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0610" windowHeight="11625" activeTab="0"/>
  </bookViews>
  <sheets>
    <sheet name="要因別苦情件数施設別" sheetId="1" r:id="rId1"/>
  </sheets>
  <definedNames/>
  <calcPr fullCalcOnLoad="1"/>
</workbook>
</file>

<file path=xl/sharedStrings.xml><?xml version="1.0" encoding="utf-8"?>
<sst xmlns="http://schemas.openxmlformats.org/spreadsheetml/2006/main" count="135" uniqueCount="83">
  <si>
    <t>虫</t>
  </si>
  <si>
    <t>アニサキス</t>
  </si>
  <si>
    <t>その他</t>
  </si>
  <si>
    <t>ガラス</t>
  </si>
  <si>
    <t>石・砂</t>
  </si>
  <si>
    <t>金属</t>
  </si>
  <si>
    <t>獣毛</t>
  </si>
  <si>
    <t>合計</t>
  </si>
  <si>
    <t>不明</t>
  </si>
  <si>
    <t>施設分類</t>
  </si>
  <si>
    <t>寄生虫</t>
  </si>
  <si>
    <t>鉱物性異物</t>
  </si>
  <si>
    <t>動物性異物</t>
  </si>
  <si>
    <t>紙</t>
  </si>
  <si>
    <t>繊維</t>
  </si>
  <si>
    <t>たばこ</t>
  </si>
  <si>
    <t>絆創膏</t>
  </si>
  <si>
    <t>小計</t>
  </si>
  <si>
    <t>人毛（毛髪等）</t>
  </si>
  <si>
    <t>合計</t>
  </si>
  <si>
    <t>アイスクリーム類製造業</t>
  </si>
  <si>
    <t>食肉製品製造業</t>
  </si>
  <si>
    <t>魚肉ねり製品製造業</t>
  </si>
  <si>
    <t>清涼飲料水製造業</t>
  </si>
  <si>
    <t>豆腐製造業</t>
  </si>
  <si>
    <t>めん類製造業</t>
  </si>
  <si>
    <t>そうざい製造業</t>
  </si>
  <si>
    <t>乳処理業</t>
  </si>
  <si>
    <t>（2）施設別分類</t>
  </si>
  <si>
    <t>構成比(%)</t>
  </si>
  <si>
    <t>合成樹脂類</t>
  </si>
  <si>
    <t>植物性異物</t>
  </si>
  <si>
    <t>食品の一部</t>
  </si>
  <si>
    <t>その他</t>
  </si>
  <si>
    <t>不明</t>
  </si>
  <si>
    <t>ハエ</t>
  </si>
  <si>
    <t>ゴキブリ</t>
  </si>
  <si>
    <t>虫卵・幼虫・蛹</t>
  </si>
  <si>
    <t>その他の虫</t>
  </si>
  <si>
    <t>人の歯
（歯科治療材を含む）</t>
  </si>
  <si>
    <t>ビニール類</t>
  </si>
  <si>
    <t>ゴム</t>
  </si>
  <si>
    <t>その他の合成樹脂類</t>
  </si>
  <si>
    <t>飲食店営業</t>
  </si>
  <si>
    <t>一般</t>
  </si>
  <si>
    <t>（和食店）</t>
  </si>
  <si>
    <t>（外国料理店）</t>
  </si>
  <si>
    <t>（中華料理店）</t>
  </si>
  <si>
    <t>（食堂）</t>
  </si>
  <si>
    <t>（焼肉店）</t>
  </si>
  <si>
    <t>（居酒屋）</t>
  </si>
  <si>
    <t>（その他）</t>
  </si>
  <si>
    <t>旅館・ホテル</t>
  </si>
  <si>
    <t>すし屋</t>
  </si>
  <si>
    <t>そば屋</t>
  </si>
  <si>
    <t>仕出し屋</t>
  </si>
  <si>
    <t>弁当屋</t>
  </si>
  <si>
    <t>そうざい店</t>
  </si>
  <si>
    <t>給食</t>
  </si>
  <si>
    <t>喫茶店営業</t>
  </si>
  <si>
    <t>菓子製造業</t>
  </si>
  <si>
    <t>あん類製造業</t>
  </si>
  <si>
    <t>乳製品製造業</t>
  </si>
  <si>
    <t>食肉処理業</t>
  </si>
  <si>
    <t>食品衛生法において許可を要する
その他の製造業</t>
  </si>
  <si>
    <t>条例で定める許可を要する製造業</t>
  </si>
  <si>
    <t>許可を要しない製造業</t>
  </si>
  <si>
    <t>乳類販売業</t>
  </si>
  <si>
    <t>食肉販売業</t>
  </si>
  <si>
    <t>魚介類販売業</t>
  </si>
  <si>
    <t>食料品等販売業</t>
  </si>
  <si>
    <t>上記以外の販売業</t>
  </si>
  <si>
    <t>臨時営業</t>
  </si>
  <si>
    <t>家庭</t>
  </si>
  <si>
    <t>その他</t>
  </si>
  <si>
    <t>不明</t>
  </si>
  <si>
    <t>（3）施設小分類（再掲）</t>
  </si>
  <si>
    <t>構成比(%)</t>
  </si>
  <si>
    <t>店舗等</t>
  </si>
  <si>
    <t>デパート・スーパー</t>
  </si>
  <si>
    <t>コンビニエンスストア</t>
  </si>
  <si>
    <t>自動販売機</t>
  </si>
  <si>
    <t>自動車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</si>
</sst>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  <numFmt numFmtId="192" formatCode="#,###;\-#,###;&quot;-&quot;;"/>
  </numFmts>
  <fonts count="25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 textRotation="255" indent="1"/>
    </xf>
    <xf numFmtId="0" fontId="24" fillId="0" borderId="12" xfId="0" applyFont="1" applyFill="1" applyBorder="1" applyAlignment="1">
      <alignment horizontal="center" vertical="top" textRotation="255" indent="1"/>
    </xf>
    <xf numFmtId="0" fontId="24" fillId="0" borderId="13" xfId="0" applyFont="1" applyFill="1" applyBorder="1" applyAlignment="1">
      <alignment horizontal="center" vertical="top" textRotation="255" indent="1"/>
    </xf>
    <xf numFmtId="0" fontId="24" fillId="0" borderId="14" xfId="0" applyFont="1" applyFill="1" applyBorder="1" applyAlignment="1">
      <alignment horizontal="center" vertical="top" textRotation="255" indent="1"/>
    </xf>
    <xf numFmtId="0" fontId="24" fillId="0" borderId="15" xfId="0" applyFont="1" applyFill="1" applyBorder="1" applyAlignment="1">
      <alignment horizontal="center" vertical="top" textRotation="255" indent="1"/>
    </xf>
    <xf numFmtId="0" fontId="24" fillId="0" borderId="16" xfId="0" applyFont="1" applyFill="1" applyBorder="1" applyAlignment="1">
      <alignment horizontal="center" vertical="top" textRotation="255" indent="1"/>
    </xf>
    <xf numFmtId="0" fontId="24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24" fillId="2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vertical="top" textRotation="255" indent="1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192" fontId="24" fillId="24" borderId="19" xfId="0" applyNumberFormat="1" applyFont="1" applyFill="1" applyBorder="1" applyAlignment="1">
      <alignment vertical="center"/>
    </xf>
    <xf numFmtId="181" fontId="24" fillId="24" borderId="11" xfId="0" applyNumberFormat="1" applyFont="1" applyFill="1" applyBorder="1" applyAlignment="1">
      <alignment horizontal="right" vertical="center" wrapText="1"/>
    </xf>
    <xf numFmtId="0" fontId="24" fillId="24" borderId="19" xfId="0" applyNumberFormat="1" applyFont="1" applyFill="1" applyBorder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4" borderId="17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indent="1"/>
    </xf>
    <xf numFmtId="0" fontId="0" fillId="24" borderId="13" xfId="0" applyFont="1" applyFill="1" applyBorder="1" applyAlignment="1">
      <alignment horizontal="distributed" vertical="center" indent="1"/>
    </xf>
    <xf numFmtId="0" fontId="24" fillId="24" borderId="19" xfId="0" applyNumberFormat="1" applyFont="1" applyFill="1" applyBorder="1" applyAlignment="1">
      <alignment vertical="center"/>
    </xf>
    <xf numFmtId="182" fontId="24" fillId="24" borderId="17" xfId="0" applyNumberFormat="1" applyFont="1" applyFill="1" applyBorder="1" applyAlignment="1">
      <alignment horizontal="right" vertical="center" wrapText="1"/>
    </xf>
    <xf numFmtId="0" fontId="24" fillId="24" borderId="12" xfId="0" applyNumberFormat="1" applyFont="1" applyFill="1" applyBorder="1" applyAlignment="1">
      <alignment horizontal="right" vertical="center"/>
    </xf>
    <xf numFmtId="0" fontId="24" fillId="24" borderId="19" xfId="0" applyNumberFormat="1" applyFont="1" applyFill="1" applyBorder="1" applyAlignment="1">
      <alignment horizontal="right" vertical="center"/>
    </xf>
    <xf numFmtId="0" fontId="24" fillId="24" borderId="13" xfId="0" applyNumberFormat="1" applyFont="1" applyFill="1" applyBorder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0" fillId="24" borderId="18" xfId="0" applyFont="1" applyFill="1" applyBorder="1" applyAlignment="1">
      <alignment vertical="center"/>
    </xf>
    <xf numFmtId="0" fontId="24" fillId="24" borderId="14" xfId="0" applyFont="1" applyFill="1" applyBorder="1" applyAlignment="1">
      <alignment horizontal="left" vertical="center" indent="1"/>
    </xf>
    <xf numFmtId="0" fontId="24" fillId="24" borderId="16" xfId="0" applyFont="1" applyFill="1" applyBorder="1" applyAlignment="1">
      <alignment horizontal="distributed" vertical="center" indent="1"/>
    </xf>
    <xf numFmtId="0" fontId="24" fillId="24" borderId="17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horizontal="right" vertical="center"/>
    </xf>
    <xf numFmtId="0" fontId="24" fillId="24" borderId="15" xfId="0" applyNumberFormat="1" applyFont="1" applyFill="1" applyBorder="1" applyAlignment="1">
      <alignment horizontal="right" vertical="center"/>
    </xf>
    <xf numFmtId="0" fontId="24" fillId="24" borderId="16" xfId="0" applyNumberFormat="1" applyFont="1" applyFill="1" applyBorder="1" applyAlignment="1">
      <alignment horizontal="right" vertical="center"/>
    </xf>
    <xf numFmtId="0" fontId="24" fillId="24" borderId="17" xfId="0" applyNumberFormat="1" applyFont="1" applyFill="1" applyBorder="1" applyAlignment="1">
      <alignment horizontal="right" vertical="center"/>
    </xf>
    <xf numFmtId="0" fontId="24" fillId="24" borderId="20" xfId="0" applyFont="1" applyFill="1" applyBorder="1" applyAlignment="1">
      <alignment horizontal="left" vertical="center" indent="1"/>
    </xf>
    <xf numFmtId="0" fontId="24" fillId="24" borderId="21" xfId="0" applyFont="1" applyFill="1" applyBorder="1" applyAlignment="1">
      <alignment horizontal="distributed" vertical="center" indent="1"/>
    </xf>
    <xf numFmtId="0" fontId="24" fillId="24" borderId="18" xfId="0" applyNumberFormat="1" applyFont="1" applyFill="1" applyBorder="1" applyAlignment="1">
      <alignment vertical="center"/>
    </xf>
    <xf numFmtId="182" fontId="24" fillId="24" borderId="18" xfId="0" applyNumberFormat="1" applyFont="1" applyFill="1" applyBorder="1" applyAlignment="1">
      <alignment horizontal="right" vertical="center" wrapText="1"/>
    </xf>
    <xf numFmtId="0" fontId="24" fillId="24" borderId="2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0" fontId="24" fillId="24" borderId="18" xfId="0" applyNumberFormat="1" applyFont="1" applyFill="1" applyBorder="1" applyAlignment="1">
      <alignment horizontal="right" vertical="center"/>
    </xf>
    <xf numFmtId="0" fontId="24" fillId="24" borderId="18" xfId="0" applyFont="1" applyFill="1" applyBorder="1" applyAlignment="1">
      <alignment vertical="center"/>
    </xf>
    <xf numFmtId="0" fontId="24" fillId="24" borderId="22" xfId="0" applyFont="1" applyFill="1" applyBorder="1" applyAlignment="1">
      <alignment horizontal="left" vertical="center" indent="1"/>
    </xf>
    <xf numFmtId="0" fontId="24" fillId="24" borderId="23" xfId="0" applyFont="1" applyFill="1" applyBorder="1" applyAlignment="1">
      <alignment horizontal="distributed" vertical="center" indent="1"/>
    </xf>
    <xf numFmtId="0" fontId="24" fillId="24" borderId="24" xfId="0" applyNumberFormat="1" applyFont="1" applyFill="1" applyBorder="1" applyAlignment="1">
      <alignment vertical="center"/>
    </xf>
    <xf numFmtId="182" fontId="24" fillId="24" borderId="24" xfId="0" applyNumberFormat="1" applyFont="1" applyFill="1" applyBorder="1" applyAlignment="1">
      <alignment horizontal="right" vertical="center" wrapText="1"/>
    </xf>
    <xf numFmtId="0" fontId="24" fillId="24" borderId="22" xfId="0" applyFont="1" applyFill="1" applyBorder="1" applyAlignment="1">
      <alignment vertical="center"/>
    </xf>
    <xf numFmtId="0" fontId="24" fillId="24" borderId="25" xfId="0" applyFont="1" applyFill="1" applyBorder="1" applyAlignment="1">
      <alignment vertical="center"/>
    </xf>
    <xf numFmtId="0" fontId="24" fillId="24" borderId="23" xfId="0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horizontal="right" vertical="center"/>
    </xf>
    <xf numFmtId="0" fontId="24" fillId="24" borderId="24" xfId="0" applyFont="1" applyFill="1" applyBorder="1" applyAlignment="1">
      <alignment vertical="center"/>
    </xf>
    <xf numFmtId="0" fontId="24" fillId="24" borderId="20" xfId="0" applyFont="1" applyFill="1" applyBorder="1" applyAlignment="1">
      <alignment horizontal="distributed" vertical="center" indent="1"/>
    </xf>
    <xf numFmtId="0" fontId="24" fillId="24" borderId="21" xfId="0" applyFont="1" applyFill="1" applyBorder="1" applyAlignment="1">
      <alignment horizontal="distributed" vertical="center" indent="1"/>
    </xf>
    <xf numFmtId="0" fontId="24" fillId="24" borderId="20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26" xfId="0" applyNumberFormat="1" applyFont="1" applyFill="1" applyBorder="1" applyAlignment="1">
      <alignment vertical="center"/>
    </xf>
    <xf numFmtId="0" fontId="24" fillId="24" borderId="27" xfId="0" applyFont="1" applyFill="1" applyBorder="1" applyAlignment="1">
      <alignment vertical="center"/>
    </xf>
    <xf numFmtId="0" fontId="24" fillId="24" borderId="28" xfId="0" applyNumberFormat="1" applyFont="1" applyFill="1" applyBorder="1" applyAlignment="1">
      <alignment vertical="center"/>
    </xf>
    <xf numFmtId="0" fontId="24" fillId="24" borderId="22" xfId="0" applyFont="1" applyFill="1" applyBorder="1" applyAlignment="1">
      <alignment horizontal="distributed" vertical="center" indent="1"/>
    </xf>
    <xf numFmtId="0" fontId="24" fillId="24" borderId="23" xfId="0" applyFont="1" applyFill="1" applyBorder="1" applyAlignment="1">
      <alignment horizontal="distributed" vertical="center" indent="1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25" xfId="0" applyNumberFormat="1" applyFont="1" applyFill="1" applyBorder="1" applyAlignment="1">
      <alignment vertical="center"/>
    </xf>
    <xf numFmtId="0" fontId="24" fillId="24" borderId="29" xfId="0" applyNumberFormat="1" applyFont="1" applyFill="1" applyBorder="1" applyAlignment="1">
      <alignment vertical="center"/>
    </xf>
    <xf numFmtId="0" fontId="24" fillId="24" borderId="30" xfId="0" applyFont="1" applyFill="1" applyBorder="1" applyAlignment="1">
      <alignment vertical="center"/>
    </xf>
    <xf numFmtId="0" fontId="24" fillId="24" borderId="31" xfId="0" applyNumberFormat="1" applyFont="1" applyFill="1" applyBorder="1" applyAlignment="1">
      <alignment vertical="center"/>
    </xf>
    <xf numFmtId="0" fontId="24" fillId="24" borderId="32" xfId="0" applyNumberFormat="1" applyFont="1" applyFill="1" applyBorder="1" applyAlignment="1">
      <alignment vertical="center"/>
    </xf>
    <xf numFmtId="0" fontId="24" fillId="24" borderId="33" xfId="0" applyNumberFormat="1" applyFont="1" applyFill="1" applyBorder="1" applyAlignment="1">
      <alignment vertical="center"/>
    </xf>
    <xf numFmtId="0" fontId="0" fillId="24" borderId="34" xfId="0" applyFont="1" applyFill="1" applyBorder="1" applyAlignment="1">
      <alignment vertical="center"/>
    </xf>
    <xf numFmtId="0" fontId="24" fillId="24" borderId="34" xfId="0" applyNumberFormat="1" applyFont="1" applyFill="1" applyBorder="1" applyAlignment="1">
      <alignment vertical="center"/>
    </xf>
    <xf numFmtId="182" fontId="24" fillId="24" borderId="34" xfId="0" applyNumberFormat="1" applyFont="1" applyFill="1" applyBorder="1" applyAlignment="1">
      <alignment horizontal="right" vertical="center" wrapText="1"/>
    </xf>
    <xf numFmtId="0" fontId="24" fillId="24" borderId="35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4" borderId="36" xfId="0" applyFont="1" applyFill="1" applyBorder="1" applyAlignment="1">
      <alignment vertical="center"/>
    </xf>
    <xf numFmtId="0" fontId="24" fillId="24" borderId="34" xfId="0" applyNumberFormat="1" applyFont="1" applyFill="1" applyBorder="1" applyAlignment="1">
      <alignment horizontal="right" vertical="center"/>
    </xf>
    <xf numFmtId="0" fontId="24" fillId="24" borderId="35" xfId="0" applyNumberFormat="1" applyFont="1" applyFill="1" applyBorder="1" applyAlignment="1">
      <alignment vertical="center"/>
    </xf>
    <xf numFmtId="0" fontId="24" fillId="24" borderId="36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37" xfId="0" applyNumberFormat="1" applyFont="1" applyFill="1" applyBorder="1" applyAlignment="1">
      <alignment vertical="center"/>
    </xf>
    <xf numFmtId="0" fontId="24" fillId="24" borderId="38" xfId="0" applyNumberFormat="1" applyFont="1" applyFill="1" applyBorder="1" applyAlignment="1">
      <alignment vertical="center"/>
    </xf>
    <xf numFmtId="0" fontId="24" fillId="24" borderId="39" xfId="0" applyNumberFormat="1" applyFont="1" applyFill="1" applyBorder="1" applyAlignment="1">
      <alignment vertical="center"/>
    </xf>
    <xf numFmtId="0" fontId="24" fillId="24" borderId="40" xfId="0" applyNumberFormat="1" applyFont="1" applyFill="1" applyBorder="1" applyAlignment="1">
      <alignment vertical="center"/>
    </xf>
    <xf numFmtId="0" fontId="24" fillId="24" borderId="14" xfId="0" applyFont="1" applyFill="1" applyBorder="1" applyAlignment="1">
      <alignment horizontal="distributed" vertical="center" indent="1"/>
    </xf>
    <xf numFmtId="0" fontId="0" fillId="24" borderId="15" xfId="0" applyFont="1" applyFill="1" applyBorder="1" applyAlignment="1">
      <alignment horizontal="distributed" vertical="center" indent="1"/>
    </xf>
    <xf numFmtId="0" fontId="0" fillId="24" borderId="16" xfId="0" applyFont="1" applyFill="1" applyBorder="1" applyAlignment="1">
      <alignment horizontal="distributed" vertical="center" indent="1"/>
    </xf>
    <xf numFmtId="0" fontId="24" fillId="24" borderId="15" xfId="0" applyFont="1" applyFill="1" applyBorder="1" applyAlignment="1">
      <alignment vertical="center"/>
    </xf>
    <xf numFmtId="0" fontId="24" fillId="24" borderId="41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42" xfId="0" applyNumberFormat="1" applyFont="1" applyFill="1" applyBorder="1" applyAlignment="1">
      <alignment vertical="center"/>
    </xf>
    <xf numFmtId="0" fontId="24" fillId="24" borderId="43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horizontal="distributed" vertical="center" indent="1"/>
    </xf>
    <xf numFmtId="0" fontId="0" fillId="24" borderId="21" xfId="0" applyFont="1" applyFill="1" applyBorder="1" applyAlignment="1">
      <alignment horizontal="distributed" vertical="center" indent="1"/>
    </xf>
    <xf numFmtId="0" fontId="0" fillId="24" borderId="25" xfId="0" applyFont="1" applyFill="1" applyBorder="1" applyAlignment="1">
      <alignment horizontal="distributed" vertical="center" indent="1"/>
    </xf>
    <xf numFmtId="0" fontId="0" fillId="24" borderId="23" xfId="0" applyFont="1" applyFill="1" applyBorder="1" applyAlignment="1">
      <alignment horizontal="distributed" vertical="center" indent="1"/>
    </xf>
    <xf numFmtId="0" fontId="24" fillId="24" borderId="30" xfId="0" applyNumberFormat="1" applyFont="1" applyFill="1" applyBorder="1" applyAlignment="1">
      <alignment horizontal="right" vertical="center"/>
    </xf>
    <xf numFmtId="0" fontId="24" fillId="24" borderId="44" xfId="0" applyNumberFormat="1" applyFont="1" applyFill="1" applyBorder="1" applyAlignment="1">
      <alignment vertical="center"/>
    </xf>
    <xf numFmtId="0" fontId="24" fillId="24" borderId="45" xfId="0" applyFont="1" applyFill="1" applyBorder="1" applyAlignment="1">
      <alignment horizontal="distributed" vertical="center" indent="1"/>
    </xf>
    <xf numFmtId="0" fontId="0" fillId="24" borderId="46" xfId="0" applyFont="1" applyFill="1" applyBorder="1" applyAlignment="1">
      <alignment horizontal="distributed" vertical="center" indent="1"/>
    </xf>
    <xf numFmtId="0" fontId="0" fillId="24" borderId="47" xfId="0" applyFont="1" applyFill="1" applyBorder="1" applyAlignment="1">
      <alignment horizontal="distributed" vertical="center" indent="1"/>
    </xf>
    <xf numFmtId="0" fontId="24" fillId="24" borderId="27" xfId="0" applyNumberFormat="1" applyFont="1" applyFill="1" applyBorder="1" applyAlignment="1">
      <alignment horizontal="right" vertical="center"/>
    </xf>
    <xf numFmtId="0" fontId="24" fillId="24" borderId="48" xfId="0" applyNumberFormat="1" applyFont="1" applyFill="1" applyBorder="1" applyAlignment="1">
      <alignment vertical="center"/>
    </xf>
    <xf numFmtId="0" fontId="24" fillId="24" borderId="26" xfId="0" applyFont="1" applyFill="1" applyBorder="1" applyAlignment="1">
      <alignment vertical="center"/>
    </xf>
    <xf numFmtId="0" fontId="24" fillId="24" borderId="47" xfId="0" applyFont="1" applyFill="1" applyBorder="1" applyAlignment="1">
      <alignment vertical="center"/>
    </xf>
    <xf numFmtId="0" fontId="24" fillId="24" borderId="35" xfId="0" applyFont="1" applyFill="1" applyBorder="1" applyAlignment="1">
      <alignment horizontal="distributed" vertical="center" indent="1"/>
    </xf>
    <xf numFmtId="0" fontId="0" fillId="24" borderId="10" xfId="0" applyFont="1" applyFill="1" applyBorder="1" applyAlignment="1">
      <alignment horizontal="distributed" vertical="center" indent="1"/>
    </xf>
    <xf numFmtId="0" fontId="0" fillId="24" borderId="36" xfId="0" applyFont="1" applyFill="1" applyBorder="1" applyAlignment="1">
      <alignment horizontal="distributed" vertical="center" indent="1"/>
    </xf>
    <xf numFmtId="0" fontId="24" fillId="24" borderId="34" xfId="0" applyFont="1" applyFill="1" applyBorder="1" applyAlignment="1">
      <alignment vertical="center"/>
    </xf>
    <xf numFmtId="0" fontId="24" fillId="24" borderId="49" xfId="0" applyFont="1" applyFill="1" applyBorder="1" applyAlignment="1">
      <alignment vertical="center"/>
    </xf>
    <xf numFmtId="0" fontId="24" fillId="24" borderId="49" xfId="0" applyNumberFormat="1" applyFont="1" applyFill="1" applyBorder="1" applyAlignment="1">
      <alignment horizontal="right" vertical="center"/>
    </xf>
    <xf numFmtId="0" fontId="24" fillId="24" borderId="17" xfId="0" applyFont="1" applyFill="1" applyBorder="1" applyAlignment="1">
      <alignment horizontal="center" vertical="top" textRotation="255" indent="1"/>
    </xf>
    <xf numFmtId="0" fontId="24" fillId="24" borderId="18" xfId="0" applyFont="1" applyFill="1" applyBorder="1" applyAlignment="1">
      <alignment horizontal="center" vertical="top" textRotation="255" indent="1"/>
    </xf>
    <xf numFmtId="0" fontId="0" fillId="24" borderId="34" xfId="0" applyFont="1" applyFill="1" applyBorder="1" applyAlignment="1">
      <alignment horizontal="center" vertical="top" textRotation="255" indent="1"/>
    </xf>
    <xf numFmtId="0" fontId="0" fillId="24" borderId="18" xfId="0" applyFont="1" applyFill="1" applyBorder="1" applyAlignment="1">
      <alignment horizontal="center" vertical="top" textRotation="255" indent="1"/>
    </xf>
    <xf numFmtId="0" fontId="24" fillId="24" borderId="17" xfId="0" applyFont="1" applyFill="1" applyBorder="1" applyAlignment="1">
      <alignment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top" textRotation="255" indent="1"/>
    </xf>
    <xf numFmtId="0" fontId="24" fillId="24" borderId="21" xfId="0" applyFont="1" applyFill="1" applyBorder="1" applyAlignment="1">
      <alignment vertical="top" textRotation="255" indent="1"/>
    </xf>
    <xf numFmtId="0" fontId="24" fillId="24" borderId="0" xfId="0" applyFont="1" applyFill="1" applyBorder="1" applyAlignment="1">
      <alignment vertical="top" textRotation="255" wrapText="1" indent="1"/>
    </xf>
    <xf numFmtId="0" fontId="24" fillId="24" borderId="0" xfId="0" applyFont="1" applyFill="1" applyBorder="1" applyAlignment="1">
      <alignment horizontal="distributed" vertical="center" indent="1"/>
    </xf>
    <xf numFmtId="0" fontId="0" fillId="24" borderId="0" xfId="0" applyFont="1" applyFill="1" applyBorder="1" applyAlignment="1">
      <alignment horizontal="distributed" vertical="center" indent="1"/>
    </xf>
    <xf numFmtId="182" fontId="24" fillId="24" borderId="0" xfId="0" applyNumberFormat="1" applyFont="1" applyFill="1" applyBorder="1" applyAlignment="1">
      <alignment horizontal="right" vertical="center" wrapText="1"/>
    </xf>
    <xf numFmtId="0" fontId="24" fillId="24" borderId="0" xfId="0" applyNumberFormat="1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horizontal="left" vertical="center"/>
    </xf>
    <xf numFmtId="182" fontId="24" fillId="24" borderId="17" xfId="0" applyNumberFormat="1" applyFont="1" applyFill="1" applyBorder="1" applyAlignment="1">
      <alignment vertical="center"/>
    </xf>
    <xf numFmtId="0" fontId="24" fillId="24" borderId="16" xfId="0" applyFont="1" applyFill="1" applyBorder="1" applyAlignment="1">
      <alignment vertical="center"/>
    </xf>
    <xf numFmtId="182" fontId="24" fillId="24" borderId="18" xfId="0" applyNumberFormat="1" applyFont="1" applyFill="1" applyBorder="1" applyAlignment="1">
      <alignment vertical="center"/>
    </xf>
    <xf numFmtId="182" fontId="24" fillId="24" borderId="3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tabSelected="1" zoomScale="75" zoomScaleNormal="75" zoomScalePageLayoutView="0" workbookViewId="0" topLeftCell="A1">
      <selection activeCell="O59" sqref="O59"/>
    </sheetView>
  </sheetViews>
  <sheetFormatPr defaultColWidth="9.00390625" defaultRowHeight="12"/>
  <cols>
    <col min="1" max="1" width="16.125" style="37" customWidth="1"/>
    <col min="2" max="2" width="9.625" style="37" customWidth="1"/>
    <col min="3" max="3" width="25.375" style="37" customWidth="1"/>
    <col min="4" max="4" width="12.00390625" style="37" customWidth="1"/>
    <col min="5" max="5" width="10.875" style="37" customWidth="1"/>
    <col min="6" max="6" width="7.375" style="37" customWidth="1"/>
    <col min="7" max="11" width="6.00390625" style="37" customWidth="1"/>
    <col min="12" max="12" width="7.375" style="37" customWidth="1"/>
    <col min="13" max="14" width="6.00390625" style="37" customWidth="1"/>
    <col min="15" max="15" width="7.125" style="37" customWidth="1"/>
    <col min="16" max="19" width="6.00390625" style="37" customWidth="1"/>
    <col min="20" max="20" width="7.375" style="37" customWidth="1"/>
    <col min="21" max="22" width="6.00390625" style="37" customWidth="1"/>
    <col min="23" max="23" width="7.125" style="37" customWidth="1"/>
    <col min="24" max="24" width="6.00390625" style="37" customWidth="1"/>
    <col min="25" max="25" width="7.375" style="37" customWidth="1"/>
    <col min="26" max="28" width="6.00390625" style="1" customWidth="1"/>
    <col min="29" max="36" width="7.375" style="37" customWidth="1"/>
    <col min="37" max="37" width="6.00390625" style="1" bestFit="1" customWidth="1"/>
    <col min="38" max="58" width="5.00390625" style="1" customWidth="1"/>
    <col min="59" max="16384" width="9.375" style="1" customWidth="1"/>
  </cols>
  <sheetData>
    <row r="1" ht="13.5">
      <c r="A1" s="37" t="s">
        <v>28</v>
      </c>
    </row>
    <row r="2" spans="1:36" ht="15" customHeight="1">
      <c r="A2" s="129" t="s">
        <v>9</v>
      </c>
      <c r="B2" s="130"/>
      <c r="C2" s="131"/>
      <c r="D2" s="16" t="s">
        <v>7</v>
      </c>
      <c r="E2" s="132" t="s">
        <v>29</v>
      </c>
      <c r="F2" s="19" t="s">
        <v>0</v>
      </c>
      <c r="G2" s="20"/>
      <c r="H2" s="20"/>
      <c r="I2" s="20"/>
      <c r="J2" s="20"/>
      <c r="K2" s="20"/>
      <c r="L2" s="19" t="s">
        <v>10</v>
      </c>
      <c r="M2" s="20"/>
      <c r="N2" s="133"/>
      <c r="O2" s="19" t="s">
        <v>11</v>
      </c>
      <c r="P2" s="20"/>
      <c r="Q2" s="20"/>
      <c r="R2" s="20"/>
      <c r="S2" s="133"/>
      <c r="T2" s="19" t="s">
        <v>12</v>
      </c>
      <c r="U2" s="20"/>
      <c r="V2" s="20"/>
      <c r="W2" s="20"/>
      <c r="X2" s="20"/>
      <c r="Y2" s="5" t="s">
        <v>30</v>
      </c>
      <c r="Z2" s="6"/>
      <c r="AA2" s="14"/>
      <c r="AB2" s="15"/>
      <c r="AC2" s="124" t="s">
        <v>31</v>
      </c>
      <c r="AD2" s="124" t="s">
        <v>13</v>
      </c>
      <c r="AE2" s="124" t="s">
        <v>14</v>
      </c>
      <c r="AF2" s="124" t="s">
        <v>15</v>
      </c>
      <c r="AG2" s="124" t="s">
        <v>16</v>
      </c>
      <c r="AH2" s="124" t="s">
        <v>32</v>
      </c>
      <c r="AI2" s="124" t="s">
        <v>33</v>
      </c>
      <c r="AJ2" s="124" t="s">
        <v>34</v>
      </c>
    </row>
    <row r="3" spans="1:36" ht="196.5" customHeight="1">
      <c r="A3" s="134"/>
      <c r="B3" s="135"/>
      <c r="C3" s="136"/>
      <c r="D3" s="17"/>
      <c r="E3" s="137"/>
      <c r="F3" s="18" t="s">
        <v>17</v>
      </c>
      <c r="G3" s="138" t="s">
        <v>35</v>
      </c>
      <c r="H3" s="138" t="s">
        <v>36</v>
      </c>
      <c r="I3" s="138" t="s">
        <v>37</v>
      </c>
      <c r="J3" s="138" t="s">
        <v>38</v>
      </c>
      <c r="K3" s="138" t="s">
        <v>8</v>
      </c>
      <c r="L3" s="18" t="s">
        <v>17</v>
      </c>
      <c r="M3" s="138" t="s">
        <v>1</v>
      </c>
      <c r="N3" s="138" t="s">
        <v>2</v>
      </c>
      <c r="O3" s="18" t="s">
        <v>17</v>
      </c>
      <c r="P3" s="138" t="s">
        <v>3</v>
      </c>
      <c r="Q3" s="138" t="s">
        <v>4</v>
      </c>
      <c r="R3" s="138" t="s">
        <v>5</v>
      </c>
      <c r="S3" s="139" t="s">
        <v>2</v>
      </c>
      <c r="T3" s="18" t="s">
        <v>17</v>
      </c>
      <c r="U3" s="138" t="s">
        <v>18</v>
      </c>
      <c r="V3" s="138" t="s">
        <v>6</v>
      </c>
      <c r="W3" s="140" t="s">
        <v>39</v>
      </c>
      <c r="X3" s="139" t="s">
        <v>2</v>
      </c>
      <c r="Y3" s="18" t="s">
        <v>17</v>
      </c>
      <c r="Z3" s="7" t="s">
        <v>40</v>
      </c>
      <c r="AA3" s="8" t="s">
        <v>41</v>
      </c>
      <c r="AB3" s="9" t="s">
        <v>42</v>
      </c>
      <c r="AC3" s="125"/>
      <c r="AD3" s="125"/>
      <c r="AE3" s="125"/>
      <c r="AF3" s="125"/>
      <c r="AG3" s="125"/>
      <c r="AH3" s="126"/>
      <c r="AI3" s="126"/>
      <c r="AJ3" s="125"/>
    </row>
    <row r="4" spans="1:36" s="28" customFormat="1" ht="15" customHeight="1">
      <c r="A4" s="19" t="s">
        <v>19</v>
      </c>
      <c r="B4" s="20"/>
      <c r="C4" s="21"/>
      <c r="D4" s="22">
        <f>SUM(D5,D21:D45)</f>
        <v>981</v>
      </c>
      <c r="E4" s="23">
        <f>SUM(E5,E21:E45)</f>
        <v>100.00000000000003</v>
      </c>
      <c r="F4" s="24">
        <f>SUM(F5,F21:F45)</f>
        <v>238</v>
      </c>
      <c r="G4" s="25">
        <f aca="true" t="shared" si="0" ref="G4:AJ4">SUM(G5,G21:G45)</f>
        <v>39</v>
      </c>
      <c r="H4" s="25">
        <f t="shared" si="0"/>
        <v>78</v>
      </c>
      <c r="I4" s="25">
        <f t="shared" si="0"/>
        <v>32</v>
      </c>
      <c r="J4" s="25">
        <f t="shared" si="0"/>
        <v>56</v>
      </c>
      <c r="K4" s="25">
        <f t="shared" si="0"/>
        <v>33</v>
      </c>
      <c r="L4" s="24">
        <f t="shared" si="0"/>
        <v>26</v>
      </c>
      <c r="M4" s="25">
        <f t="shared" si="0"/>
        <v>14</v>
      </c>
      <c r="N4" s="25">
        <f t="shared" si="0"/>
        <v>12</v>
      </c>
      <c r="O4" s="24">
        <f t="shared" si="0"/>
        <v>131</v>
      </c>
      <c r="P4" s="25">
        <f t="shared" si="0"/>
        <v>14</v>
      </c>
      <c r="Q4" s="25">
        <f t="shared" si="0"/>
        <v>11</v>
      </c>
      <c r="R4" s="25">
        <f t="shared" si="0"/>
        <v>91</v>
      </c>
      <c r="S4" s="26">
        <f t="shared" si="0"/>
        <v>15</v>
      </c>
      <c r="T4" s="24">
        <f t="shared" si="0"/>
        <v>149</v>
      </c>
      <c r="U4" s="25">
        <f t="shared" si="0"/>
        <v>95</v>
      </c>
      <c r="V4" s="25">
        <f t="shared" si="0"/>
        <v>7</v>
      </c>
      <c r="W4" s="25">
        <f t="shared" si="0"/>
        <v>5</v>
      </c>
      <c r="X4" s="25">
        <f t="shared" si="0"/>
        <v>42</v>
      </c>
      <c r="Y4" s="24">
        <f t="shared" si="0"/>
        <v>146</v>
      </c>
      <c r="Z4" s="27">
        <f t="shared" si="0"/>
        <v>83</v>
      </c>
      <c r="AA4" s="25">
        <f t="shared" si="0"/>
        <v>9</v>
      </c>
      <c r="AB4" s="26">
        <f t="shared" si="0"/>
        <v>54</v>
      </c>
      <c r="AC4" s="24">
        <f t="shared" si="0"/>
        <v>46</v>
      </c>
      <c r="AD4" s="24">
        <f t="shared" si="0"/>
        <v>19</v>
      </c>
      <c r="AE4" s="24">
        <f t="shared" si="0"/>
        <v>15</v>
      </c>
      <c r="AF4" s="24">
        <f t="shared" si="0"/>
        <v>3</v>
      </c>
      <c r="AG4" s="24">
        <f t="shared" si="0"/>
        <v>8</v>
      </c>
      <c r="AH4" s="24">
        <f t="shared" si="0"/>
        <v>75</v>
      </c>
      <c r="AI4" s="24">
        <f t="shared" si="0"/>
        <v>54</v>
      </c>
      <c r="AJ4" s="24">
        <f t="shared" si="0"/>
        <v>71</v>
      </c>
    </row>
    <row r="5" spans="1:36" s="37" customFormat="1" ht="15" customHeight="1">
      <c r="A5" s="29" t="s">
        <v>43</v>
      </c>
      <c r="B5" s="30" t="s">
        <v>17</v>
      </c>
      <c r="C5" s="31"/>
      <c r="D5" s="32">
        <f>SUM(F5+L5+O5+T5+Y5+AC5+AD5+AE5+AF5+AG5+AH5+AI5+AJ5)</f>
        <v>502</v>
      </c>
      <c r="E5" s="33">
        <f>D5/$D$4*100</f>
        <v>51.17227319062182</v>
      </c>
      <c r="F5" s="32">
        <f>SUM(G5:K5)</f>
        <v>152</v>
      </c>
      <c r="G5" s="34">
        <f>SUM(G6:G20)</f>
        <v>23</v>
      </c>
      <c r="H5" s="34">
        <f>SUM(H6:H20)</f>
        <v>68</v>
      </c>
      <c r="I5" s="34">
        <f>SUM(I6:I20)</f>
        <v>14</v>
      </c>
      <c r="J5" s="34">
        <f>SUM(J6:J20)</f>
        <v>30</v>
      </c>
      <c r="K5" s="34">
        <f>SUM(K6:K20)</f>
        <v>17</v>
      </c>
      <c r="L5" s="35">
        <f>SUM(M5:N5)</f>
        <v>6</v>
      </c>
      <c r="M5" s="34">
        <f>SUM(M6:M20)</f>
        <v>3</v>
      </c>
      <c r="N5" s="34">
        <f>SUM(N6:N20)</f>
        <v>3</v>
      </c>
      <c r="O5" s="35">
        <f>SUM(P5:S5)</f>
        <v>69</v>
      </c>
      <c r="P5" s="34">
        <f>SUM(P6:P20)</f>
        <v>9</v>
      </c>
      <c r="Q5" s="34">
        <f>SUM(Q6:Q20)</f>
        <v>5</v>
      </c>
      <c r="R5" s="34">
        <f>SUM(R6:R20)</f>
        <v>48</v>
      </c>
      <c r="S5" s="36">
        <f>SUM(S6:S20)</f>
        <v>7</v>
      </c>
      <c r="T5" s="35">
        <f>SUM(U5:X5)</f>
        <v>71</v>
      </c>
      <c r="U5" s="34">
        <f>SUM(U6:U20)</f>
        <v>52</v>
      </c>
      <c r="V5" s="34">
        <f>SUM(V6:V20)</f>
        <v>2</v>
      </c>
      <c r="W5" s="34">
        <f>SUM(W6:W20)</f>
        <v>2</v>
      </c>
      <c r="X5" s="34">
        <f>SUM(X6:X20)</f>
        <v>15</v>
      </c>
      <c r="Y5" s="35">
        <f aca="true" t="shared" si="1" ref="Y5:Y23">SUM(Z5:AB5)</f>
        <v>81</v>
      </c>
      <c r="Z5" s="34">
        <f aca="true" t="shared" si="2" ref="Z5:AJ5">SUM(Z6:Z20)</f>
        <v>58</v>
      </c>
      <c r="AA5" s="34">
        <f t="shared" si="2"/>
        <v>3</v>
      </c>
      <c r="AB5" s="34">
        <f t="shared" si="2"/>
        <v>20</v>
      </c>
      <c r="AC5" s="35">
        <f t="shared" si="2"/>
        <v>14</v>
      </c>
      <c r="AD5" s="35">
        <f t="shared" si="2"/>
        <v>10</v>
      </c>
      <c r="AE5" s="35">
        <f t="shared" si="2"/>
        <v>1</v>
      </c>
      <c r="AF5" s="35">
        <f t="shared" si="2"/>
        <v>3</v>
      </c>
      <c r="AG5" s="35">
        <f t="shared" si="2"/>
        <v>8</v>
      </c>
      <c r="AH5" s="35">
        <f t="shared" si="2"/>
        <v>33</v>
      </c>
      <c r="AI5" s="35">
        <f t="shared" si="2"/>
        <v>23</v>
      </c>
      <c r="AJ5" s="35">
        <f t="shared" si="2"/>
        <v>31</v>
      </c>
    </row>
    <row r="6" spans="1:36" s="37" customFormat="1" ht="15" customHeight="1">
      <c r="A6" s="38"/>
      <c r="B6" s="39" t="s">
        <v>44</v>
      </c>
      <c r="C6" s="40" t="s">
        <v>45</v>
      </c>
      <c r="D6" s="41">
        <f>SUM(F6,L6,O6,T6,Y6,AC6:AJ6)</f>
        <v>36</v>
      </c>
      <c r="E6" s="33">
        <f>D6/$D$4*100</f>
        <v>3.669724770642202</v>
      </c>
      <c r="F6" s="41">
        <f>SUM(G6:K6)</f>
        <v>12</v>
      </c>
      <c r="G6" s="42"/>
      <c r="H6" s="43">
        <v>9</v>
      </c>
      <c r="I6" s="43"/>
      <c r="J6" s="43">
        <v>2</v>
      </c>
      <c r="K6" s="44">
        <v>1</v>
      </c>
      <c r="L6" s="45">
        <f>SUM(M6:N6)</f>
        <v>2</v>
      </c>
      <c r="M6" s="42">
        <v>1</v>
      </c>
      <c r="N6" s="44">
        <v>1</v>
      </c>
      <c r="O6" s="45">
        <f>SUM(P6:S6)</f>
        <v>8</v>
      </c>
      <c r="P6" s="42">
        <v>2</v>
      </c>
      <c r="Q6" s="43">
        <v>1</v>
      </c>
      <c r="R6" s="43">
        <v>5</v>
      </c>
      <c r="S6" s="44"/>
      <c r="T6" s="45">
        <f>SUM(U6:X6)</f>
        <v>4</v>
      </c>
      <c r="U6" s="43">
        <v>3</v>
      </c>
      <c r="V6" s="43"/>
      <c r="W6" s="43"/>
      <c r="X6" s="43">
        <v>1</v>
      </c>
      <c r="Y6" s="45">
        <f t="shared" si="1"/>
        <v>1</v>
      </c>
      <c r="Z6" s="42">
        <v>1</v>
      </c>
      <c r="AA6" s="43"/>
      <c r="AB6" s="44"/>
      <c r="AC6" s="45">
        <v>2</v>
      </c>
      <c r="AD6" s="45"/>
      <c r="AE6" s="45"/>
      <c r="AF6" s="45"/>
      <c r="AG6" s="45">
        <v>1</v>
      </c>
      <c r="AH6" s="45">
        <v>2</v>
      </c>
      <c r="AI6" s="45">
        <v>2</v>
      </c>
      <c r="AJ6" s="45">
        <v>2</v>
      </c>
    </row>
    <row r="7" spans="1:36" s="37" customFormat="1" ht="15" customHeight="1">
      <c r="A7" s="38"/>
      <c r="B7" s="46" t="s">
        <v>44</v>
      </c>
      <c r="C7" s="47" t="s">
        <v>46</v>
      </c>
      <c r="D7" s="48">
        <f aca="true" t="shared" si="3" ref="D7:D40">SUM(F7,L7,O7,T7,Y7,AC7:AJ7)</f>
        <v>34</v>
      </c>
      <c r="E7" s="49">
        <f aca="true" t="shared" si="4" ref="E7:E45">D7/$D$4*100</f>
        <v>3.4658511722731906</v>
      </c>
      <c r="F7" s="48">
        <f aca="true" t="shared" si="5" ref="F7:F26">SUM(G7:K7)</f>
        <v>13</v>
      </c>
      <c r="G7" s="50">
        <v>3</v>
      </c>
      <c r="H7" s="51">
        <v>6</v>
      </c>
      <c r="I7" s="51">
        <v>2</v>
      </c>
      <c r="J7" s="51">
        <v>1</v>
      </c>
      <c r="K7" s="52">
        <v>1</v>
      </c>
      <c r="L7" s="53">
        <f aca="true" t="shared" si="6" ref="L7:L45">SUM(M7:N7)</f>
        <v>1</v>
      </c>
      <c r="M7" s="50">
        <v>1</v>
      </c>
      <c r="N7" s="52"/>
      <c r="O7" s="53">
        <f aca="true" t="shared" si="7" ref="O7:O40">SUM(P7:S7)</f>
        <v>1</v>
      </c>
      <c r="P7" s="50"/>
      <c r="Q7" s="51"/>
      <c r="R7" s="51">
        <v>1</v>
      </c>
      <c r="S7" s="52"/>
      <c r="T7" s="53">
        <f aca="true" t="shared" si="8" ref="T7:T45">SUM(U7:X7)</f>
        <v>6</v>
      </c>
      <c r="U7" s="51">
        <v>3</v>
      </c>
      <c r="V7" s="51"/>
      <c r="W7" s="51">
        <v>1</v>
      </c>
      <c r="X7" s="51">
        <v>2</v>
      </c>
      <c r="Y7" s="53">
        <f t="shared" si="1"/>
        <v>7</v>
      </c>
      <c r="Z7" s="50">
        <v>4</v>
      </c>
      <c r="AA7" s="51"/>
      <c r="AB7" s="52">
        <v>3</v>
      </c>
      <c r="AC7" s="54"/>
      <c r="AD7" s="54"/>
      <c r="AE7" s="54"/>
      <c r="AF7" s="54"/>
      <c r="AG7" s="54"/>
      <c r="AH7" s="54">
        <v>3</v>
      </c>
      <c r="AI7" s="54">
        <v>2</v>
      </c>
      <c r="AJ7" s="54">
        <v>1</v>
      </c>
    </row>
    <row r="8" spans="1:36" s="37" customFormat="1" ht="15" customHeight="1">
      <c r="A8" s="38"/>
      <c r="B8" s="46" t="s">
        <v>44</v>
      </c>
      <c r="C8" s="47" t="s">
        <v>47</v>
      </c>
      <c r="D8" s="48">
        <f t="shared" si="3"/>
        <v>65</v>
      </c>
      <c r="E8" s="49">
        <f t="shared" si="4"/>
        <v>6.625891946992865</v>
      </c>
      <c r="F8" s="48">
        <f t="shared" si="5"/>
        <v>28</v>
      </c>
      <c r="G8" s="50">
        <v>4</v>
      </c>
      <c r="H8" s="51">
        <v>13</v>
      </c>
      <c r="I8" s="51">
        <v>3</v>
      </c>
      <c r="J8" s="51">
        <v>4</v>
      </c>
      <c r="K8" s="52">
        <v>4</v>
      </c>
      <c r="L8" s="53">
        <f t="shared" si="6"/>
        <v>0</v>
      </c>
      <c r="M8" s="50"/>
      <c r="N8" s="52"/>
      <c r="O8" s="53">
        <f t="shared" si="7"/>
        <v>10</v>
      </c>
      <c r="P8" s="50"/>
      <c r="Q8" s="51"/>
      <c r="R8" s="51">
        <v>10</v>
      </c>
      <c r="S8" s="52"/>
      <c r="T8" s="53">
        <f t="shared" si="8"/>
        <v>6</v>
      </c>
      <c r="U8" s="51">
        <v>6</v>
      </c>
      <c r="V8" s="51"/>
      <c r="W8" s="51"/>
      <c r="X8" s="51"/>
      <c r="Y8" s="53">
        <f t="shared" si="1"/>
        <v>9</v>
      </c>
      <c r="Z8" s="50">
        <v>6</v>
      </c>
      <c r="AA8" s="51">
        <v>1</v>
      </c>
      <c r="AB8" s="52">
        <v>2</v>
      </c>
      <c r="AC8" s="54">
        <v>2</v>
      </c>
      <c r="AD8" s="54">
        <v>2</v>
      </c>
      <c r="AE8" s="54"/>
      <c r="AF8" s="54">
        <v>1</v>
      </c>
      <c r="AG8" s="54">
        <v>4</v>
      </c>
      <c r="AH8" s="54">
        <v>1</v>
      </c>
      <c r="AI8" s="54">
        <v>2</v>
      </c>
      <c r="AJ8" s="54"/>
    </row>
    <row r="9" spans="1:36" s="37" customFormat="1" ht="15" customHeight="1">
      <c r="A9" s="38"/>
      <c r="B9" s="46" t="s">
        <v>44</v>
      </c>
      <c r="C9" s="47" t="s">
        <v>48</v>
      </c>
      <c r="D9" s="48">
        <f t="shared" si="3"/>
        <v>46</v>
      </c>
      <c r="E9" s="49">
        <f t="shared" si="4"/>
        <v>4.689092762487258</v>
      </c>
      <c r="F9" s="48">
        <f t="shared" si="5"/>
        <v>18</v>
      </c>
      <c r="G9" s="50">
        <v>4</v>
      </c>
      <c r="H9" s="51">
        <v>7</v>
      </c>
      <c r="I9" s="51">
        <v>1</v>
      </c>
      <c r="J9" s="51">
        <v>4</v>
      </c>
      <c r="K9" s="52">
        <v>2</v>
      </c>
      <c r="L9" s="53">
        <f t="shared" si="6"/>
        <v>1</v>
      </c>
      <c r="M9" s="50">
        <v>1</v>
      </c>
      <c r="N9" s="52"/>
      <c r="O9" s="53">
        <f t="shared" si="7"/>
        <v>9</v>
      </c>
      <c r="P9" s="50">
        <v>1</v>
      </c>
      <c r="Q9" s="51">
        <v>1</v>
      </c>
      <c r="R9" s="51">
        <v>4</v>
      </c>
      <c r="S9" s="52">
        <v>3</v>
      </c>
      <c r="T9" s="53">
        <f t="shared" si="8"/>
        <v>3</v>
      </c>
      <c r="U9" s="51">
        <v>2</v>
      </c>
      <c r="V9" s="51"/>
      <c r="W9" s="51"/>
      <c r="X9" s="51">
        <v>1</v>
      </c>
      <c r="Y9" s="53">
        <f t="shared" si="1"/>
        <v>5</v>
      </c>
      <c r="Z9" s="50">
        <v>3</v>
      </c>
      <c r="AA9" s="51"/>
      <c r="AB9" s="52">
        <v>2</v>
      </c>
      <c r="AC9" s="54">
        <v>1</v>
      </c>
      <c r="AD9" s="54"/>
      <c r="AE9" s="54"/>
      <c r="AF9" s="54"/>
      <c r="AG9" s="54"/>
      <c r="AH9" s="54">
        <v>3</v>
      </c>
      <c r="AI9" s="54">
        <v>1</v>
      </c>
      <c r="AJ9" s="54">
        <v>5</v>
      </c>
    </row>
    <row r="10" spans="1:36" s="37" customFormat="1" ht="15" customHeight="1">
      <c r="A10" s="38"/>
      <c r="B10" s="55" t="s">
        <v>44</v>
      </c>
      <c r="C10" s="56" t="s">
        <v>49</v>
      </c>
      <c r="D10" s="57">
        <f t="shared" si="3"/>
        <v>5</v>
      </c>
      <c r="E10" s="58">
        <f t="shared" si="4"/>
        <v>0.509683995922528</v>
      </c>
      <c r="F10" s="57">
        <f t="shared" si="5"/>
        <v>2</v>
      </c>
      <c r="G10" s="59"/>
      <c r="H10" s="60"/>
      <c r="I10" s="60"/>
      <c r="J10" s="60">
        <v>2</v>
      </c>
      <c r="K10" s="61"/>
      <c r="L10" s="62">
        <f t="shared" si="6"/>
        <v>0</v>
      </c>
      <c r="M10" s="59"/>
      <c r="N10" s="61"/>
      <c r="O10" s="62">
        <f t="shared" si="7"/>
        <v>0</v>
      </c>
      <c r="P10" s="59"/>
      <c r="Q10" s="60"/>
      <c r="R10" s="60"/>
      <c r="S10" s="61"/>
      <c r="T10" s="62">
        <f t="shared" si="8"/>
        <v>1</v>
      </c>
      <c r="U10" s="60"/>
      <c r="V10" s="60"/>
      <c r="W10" s="60"/>
      <c r="X10" s="60">
        <v>1</v>
      </c>
      <c r="Y10" s="62">
        <f t="shared" si="1"/>
        <v>0</v>
      </c>
      <c r="Z10" s="59"/>
      <c r="AA10" s="60"/>
      <c r="AB10" s="61"/>
      <c r="AC10" s="63"/>
      <c r="AD10" s="63">
        <v>1</v>
      </c>
      <c r="AE10" s="63"/>
      <c r="AF10" s="63"/>
      <c r="AG10" s="63"/>
      <c r="AH10" s="63"/>
      <c r="AI10" s="63">
        <v>1</v>
      </c>
      <c r="AJ10" s="63"/>
    </row>
    <row r="11" spans="1:36" s="37" customFormat="1" ht="15" customHeight="1">
      <c r="A11" s="38"/>
      <c r="B11" s="46" t="s">
        <v>44</v>
      </c>
      <c r="C11" s="47" t="s">
        <v>50</v>
      </c>
      <c r="D11" s="48">
        <f t="shared" si="3"/>
        <v>10</v>
      </c>
      <c r="E11" s="49">
        <f t="shared" si="4"/>
        <v>1.019367991845056</v>
      </c>
      <c r="F11" s="48">
        <f t="shared" si="5"/>
        <v>5</v>
      </c>
      <c r="G11" s="50">
        <v>1</v>
      </c>
      <c r="H11" s="51">
        <v>3</v>
      </c>
      <c r="I11" s="51"/>
      <c r="J11" s="51"/>
      <c r="K11" s="52">
        <v>1</v>
      </c>
      <c r="L11" s="53">
        <f t="shared" si="6"/>
        <v>1</v>
      </c>
      <c r="M11" s="50"/>
      <c r="N11" s="52">
        <v>1</v>
      </c>
      <c r="O11" s="53">
        <f t="shared" si="7"/>
        <v>1</v>
      </c>
      <c r="P11" s="50">
        <v>1</v>
      </c>
      <c r="Q11" s="51"/>
      <c r="R11" s="51"/>
      <c r="S11" s="52"/>
      <c r="T11" s="53">
        <f t="shared" si="8"/>
        <v>0</v>
      </c>
      <c r="U11" s="51"/>
      <c r="V11" s="51"/>
      <c r="W11" s="51"/>
      <c r="X11" s="51"/>
      <c r="Y11" s="53">
        <f t="shared" si="1"/>
        <v>2</v>
      </c>
      <c r="Z11" s="50">
        <v>1</v>
      </c>
      <c r="AA11" s="51"/>
      <c r="AB11" s="52">
        <v>1</v>
      </c>
      <c r="AC11" s="54"/>
      <c r="AD11" s="54"/>
      <c r="AE11" s="54"/>
      <c r="AF11" s="54">
        <v>1</v>
      </c>
      <c r="AG11" s="54"/>
      <c r="AH11" s="54"/>
      <c r="AI11" s="54"/>
      <c r="AJ11" s="54"/>
    </row>
    <row r="12" spans="1:36" s="37" customFormat="1" ht="15" customHeight="1">
      <c r="A12" s="38"/>
      <c r="B12" s="46" t="s">
        <v>44</v>
      </c>
      <c r="C12" s="47" t="s">
        <v>51</v>
      </c>
      <c r="D12" s="48">
        <f t="shared" si="3"/>
        <v>106</v>
      </c>
      <c r="E12" s="49">
        <f t="shared" si="4"/>
        <v>10.805300713557594</v>
      </c>
      <c r="F12" s="48">
        <f t="shared" si="5"/>
        <v>31</v>
      </c>
      <c r="G12" s="50">
        <v>5</v>
      </c>
      <c r="H12" s="51">
        <v>15</v>
      </c>
      <c r="I12" s="51"/>
      <c r="J12" s="51">
        <v>6</v>
      </c>
      <c r="K12" s="52">
        <v>5</v>
      </c>
      <c r="L12" s="53">
        <f t="shared" si="6"/>
        <v>0</v>
      </c>
      <c r="M12" s="50"/>
      <c r="N12" s="52"/>
      <c r="O12" s="53">
        <f t="shared" si="7"/>
        <v>15</v>
      </c>
      <c r="P12" s="50">
        <v>3</v>
      </c>
      <c r="Q12" s="51">
        <v>2</v>
      </c>
      <c r="R12" s="51">
        <v>9</v>
      </c>
      <c r="S12" s="52">
        <v>1</v>
      </c>
      <c r="T12" s="53">
        <f t="shared" si="8"/>
        <v>13</v>
      </c>
      <c r="U12" s="51">
        <v>10</v>
      </c>
      <c r="V12" s="51"/>
      <c r="W12" s="51"/>
      <c r="X12" s="51">
        <v>3</v>
      </c>
      <c r="Y12" s="54">
        <f t="shared" si="1"/>
        <v>16</v>
      </c>
      <c r="Z12" s="50">
        <v>13</v>
      </c>
      <c r="AA12" s="51">
        <v>1</v>
      </c>
      <c r="AB12" s="52">
        <v>2</v>
      </c>
      <c r="AC12" s="54">
        <v>4</v>
      </c>
      <c r="AD12" s="54">
        <v>2</v>
      </c>
      <c r="AE12" s="54"/>
      <c r="AF12" s="54"/>
      <c r="AG12" s="54"/>
      <c r="AH12" s="54">
        <v>5</v>
      </c>
      <c r="AI12" s="54">
        <v>8</v>
      </c>
      <c r="AJ12" s="54">
        <v>12</v>
      </c>
    </row>
    <row r="13" spans="1:36" s="37" customFormat="1" ht="15" customHeight="1">
      <c r="A13" s="38"/>
      <c r="B13" s="64" t="s">
        <v>52</v>
      </c>
      <c r="C13" s="65"/>
      <c r="D13" s="48">
        <f t="shared" si="3"/>
        <v>4</v>
      </c>
      <c r="E13" s="49">
        <f t="shared" si="4"/>
        <v>0.40774719673802245</v>
      </c>
      <c r="F13" s="48">
        <f t="shared" si="5"/>
        <v>1</v>
      </c>
      <c r="G13" s="50"/>
      <c r="H13" s="51"/>
      <c r="I13" s="51"/>
      <c r="J13" s="51"/>
      <c r="K13" s="52">
        <v>1</v>
      </c>
      <c r="L13" s="53">
        <f t="shared" si="6"/>
        <v>0</v>
      </c>
      <c r="M13" s="66"/>
      <c r="N13" s="67"/>
      <c r="O13" s="53">
        <f t="shared" si="7"/>
        <v>1</v>
      </c>
      <c r="P13" s="66"/>
      <c r="Q13" s="68"/>
      <c r="R13" s="68">
        <v>1</v>
      </c>
      <c r="S13" s="67"/>
      <c r="T13" s="53">
        <f t="shared" si="8"/>
        <v>0</v>
      </c>
      <c r="U13" s="69"/>
      <c r="V13" s="68"/>
      <c r="W13" s="68"/>
      <c r="X13" s="68"/>
      <c r="Y13" s="70">
        <f t="shared" si="1"/>
        <v>1</v>
      </c>
      <c r="Z13" s="69">
        <v>1</v>
      </c>
      <c r="AA13" s="68"/>
      <c r="AB13" s="68"/>
      <c r="AC13" s="69"/>
      <c r="AD13" s="69"/>
      <c r="AE13" s="69"/>
      <c r="AF13" s="69"/>
      <c r="AG13" s="69"/>
      <c r="AH13" s="69">
        <v>1</v>
      </c>
      <c r="AI13" s="69"/>
      <c r="AJ13" s="71"/>
    </row>
    <row r="14" spans="1:36" s="37" customFormat="1" ht="15" customHeight="1">
      <c r="A14" s="38"/>
      <c r="B14" s="64" t="s">
        <v>53</v>
      </c>
      <c r="C14" s="65"/>
      <c r="D14" s="48">
        <f t="shared" si="3"/>
        <v>21</v>
      </c>
      <c r="E14" s="49">
        <f t="shared" si="4"/>
        <v>2.1406727828746175</v>
      </c>
      <c r="F14" s="48">
        <f t="shared" si="5"/>
        <v>1</v>
      </c>
      <c r="G14" s="50"/>
      <c r="H14" s="51"/>
      <c r="I14" s="51"/>
      <c r="J14" s="51">
        <v>1</v>
      </c>
      <c r="K14" s="52"/>
      <c r="L14" s="53">
        <f t="shared" si="6"/>
        <v>0</v>
      </c>
      <c r="M14" s="66"/>
      <c r="N14" s="67"/>
      <c r="O14" s="53">
        <f t="shared" si="7"/>
        <v>1</v>
      </c>
      <c r="P14" s="66"/>
      <c r="Q14" s="68"/>
      <c r="R14" s="68">
        <v>1</v>
      </c>
      <c r="S14" s="67"/>
      <c r="T14" s="53">
        <f t="shared" si="8"/>
        <v>8</v>
      </c>
      <c r="U14" s="69">
        <v>5</v>
      </c>
      <c r="V14" s="68">
        <v>2</v>
      </c>
      <c r="W14" s="68"/>
      <c r="X14" s="68">
        <v>1</v>
      </c>
      <c r="Y14" s="70">
        <f t="shared" si="1"/>
        <v>4</v>
      </c>
      <c r="Z14" s="69">
        <v>2</v>
      </c>
      <c r="AA14" s="68"/>
      <c r="AB14" s="68">
        <v>2</v>
      </c>
      <c r="AC14" s="69"/>
      <c r="AD14" s="69">
        <v>2</v>
      </c>
      <c r="AE14" s="69"/>
      <c r="AF14" s="69"/>
      <c r="AG14" s="69">
        <v>1</v>
      </c>
      <c r="AH14" s="69">
        <v>3</v>
      </c>
      <c r="AI14" s="69">
        <v>1</v>
      </c>
      <c r="AJ14" s="71"/>
    </row>
    <row r="15" spans="1:36" s="37" customFormat="1" ht="15" customHeight="1">
      <c r="A15" s="38"/>
      <c r="B15" s="72" t="s">
        <v>54</v>
      </c>
      <c r="C15" s="73"/>
      <c r="D15" s="57">
        <f t="shared" si="3"/>
        <v>24</v>
      </c>
      <c r="E15" s="58">
        <f t="shared" si="4"/>
        <v>2.4464831804281344</v>
      </c>
      <c r="F15" s="57">
        <f t="shared" si="5"/>
        <v>8</v>
      </c>
      <c r="G15" s="59">
        <v>1</v>
      </c>
      <c r="H15" s="60">
        <v>5</v>
      </c>
      <c r="I15" s="60"/>
      <c r="J15" s="60">
        <v>2</v>
      </c>
      <c r="K15" s="61"/>
      <c r="L15" s="62">
        <f t="shared" si="6"/>
        <v>0</v>
      </c>
      <c r="M15" s="74"/>
      <c r="N15" s="75"/>
      <c r="O15" s="62">
        <f t="shared" si="7"/>
        <v>4</v>
      </c>
      <c r="P15" s="74">
        <v>1</v>
      </c>
      <c r="Q15" s="76"/>
      <c r="R15" s="76">
        <v>2</v>
      </c>
      <c r="S15" s="75">
        <v>1</v>
      </c>
      <c r="T15" s="62">
        <f t="shared" si="8"/>
        <v>2</v>
      </c>
      <c r="U15" s="77">
        <v>2</v>
      </c>
      <c r="V15" s="76"/>
      <c r="W15" s="76"/>
      <c r="X15" s="76"/>
      <c r="Y15" s="78">
        <f t="shared" si="1"/>
        <v>5</v>
      </c>
      <c r="Z15" s="77">
        <v>2</v>
      </c>
      <c r="AA15" s="76"/>
      <c r="AB15" s="76">
        <v>3</v>
      </c>
      <c r="AC15" s="77">
        <v>2</v>
      </c>
      <c r="AD15" s="77"/>
      <c r="AE15" s="77"/>
      <c r="AF15" s="77"/>
      <c r="AG15" s="77"/>
      <c r="AH15" s="77">
        <v>1</v>
      </c>
      <c r="AI15" s="77"/>
      <c r="AJ15" s="79">
        <v>2</v>
      </c>
    </row>
    <row r="16" spans="1:36" s="37" customFormat="1" ht="15" customHeight="1">
      <c r="A16" s="38"/>
      <c r="B16" s="64" t="s">
        <v>55</v>
      </c>
      <c r="C16" s="65"/>
      <c r="D16" s="48">
        <f t="shared" si="3"/>
        <v>11</v>
      </c>
      <c r="E16" s="49">
        <f t="shared" si="4"/>
        <v>1.1213047910295617</v>
      </c>
      <c r="F16" s="48">
        <f t="shared" si="5"/>
        <v>3</v>
      </c>
      <c r="G16" s="50"/>
      <c r="H16" s="51">
        <v>1</v>
      </c>
      <c r="I16" s="51"/>
      <c r="J16" s="51">
        <v>2</v>
      </c>
      <c r="K16" s="52"/>
      <c r="L16" s="53">
        <f t="shared" si="6"/>
        <v>0</v>
      </c>
      <c r="M16" s="66"/>
      <c r="N16" s="67"/>
      <c r="O16" s="53">
        <f t="shared" si="7"/>
        <v>3</v>
      </c>
      <c r="P16" s="66"/>
      <c r="Q16" s="68"/>
      <c r="R16" s="68">
        <v>3</v>
      </c>
      <c r="S16" s="67"/>
      <c r="T16" s="53">
        <f t="shared" si="8"/>
        <v>2</v>
      </c>
      <c r="U16" s="69">
        <v>1</v>
      </c>
      <c r="V16" s="68"/>
      <c r="W16" s="68"/>
      <c r="X16" s="68">
        <v>1</v>
      </c>
      <c r="Y16" s="70">
        <f t="shared" si="1"/>
        <v>1</v>
      </c>
      <c r="Z16" s="69">
        <v>1</v>
      </c>
      <c r="AA16" s="68"/>
      <c r="AB16" s="68"/>
      <c r="AC16" s="69"/>
      <c r="AD16" s="69">
        <v>1</v>
      </c>
      <c r="AE16" s="69"/>
      <c r="AF16" s="69"/>
      <c r="AG16" s="69"/>
      <c r="AH16" s="69"/>
      <c r="AI16" s="69"/>
      <c r="AJ16" s="71">
        <v>1</v>
      </c>
    </row>
    <row r="17" spans="1:36" s="37" customFormat="1" ht="15" customHeight="1">
      <c r="A17" s="38"/>
      <c r="B17" s="64" t="s">
        <v>56</v>
      </c>
      <c r="C17" s="65"/>
      <c r="D17" s="48">
        <f t="shared" si="3"/>
        <v>50</v>
      </c>
      <c r="E17" s="49">
        <f t="shared" si="4"/>
        <v>5.09683995922528</v>
      </c>
      <c r="F17" s="54">
        <f t="shared" si="5"/>
        <v>12</v>
      </c>
      <c r="G17" s="50">
        <v>2</v>
      </c>
      <c r="H17" s="51">
        <v>6</v>
      </c>
      <c r="I17" s="51">
        <v>3</v>
      </c>
      <c r="J17" s="51">
        <v>1</v>
      </c>
      <c r="K17" s="52"/>
      <c r="L17" s="53">
        <f t="shared" si="6"/>
        <v>0</v>
      </c>
      <c r="M17" s="66"/>
      <c r="N17" s="67"/>
      <c r="O17" s="53">
        <f t="shared" si="7"/>
        <v>6</v>
      </c>
      <c r="P17" s="66"/>
      <c r="Q17" s="68">
        <v>1</v>
      </c>
      <c r="R17" s="68">
        <v>4</v>
      </c>
      <c r="S17" s="67">
        <v>1</v>
      </c>
      <c r="T17" s="53">
        <f t="shared" si="8"/>
        <v>8</v>
      </c>
      <c r="U17" s="66">
        <v>8</v>
      </c>
      <c r="V17" s="68"/>
      <c r="W17" s="68"/>
      <c r="X17" s="80"/>
      <c r="Y17" s="69">
        <f t="shared" si="1"/>
        <v>11</v>
      </c>
      <c r="Z17" s="69">
        <v>10</v>
      </c>
      <c r="AA17" s="68"/>
      <c r="AB17" s="68">
        <v>1</v>
      </c>
      <c r="AC17" s="69">
        <v>1</v>
      </c>
      <c r="AD17" s="69">
        <v>1</v>
      </c>
      <c r="AE17" s="69"/>
      <c r="AF17" s="69">
        <v>1</v>
      </c>
      <c r="AG17" s="69">
        <v>2</v>
      </c>
      <c r="AH17" s="69">
        <v>4</v>
      </c>
      <c r="AI17" s="69">
        <v>2</v>
      </c>
      <c r="AJ17" s="71">
        <v>2</v>
      </c>
    </row>
    <row r="18" spans="1:36" s="37" customFormat="1" ht="15" customHeight="1">
      <c r="A18" s="38"/>
      <c r="B18" s="64" t="s">
        <v>57</v>
      </c>
      <c r="C18" s="65"/>
      <c r="D18" s="48">
        <f t="shared" si="3"/>
        <v>53</v>
      </c>
      <c r="E18" s="49">
        <f t="shared" si="4"/>
        <v>5.402650356778797</v>
      </c>
      <c r="F18" s="54">
        <f t="shared" si="5"/>
        <v>8</v>
      </c>
      <c r="G18" s="50">
        <v>2</v>
      </c>
      <c r="H18" s="51">
        <v>1</v>
      </c>
      <c r="I18" s="51">
        <v>1</v>
      </c>
      <c r="J18" s="51">
        <v>4</v>
      </c>
      <c r="K18" s="52"/>
      <c r="L18" s="53">
        <f t="shared" si="6"/>
        <v>1</v>
      </c>
      <c r="M18" s="66"/>
      <c r="N18" s="67">
        <v>1</v>
      </c>
      <c r="O18" s="53">
        <f t="shared" si="7"/>
        <v>7</v>
      </c>
      <c r="P18" s="66">
        <v>1</v>
      </c>
      <c r="Q18" s="68"/>
      <c r="R18" s="68">
        <v>6</v>
      </c>
      <c r="S18" s="67"/>
      <c r="T18" s="53">
        <f t="shared" si="8"/>
        <v>13</v>
      </c>
      <c r="U18" s="66">
        <v>7</v>
      </c>
      <c r="V18" s="68"/>
      <c r="W18" s="68">
        <v>1</v>
      </c>
      <c r="X18" s="80">
        <v>5</v>
      </c>
      <c r="Y18" s="81">
        <f t="shared" si="1"/>
        <v>12</v>
      </c>
      <c r="Z18" s="69">
        <v>10</v>
      </c>
      <c r="AA18" s="68"/>
      <c r="AB18" s="68">
        <v>2</v>
      </c>
      <c r="AC18" s="69">
        <v>2</v>
      </c>
      <c r="AD18" s="69">
        <v>1</v>
      </c>
      <c r="AE18" s="69">
        <v>1</v>
      </c>
      <c r="AF18" s="69"/>
      <c r="AG18" s="69"/>
      <c r="AH18" s="69">
        <v>5</v>
      </c>
      <c r="AI18" s="69">
        <v>1</v>
      </c>
      <c r="AJ18" s="71">
        <v>2</v>
      </c>
    </row>
    <row r="19" spans="1:40" s="37" customFormat="1" ht="15" customHeight="1">
      <c r="A19" s="38"/>
      <c r="B19" s="64" t="s">
        <v>58</v>
      </c>
      <c r="C19" s="65"/>
      <c r="D19" s="48">
        <f t="shared" si="3"/>
        <v>24</v>
      </c>
      <c r="E19" s="49">
        <f t="shared" si="4"/>
        <v>2.4464831804281344</v>
      </c>
      <c r="F19" s="48">
        <f t="shared" si="5"/>
        <v>8</v>
      </c>
      <c r="G19" s="50">
        <v>1</v>
      </c>
      <c r="H19" s="51"/>
      <c r="I19" s="51">
        <v>4</v>
      </c>
      <c r="J19" s="51">
        <v>1</v>
      </c>
      <c r="K19" s="52">
        <v>2</v>
      </c>
      <c r="L19" s="53">
        <f t="shared" si="6"/>
        <v>0</v>
      </c>
      <c r="M19" s="66"/>
      <c r="N19" s="67"/>
      <c r="O19" s="53">
        <f t="shared" si="7"/>
        <v>1</v>
      </c>
      <c r="P19" s="66"/>
      <c r="Q19" s="68"/>
      <c r="R19" s="68">
        <v>1</v>
      </c>
      <c r="S19" s="67"/>
      <c r="T19" s="53">
        <f t="shared" si="8"/>
        <v>2</v>
      </c>
      <c r="U19" s="69">
        <v>2</v>
      </c>
      <c r="V19" s="68"/>
      <c r="W19" s="68"/>
      <c r="X19" s="68"/>
      <c r="Y19" s="81">
        <f t="shared" si="1"/>
        <v>3</v>
      </c>
      <c r="Z19" s="69">
        <v>2</v>
      </c>
      <c r="AA19" s="68"/>
      <c r="AB19" s="68">
        <v>1</v>
      </c>
      <c r="AC19" s="69"/>
      <c r="AD19" s="69"/>
      <c r="AE19" s="69"/>
      <c r="AF19" s="69"/>
      <c r="AG19" s="69"/>
      <c r="AH19" s="69">
        <v>4</v>
      </c>
      <c r="AI19" s="69">
        <v>2</v>
      </c>
      <c r="AJ19" s="71">
        <v>4</v>
      </c>
      <c r="AN19" s="51"/>
    </row>
    <row r="20" spans="1:36" s="37" customFormat="1" ht="15" customHeight="1">
      <c r="A20" s="82"/>
      <c r="B20" s="64" t="s">
        <v>33</v>
      </c>
      <c r="C20" s="65"/>
      <c r="D20" s="83">
        <f t="shared" si="3"/>
        <v>13</v>
      </c>
      <c r="E20" s="84">
        <f t="shared" si="4"/>
        <v>1.325178389398573</v>
      </c>
      <c r="F20" s="83">
        <f t="shared" si="5"/>
        <v>2</v>
      </c>
      <c r="G20" s="85"/>
      <c r="H20" s="86">
        <v>2</v>
      </c>
      <c r="I20" s="86"/>
      <c r="J20" s="86"/>
      <c r="K20" s="87"/>
      <c r="L20" s="88">
        <f t="shared" si="6"/>
        <v>0</v>
      </c>
      <c r="M20" s="89"/>
      <c r="N20" s="90"/>
      <c r="O20" s="88">
        <f t="shared" si="7"/>
        <v>2</v>
      </c>
      <c r="P20" s="89"/>
      <c r="Q20" s="91"/>
      <c r="R20" s="91">
        <v>1</v>
      </c>
      <c r="S20" s="90">
        <v>1</v>
      </c>
      <c r="T20" s="88">
        <f t="shared" si="8"/>
        <v>3</v>
      </c>
      <c r="U20" s="89">
        <v>3</v>
      </c>
      <c r="V20" s="91"/>
      <c r="W20" s="91"/>
      <c r="X20" s="92"/>
      <c r="Y20" s="93">
        <f t="shared" si="1"/>
        <v>4</v>
      </c>
      <c r="Z20" s="94">
        <v>2</v>
      </c>
      <c r="AA20" s="91">
        <v>1</v>
      </c>
      <c r="AB20" s="91">
        <v>1</v>
      </c>
      <c r="AC20" s="94"/>
      <c r="AD20" s="94"/>
      <c r="AE20" s="94"/>
      <c r="AF20" s="94"/>
      <c r="AG20" s="94"/>
      <c r="AH20" s="94">
        <v>1</v>
      </c>
      <c r="AI20" s="94">
        <v>1</v>
      </c>
      <c r="AJ20" s="95"/>
    </row>
    <row r="21" spans="1:36" s="37" customFormat="1" ht="15" customHeight="1">
      <c r="A21" s="96" t="s">
        <v>59</v>
      </c>
      <c r="B21" s="97"/>
      <c r="C21" s="98"/>
      <c r="D21" s="41">
        <f t="shared" si="3"/>
        <v>1</v>
      </c>
      <c r="E21" s="49">
        <f t="shared" si="4"/>
        <v>0.10193679918450561</v>
      </c>
      <c r="F21" s="41">
        <f t="shared" si="5"/>
        <v>0</v>
      </c>
      <c r="G21" s="99"/>
      <c r="H21" s="99"/>
      <c r="I21" s="99"/>
      <c r="J21" s="99"/>
      <c r="K21" s="99"/>
      <c r="L21" s="45">
        <f t="shared" si="6"/>
        <v>0</v>
      </c>
      <c r="M21" s="100"/>
      <c r="N21" s="101"/>
      <c r="O21" s="45">
        <f t="shared" si="7"/>
        <v>0</v>
      </c>
      <c r="P21" s="100"/>
      <c r="Q21" s="101"/>
      <c r="R21" s="101"/>
      <c r="S21" s="102"/>
      <c r="T21" s="45">
        <f t="shared" si="8"/>
        <v>0</v>
      </c>
      <c r="U21" s="100"/>
      <c r="V21" s="101"/>
      <c r="W21" s="101"/>
      <c r="X21" s="101"/>
      <c r="Y21" s="103">
        <f t="shared" si="1"/>
        <v>0</v>
      </c>
      <c r="Z21" s="100"/>
      <c r="AA21" s="101"/>
      <c r="AB21" s="101"/>
      <c r="AC21" s="104"/>
      <c r="AD21" s="41"/>
      <c r="AE21" s="41"/>
      <c r="AF21" s="41"/>
      <c r="AG21" s="41"/>
      <c r="AH21" s="41"/>
      <c r="AI21" s="41"/>
      <c r="AJ21" s="41">
        <v>1</v>
      </c>
    </row>
    <row r="22" spans="1:36" s="37" customFormat="1" ht="15" customHeight="1">
      <c r="A22" s="64" t="s">
        <v>60</v>
      </c>
      <c r="B22" s="105"/>
      <c r="C22" s="106"/>
      <c r="D22" s="48">
        <f t="shared" si="3"/>
        <v>94</v>
      </c>
      <c r="E22" s="49">
        <f t="shared" si="4"/>
        <v>9.582059123343527</v>
      </c>
      <c r="F22" s="48">
        <f t="shared" si="5"/>
        <v>17</v>
      </c>
      <c r="G22" s="51">
        <v>5</v>
      </c>
      <c r="H22" s="51">
        <v>3</v>
      </c>
      <c r="I22" s="51">
        <v>1</v>
      </c>
      <c r="J22" s="51">
        <v>2</v>
      </c>
      <c r="K22" s="51">
        <v>6</v>
      </c>
      <c r="L22" s="48">
        <f t="shared" si="6"/>
        <v>0</v>
      </c>
      <c r="M22" s="66"/>
      <c r="N22" s="67"/>
      <c r="O22" s="48">
        <f t="shared" si="7"/>
        <v>13</v>
      </c>
      <c r="P22" s="66"/>
      <c r="Q22" s="68">
        <v>1</v>
      </c>
      <c r="R22" s="68">
        <v>10</v>
      </c>
      <c r="S22" s="67">
        <v>2</v>
      </c>
      <c r="T22" s="48">
        <f t="shared" si="8"/>
        <v>15</v>
      </c>
      <c r="U22" s="66">
        <v>15</v>
      </c>
      <c r="V22" s="68"/>
      <c r="W22" s="68"/>
      <c r="X22" s="80"/>
      <c r="Y22" s="81">
        <f t="shared" si="1"/>
        <v>22</v>
      </c>
      <c r="Z22" s="69">
        <v>10</v>
      </c>
      <c r="AA22" s="68">
        <v>1</v>
      </c>
      <c r="AB22" s="68">
        <v>11</v>
      </c>
      <c r="AC22" s="71">
        <v>5</v>
      </c>
      <c r="AD22" s="48">
        <v>4</v>
      </c>
      <c r="AE22" s="48">
        <v>1</v>
      </c>
      <c r="AF22" s="48"/>
      <c r="AG22" s="48"/>
      <c r="AH22" s="48">
        <v>8</v>
      </c>
      <c r="AI22" s="48">
        <v>6</v>
      </c>
      <c r="AJ22" s="48">
        <v>3</v>
      </c>
    </row>
    <row r="23" spans="1:36" s="37" customFormat="1" ht="15" customHeight="1">
      <c r="A23" s="64" t="s">
        <v>61</v>
      </c>
      <c r="B23" s="105"/>
      <c r="C23" s="106"/>
      <c r="D23" s="48">
        <f t="shared" si="3"/>
        <v>0</v>
      </c>
      <c r="E23" s="49">
        <f t="shared" si="4"/>
        <v>0</v>
      </c>
      <c r="F23" s="48">
        <f t="shared" si="5"/>
        <v>0</v>
      </c>
      <c r="G23" s="51"/>
      <c r="H23" s="51"/>
      <c r="I23" s="51"/>
      <c r="J23" s="51"/>
      <c r="K23" s="51"/>
      <c r="L23" s="53">
        <f t="shared" si="6"/>
        <v>0</v>
      </c>
      <c r="M23" s="69"/>
      <c r="N23" s="68"/>
      <c r="O23" s="53">
        <f t="shared" si="7"/>
        <v>0</v>
      </c>
      <c r="P23" s="69"/>
      <c r="Q23" s="68"/>
      <c r="R23" s="68"/>
      <c r="S23" s="67"/>
      <c r="T23" s="53">
        <f t="shared" si="8"/>
        <v>0</v>
      </c>
      <c r="U23" s="69"/>
      <c r="V23" s="68"/>
      <c r="W23" s="68"/>
      <c r="X23" s="68"/>
      <c r="Y23" s="81">
        <f t="shared" si="1"/>
        <v>0</v>
      </c>
      <c r="Z23" s="69"/>
      <c r="AA23" s="68"/>
      <c r="AB23" s="68"/>
      <c r="AC23" s="71"/>
      <c r="AD23" s="48"/>
      <c r="AE23" s="48"/>
      <c r="AF23" s="48"/>
      <c r="AG23" s="48"/>
      <c r="AH23" s="48"/>
      <c r="AI23" s="48"/>
      <c r="AJ23" s="48"/>
    </row>
    <row r="24" spans="1:36" s="37" customFormat="1" ht="15" customHeight="1">
      <c r="A24" s="64" t="s">
        <v>20</v>
      </c>
      <c r="B24" s="105"/>
      <c r="C24" s="106"/>
      <c r="D24" s="48">
        <f t="shared" si="3"/>
        <v>1</v>
      </c>
      <c r="E24" s="49">
        <f t="shared" si="4"/>
        <v>0.10193679918450561</v>
      </c>
      <c r="F24" s="48">
        <f t="shared" si="5"/>
        <v>1</v>
      </c>
      <c r="G24" s="51"/>
      <c r="H24" s="51"/>
      <c r="I24" s="51"/>
      <c r="J24" s="51">
        <v>1</v>
      </c>
      <c r="K24" s="51"/>
      <c r="L24" s="53">
        <f t="shared" si="6"/>
        <v>0</v>
      </c>
      <c r="M24" s="69"/>
      <c r="N24" s="68"/>
      <c r="O24" s="53">
        <f t="shared" si="7"/>
        <v>0</v>
      </c>
      <c r="P24" s="69"/>
      <c r="Q24" s="68"/>
      <c r="R24" s="68"/>
      <c r="S24" s="67"/>
      <c r="T24" s="53">
        <f t="shared" si="8"/>
        <v>0</v>
      </c>
      <c r="U24" s="69"/>
      <c r="V24" s="68"/>
      <c r="W24" s="68"/>
      <c r="X24" s="68"/>
      <c r="Y24" s="69">
        <f>SUM(Z24:AB24)</f>
        <v>0</v>
      </c>
      <c r="Z24" s="69"/>
      <c r="AA24" s="68"/>
      <c r="AB24" s="68"/>
      <c r="AC24" s="71"/>
      <c r="AD24" s="48"/>
      <c r="AE24" s="48"/>
      <c r="AF24" s="48"/>
      <c r="AG24" s="48"/>
      <c r="AH24" s="48"/>
      <c r="AI24" s="48"/>
      <c r="AJ24" s="48"/>
    </row>
    <row r="25" spans="1:36" s="37" customFormat="1" ht="15" customHeight="1">
      <c r="A25" s="72" t="s">
        <v>27</v>
      </c>
      <c r="B25" s="107"/>
      <c r="C25" s="108"/>
      <c r="D25" s="57">
        <f t="shared" si="3"/>
        <v>1</v>
      </c>
      <c r="E25" s="58">
        <f t="shared" si="4"/>
        <v>0.10193679918450561</v>
      </c>
      <c r="F25" s="63">
        <f t="shared" si="5"/>
        <v>0</v>
      </c>
      <c r="G25" s="59"/>
      <c r="H25" s="60"/>
      <c r="I25" s="60"/>
      <c r="J25" s="60"/>
      <c r="K25" s="60"/>
      <c r="L25" s="109">
        <f t="shared" si="6"/>
        <v>0</v>
      </c>
      <c r="M25" s="77"/>
      <c r="N25" s="76"/>
      <c r="O25" s="62">
        <f t="shared" si="7"/>
        <v>0</v>
      </c>
      <c r="P25" s="77"/>
      <c r="Q25" s="76"/>
      <c r="R25" s="76"/>
      <c r="S25" s="75"/>
      <c r="T25" s="62">
        <f t="shared" si="8"/>
        <v>0</v>
      </c>
      <c r="U25" s="77"/>
      <c r="V25" s="76"/>
      <c r="W25" s="76"/>
      <c r="X25" s="76"/>
      <c r="Y25" s="77">
        <f>SUM(Z25:AB25)</f>
        <v>0</v>
      </c>
      <c r="Z25" s="77"/>
      <c r="AA25" s="76"/>
      <c r="AB25" s="76"/>
      <c r="AC25" s="79"/>
      <c r="AD25" s="57"/>
      <c r="AE25" s="57"/>
      <c r="AF25" s="57"/>
      <c r="AG25" s="57"/>
      <c r="AH25" s="57">
        <v>1</v>
      </c>
      <c r="AI25" s="57"/>
      <c r="AJ25" s="57"/>
    </row>
    <row r="26" spans="1:41" s="37" customFormat="1" ht="20.25" customHeight="1">
      <c r="A26" s="64" t="s">
        <v>62</v>
      </c>
      <c r="B26" s="105"/>
      <c r="C26" s="106"/>
      <c r="D26" s="48">
        <f t="shared" si="3"/>
        <v>9</v>
      </c>
      <c r="E26" s="49">
        <f t="shared" si="4"/>
        <v>0.9174311926605505</v>
      </c>
      <c r="F26" s="48">
        <f t="shared" si="5"/>
        <v>2</v>
      </c>
      <c r="G26" s="51"/>
      <c r="H26" s="51"/>
      <c r="I26" s="51">
        <v>2</v>
      </c>
      <c r="J26" s="51"/>
      <c r="K26" s="51"/>
      <c r="L26" s="53">
        <f t="shared" si="6"/>
        <v>0</v>
      </c>
      <c r="M26" s="66"/>
      <c r="N26" s="67"/>
      <c r="O26" s="53">
        <f t="shared" si="7"/>
        <v>1</v>
      </c>
      <c r="P26" s="66"/>
      <c r="Q26" s="68"/>
      <c r="R26" s="68">
        <v>1</v>
      </c>
      <c r="S26" s="67"/>
      <c r="T26" s="53">
        <f t="shared" si="8"/>
        <v>1</v>
      </c>
      <c r="U26" s="66">
        <v>1</v>
      </c>
      <c r="V26" s="68"/>
      <c r="W26" s="68"/>
      <c r="X26" s="80"/>
      <c r="Y26" s="69">
        <f aca="true" t="shared" si="9" ref="Y26:Y36">SUM(Z26:AB26)</f>
        <v>1</v>
      </c>
      <c r="Z26" s="69"/>
      <c r="AA26" s="68">
        <v>1</v>
      </c>
      <c r="AB26" s="68"/>
      <c r="AC26" s="71"/>
      <c r="AD26" s="48"/>
      <c r="AE26" s="48">
        <v>2</v>
      </c>
      <c r="AF26" s="48"/>
      <c r="AG26" s="48"/>
      <c r="AH26" s="48">
        <v>1</v>
      </c>
      <c r="AI26" s="48"/>
      <c r="AJ26" s="48">
        <v>1</v>
      </c>
      <c r="AO26" s="51"/>
    </row>
    <row r="27" spans="1:36" s="37" customFormat="1" ht="15" customHeight="1">
      <c r="A27" s="64" t="s">
        <v>63</v>
      </c>
      <c r="B27" s="105"/>
      <c r="C27" s="106"/>
      <c r="D27" s="48">
        <f t="shared" si="3"/>
        <v>3</v>
      </c>
      <c r="E27" s="49">
        <f t="shared" si="4"/>
        <v>0.3058103975535168</v>
      </c>
      <c r="F27" s="48">
        <f aca="true" t="shared" si="10" ref="F27:F45">SUM(G27:K27)</f>
        <v>1</v>
      </c>
      <c r="G27" s="51"/>
      <c r="H27" s="51">
        <v>1</v>
      </c>
      <c r="I27" s="51"/>
      <c r="J27" s="51"/>
      <c r="K27" s="51"/>
      <c r="L27" s="53">
        <f t="shared" si="6"/>
        <v>0</v>
      </c>
      <c r="M27" s="69"/>
      <c r="N27" s="68"/>
      <c r="O27" s="53">
        <f t="shared" si="7"/>
        <v>0</v>
      </c>
      <c r="P27" s="69"/>
      <c r="Q27" s="68"/>
      <c r="R27" s="68"/>
      <c r="S27" s="67"/>
      <c r="T27" s="53">
        <f t="shared" si="8"/>
        <v>0</v>
      </c>
      <c r="U27" s="69"/>
      <c r="V27" s="68"/>
      <c r="W27" s="68"/>
      <c r="X27" s="68"/>
      <c r="Y27" s="69">
        <f t="shared" si="9"/>
        <v>0</v>
      </c>
      <c r="Z27" s="69"/>
      <c r="AA27" s="68"/>
      <c r="AB27" s="68"/>
      <c r="AC27" s="71">
        <v>2</v>
      </c>
      <c r="AD27" s="48"/>
      <c r="AE27" s="48"/>
      <c r="AF27" s="48"/>
      <c r="AG27" s="48"/>
      <c r="AH27" s="48"/>
      <c r="AI27" s="48"/>
      <c r="AJ27" s="48"/>
    </row>
    <row r="28" spans="1:36" s="37" customFormat="1" ht="15" customHeight="1">
      <c r="A28" s="64" t="s">
        <v>21</v>
      </c>
      <c r="B28" s="105"/>
      <c r="C28" s="106"/>
      <c r="D28" s="48">
        <f t="shared" si="3"/>
        <v>6</v>
      </c>
      <c r="E28" s="49">
        <f t="shared" si="4"/>
        <v>0.6116207951070336</v>
      </c>
      <c r="F28" s="48">
        <f t="shared" si="10"/>
        <v>1</v>
      </c>
      <c r="G28" s="51">
        <v>1</v>
      </c>
      <c r="H28" s="51"/>
      <c r="I28" s="51"/>
      <c r="J28" s="51"/>
      <c r="K28" s="51"/>
      <c r="L28" s="53">
        <f t="shared" si="6"/>
        <v>0</v>
      </c>
      <c r="M28" s="69"/>
      <c r="N28" s="68"/>
      <c r="O28" s="53">
        <f t="shared" si="7"/>
        <v>1</v>
      </c>
      <c r="P28" s="69"/>
      <c r="Q28" s="68"/>
      <c r="R28" s="68"/>
      <c r="S28" s="67">
        <v>1</v>
      </c>
      <c r="T28" s="53">
        <f t="shared" si="8"/>
        <v>3</v>
      </c>
      <c r="U28" s="69"/>
      <c r="V28" s="68">
        <v>1</v>
      </c>
      <c r="W28" s="68"/>
      <c r="X28" s="68">
        <v>2</v>
      </c>
      <c r="Y28" s="69">
        <f t="shared" si="9"/>
        <v>0</v>
      </c>
      <c r="Z28" s="69"/>
      <c r="AA28" s="68"/>
      <c r="AB28" s="68"/>
      <c r="AC28" s="71"/>
      <c r="AD28" s="48"/>
      <c r="AE28" s="48">
        <v>1</v>
      </c>
      <c r="AF28" s="48"/>
      <c r="AG28" s="48"/>
      <c r="AH28" s="48"/>
      <c r="AI28" s="48"/>
      <c r="AJ28" s="48"/>
    </row>
    <row r="29" spans="1:36" s="37" customFormat="1" ht="15" customHeight="1">
      <c r="A29" s="64" t="s">
        <v>22</v>
      </c>
      <c r="B29" s="105"/>
      <c r="C29" s="106"/>
      <c r="D29" s="48">
        <f t="shared" si="3"/>
        <v>1</v>
      </c>
      <c r="E29" s="49">
        <f t="shared" si="4"/>
        <v>0.10193679918450561</v>
      </c>
      <c r="F29" s="54">
        <f t="shared" si="10"/>
        <v>0</v>
      </c>
      <c r="G29" s="51"/>
      <c r="H29" s="51"/>
      <c r="I29" s="51"/>
      <c r="J29" s="51"/>
      <c r="K29" s="51"/>
      <c r="L29" s="53">
        <f t="shared" si="6"/>
        <v>0</v>
      </c>
      <c r="M29" s="69"/>
      <c r="N29" s="68"/>
      <c r="O29" s="53">
        <f t="shared" si="7"/>
        <v>0</v>
      </c>
      <c r="P29" s="69"/>
      <c r="Q29" s="68"/>
      <c r="R29" s="68"/>
      <c r="S29" s="67"/>
      <c r="T29" s="53">
        <f t="shared" si="8"/>
        <v>1</v>
      </c>
      <c r="U29" s="69"/>
      <c r="V29" s="68"/>
      <c r="W29" s="68"/>
      <c r="X29" s="68">
        <v>1</v>
      </c>
      <c r="Y29" s="69">
        <f t="shared" si="9"/>
        <v>0</v>
      </c>
      <c r="Z29" s="69"/>
      <c r="AA29" s="68"/>
      <c r="AB29" s="68"/>
      <c r="AC29" s="71"/>
      <c r="AD29" s="48"/>
      <c r="AE29" s="48"/>
      <c r="AF29" s="48"/>
      <c r="AG29" s="48"/>
      <c r="AH29" s="48"/>
      <c r="AI29" s="48"/>
      <c r="AJ29" s="48"/>
    </row>
    <row r="30" spans="1:36" s="37" customFormat="1" ht="15" customHeight="1">
      <c r="A30" s="64" t="s">
        <v>23</v>
      </c>
      <c r="B30" s="105"/>
      <c r="C30" s="106"/>
      <c r="D30" s="57">
        <f t="shared" si="3"/>
        <v>3</v>
      </c>
      <c r="E30" s="58">
        <f t="shared" si="4"/>
        <v>0.3058103975535168</v>
      </c>
      <c r="F30" s="63">
        <f t="shared" si="10"/>
        <v>1</v>
      </c>
      <c r="G30" s="60">
        <v>1</v>
      </c>
      <c r="H30" s="60"/>
      <c r="I30" s="60"/>
      <c r="J30" s="60"/>
      <c r="K30" s="60"/>
      <c r="L30" s="62">
        <f t="shared" si="6"/>
        <v>0</v>
      </c>
      <c r="M30" s="74"/>
      <c r="N30" s="75"/>
      <c r="O30" s="62">
        <f t="shared" si="7"/>
        <v>0</v>
      </c>
      <c r="P30" s="74"/>
      <c r="Q30" s="76"/>
      <c r="R30" s="76"/>
      <c r="S30" s="75"/>
      <c r="T30" s="62">
        <f t="shared" si="8"/>
        <v>0</v>
      </c>
      <c r="U30" s="74"/>
      <c r="V30" s="76"/>
      <c r="W30" s="76"/>
      <c r="X30" s="110"/>
      <c r="Y30" s="77">
        <f t="shared" si="9"/>
        <v>0</v>
      </c>
      <c r="Z30" s="77"/>
      <c r="AA30" s="76"/>
      <c r="AB30" s="110"/>
      <c r="AC30" s="79"/>
      <c r="AD30" s="57"/>
      <c r="AE30" s="57"/>
      <c r="AF30" s="57"/>
      <c r="AG30" s="57"/>
      <c r="AH30" s="57"/>
      <c r="AI30" s="57">
        <v>2</v>
      </c>
      <c r="AJ30" s="57"/>
    </row>
    <row r="31" spans="1:36" s="37" customFormat="1" ht="15" customHeight="1">
      <c r="A31" s="111" t="s">
        <v>24</v>
      </c>
      <c r="B31" s="112"/>
      <c r="C31" s="113"/>
      <c r="D31" s="48">
        <f t="shared" si="3"/>
        <v>8</v>
      </c>
      <c r="E31" s="49">
        <f t="shared" si="4"/>
        <v>0.8154943934760449</v>
      </c>
      <c r="F31" s="54">
        <f t="shared" si="10"/>
        <v>1</v>
      </c>
      <c r="G31" s="51"/>
      <c r="H31" s="51"/>
      <c r="I31" s="51"/>
      <c r="J31" s="51"/>
      <c r="K31" s="51">
        <v>1</v>
      </c>
      <c r="L31" s="53">
        <f t="shared" si="6"/>
        <v>0</v>
      </c>
      <c r="M31" s="69"/>
      <c r="N31" s="68"/>
      <c r="O31" s="53">
        <f t="shared" si="7"/>
        <v>2</v>
      </c>
      <c r="P31" s="69"/>
      <c r="Q31" s="68"/>
      <c r="R31" s="68">
        <v>2</v>
      </c>
      <c r="S31" s="67"/>
      <c r="T31" s="53">
        <f t="shared" si="8"/>
        <v>2</v>
      </c>
      <c r="U31" s="69">
        <v>2</v>
      </c>
      <c r="V31" s="68"/>
      <c r="W31" s="68"/>
      <c r="X31" s="68"/>
      <c r="Y31" s="69">
        <f t="shared" si="9"/>
        <v>0</v>
      </c>
      <c r="Z31" s="69"/>
      <c r="AA31" s="68"/>
      <c r="AB31" s="68"/>
      <c r="AC31" s="71">
        <v>2</v>
      </c>
      <c r="AD31" s="48"/>
      <c r="AE31" s="48"/>
      <c r="AF31" s="48"/>
      <c r="AG31" s="48"/>
      <c r="AH31" s="48"/>
      <c r="AI31" s="48"/>
      <c r="AJ31" s="48">
        <v>1</v>
      </c>
    </row>
    <row r="32" spans="1:36" s="37" customFormat="1" ht="15" customHeight="1">
      <c r="A32" s="64" t="s">
        <v>25</v>
      </c>
      <c r="B32" s="105"/>
      <c r="C32" s="106"/>
      <c r="D32" s="48">
        <f t="shared" si="3"/>
        <v>4</v>
      </c>
      <c r="E32" s="49">
        <f t="shared" si="4"/>
        <v>0.40774719673802245</v>
      </c>
      <c r="F32" s="54">
        <f t="shared" si="10"/>
        <v>1</v>
      </c>
      <c r="G32" s="51"/>
      <c r="H32" s="51"/>
      <c r="I32" s="51"/>
      <c r="J32" s="51"/>
      <c r="K32" s="51">
        <v>1</v>
      </c>
      <c r="L32" s="53">
        <f t="shared" si="6"/>
        <v>0</v>
      </c>
      <c r="M32" s="69"/>
      <c r="N32" s="68"/>
      <c r="O32" s="53">
        <f t="shared" si="7"/>
        <v>2</v>
      </c>
      <c r="P32" s="69"/>
      <c r="Q32" s="68"/>
      <c r="R32" s="68">
        <v>1</v>
      </c>
      <c r="S32" s="67">
        <v>1</v>
      </c>
      <c r="T32" s="53">
        <f t="shared" si="8"/>
        <v>0</v>
      </c>
      <c r="U32" s="69"/>
      <c r="V32" s="68"/>
      <c r="W32" s="68"/>
      <c r="X32" s="68"/>
      <c r="Y32" s="69">
        <f t="shared" si="9"/>
        <v>0</v>
      </c>
      <c r="Z32" s="69"/>
      <c r="AA32" s="68"/>
      <c r="AB32" s="68"/>
      <c r="AC32" s="71"/>
      <c r="AD32" s="48"/>
      <c r="AE32" s="48"/>
      <c r="AF32" s="48"/>
      <c r="AG32" s="48"/>
      <c r="AH32" s="48"/>
      <c r="AI32" s="48"/>
      <c r="AJ32" s="48">
        <v>1</v>
      </c>
    </row>
    <row r="33" spans="1:36" s="37" customFormat="1" ht="15" customHeight="1">
      <c r="A33" s="64" t="s">
        <v>26</v>
      </c>
      <c r="B33" s="105"/>
      <c r="C33" s="106"/>
      <c r="D33" s="48">
        <f t="shared" si="3"/>
        <v>12</v>
      </c>
      <c r="E33" s="49">
        <f t="shared" si="4"/>
        <v>1.2232415902140672</v>
      </c>
      <c r="F33" s="54">
        <f t="shared" si="10"/>
        <v>2</v>
      </c>
      <c r="G33" s="51">
        <v>1</v>
      </c>
      <c r="H33" s="51"/>
      <c r="I33" s="51"/>
      <c r="J33" s="51">
        <v>1</v>
      </c>
      <c r="K33" s="51"/>
      <c r="L33" s="54">
        <f t="shared" si="6"/>
        <v>0</v>
      </c>
      <c r="M33" s="66"/>
      <c r="N33" s="67"/>
      <c r="O33" s="53">
        <f t="shared" si="7"/>
        <v>0</v>
      </c>
      <c r="P33" s="66"/>
      <c r="Q33" s="68"/>
      <c r="R33" s="68"/>
      <c r="S33" s="67"/>
      <c r="T33" s="53">
        <f t="shared" si="8"/>
        <v>1</v>
      </c>
      <c r="U33" s="66">
        <v>1</v>
      </c>
      <c r="V33" s="68"/>
      <c r="W33" s="68"/>
      <c r="X33" s="80"/>
      <c r="Y33" s="69">
        <f t="shared" si="9"/>
        <v>4</v>
      </c>
      <c r="Z33" s="69">
        <v>3</v>
      </c>
      <c r="AA33" s="68"/>
      <c r="AB33" s="68">
        <v>1</v>
      </c>
      <c r="AC33" s="71">
        <v>2</v>
      </c>
      <c r="AD33" s="48"/>
      <c r="AE33" s="48"/>
      <c r="AF33" s="48"/>
      <c r="AG33" s="48"/>
      <c r="AH33" s="48">
        <v>2</v>
      </c>
      <c r="AI33" s="48"/>
      <c r="AJ33" s="48">
        <v>1</v>
      </c>
    </row>
    <row r="34" spans="1:36" s="37" customFormat="1" ht="33.75" customHeight="1">
      <c r="A34" s="64" t="s">
        <v>64</v>
      </c>
      <c r="B34" s="105"/>
      <c r="C34" s="106"/>
      <c r="D34" s="48">
        <f t="shared" si="3"/>
        <v>5</v>
      </c>
      <c r="E34" s="49">
        <f t="shared" si="4"/>
        <v>0.509683995922528</v>
      </c>
      <c r="F34" s="54">
        <f t="shared" si="10"/>
        <v>0</v>
      </c>
      <c r="G34" s="51"/>
      <c r="H34" s="51"/>
      <c r="I34" s="51"/>
      <c r="J34" s="51"/>
      <c r="K34" s="51"/>
      <c r="L34" s="70">
        <f t="shared" si="6"/>
        <v>0</v>
      </c>
      <c r="M34" s="69"/>
      <c r="N34" s="68"/>
      <c r="O34" s="114">
        <f t="shared" si="7"/>
        <v>0</v>
      </c>
      <c r="P34" s="69"/>
      <c r="Q34" s="68"/>
      <c r="R34" s="68"/>
      <c r="S34" s="67"/>
      <c r="T34" s="114">
        <f t="shared" si="8"/>
        <v>3</v>
      </c>
      <c r="U34" s="69">
        <v>1</v>
      </c>
      <c r="V34" s="68">
        <v>1</v>
      </c>
      <c r="W34" s="68">
        <v>1</v>
      </c>
      <c r="X34" s="68"/>
      <c r="Y34" s="69">
        <f t="shared" si="9"/>
        <v>0</v>
      </c>
      <c r="Z34" s="69"/>
      <c r="AA34" s="68"/>
      <c r="AB34" s="68"/>
      <c r="AC34" s="71">
        <v>1</v>
      </c>
      <c r="AD34" s="48"/>
      <c r="AE34" s="48"/>
      <c r="AF34" s="48"/>
      <c r="AG34" s="48"/>
      <c r="AH34" s="48">
        <v>1</v>
      </c>
      <c r="AI34" s="48"/>
      <c r="AJ34" s="48"/>
    </row>
    <row r="35" spans="1:36" s="37" customFormat="1" ht="15" customHeight="1">
      <c r="A35" s="72" t="s">
        <v>65</v>
      </c>
      <c r="B35" s="107"/>
      <c r="C35" s="108"/>
      <c r="D35" s="57">
        <f t="shared" si="3"/>
        <v>3</v>
      </c>
      <c r="E35" s="58">
        <f t="shared" si="4"/>
        <v>0.3058103975535168</v>
      </c>
      <c r="F35" s="63">
        <f t="shared" si="10"/>
        <v>0</v>
      </c>
      <c r="G35" s="60"/>
      <c r="H35" s="60"/>
      <c r="I35" s="60"/>
      <c r="J35" s="60"/>
      <c r="K35" s="60"/>
      <c r="L35" s="78">
        <f t="shared" si="6"/>
        <v>0</v>
      </c>
      <c r="M35" s="77"/>
      <c r="N35" s="76"/>
      <c r="O35" s="109">
        <f t="shared" si="7"/>
        <v>0</v>
      </c>
      <c r="P35" s="77"/>
      <c r="Q35" s="76"/>
      <c r="R35" s="76"/>
      <c r="S35" s="75"/>
      <c r="T35" s="109">
        <f t="shared" si="8"/>
        <v>0</v>
      </c>
      <c r="U35" s="77"/>
      <c r="V35" s="76"/>
      <c r="W35" s="76"/>
      <c r="X35" s="76"/>
      <c r="Y35" s="77">
        <f t="shared" si="9"/>
        <v>0</v>
      </c>
      <c r="Z35" s="77"/>
      <c r="AA35" s="76"/>
      <c r="AB35" s="76"/>
      <c r="AC35" s="79"/>
      <c r="AD35" s="57"/>
      <c r="AE35" s="57">
        <v>1</v>
      </c>
      <c r="AF35" s="57"/>
      <c r="AG35" s="57"/>
      <c r="AH35" s="57"/>
      <c r="AI35" s="57">
        <v>1</v>
      </c>
      <c r="AJ35" s="57">
        <v>1</v>
      </c>
    </row>
    <row r="36" spans="1:36" s="37" customFormat="1" ht="15" customHeight="1">
      <c r="A36" s="111" t="s">
        <v>66</v>
      </c>
      <c r="B36" s="112"/>
      <c r="C36" s="113"/>
      <c r="D36" s="48">
        <f t="shared" si="3"/>
        <v>8</v>
      </c>
      <c r="E36" s="49">
        <f t="shared" si="4"/>
        <v>0.8154943934760449</v>
      </c>
      <c r="F36" s="54">
        <f t="shared" si="10"/>
        <v>2</v>
      </c>
      <c r="G36" s="51"/>
      <c r="H36" s="51"/>
      <c r="I36" s="51"/>
      <c r="J36" s="51">
        <v>1</v>
      </c>
      <c r="K36" s="51">
        <v>1</v>
      </c>
      <c r="L36" s="70">
        <f t="shared" si="6"/>
        <v>0</v>
      </c>
      <c r="M36" s="69"/>
      <c r="N36" s="68"/>
      <c r="O36" s="114">
        <f t="shared" si="7"/>
        <v>0</v>
      </c>
      <c r="P36" s="69"/>
      <c r="Q36" s="68"/>
      <c r="R36" s="68"/>
      <c r="S36" s="67"/>
      <c r="T36" s="114">
        <f t="shared" si="8"/>
        <v>2</v>
      </c>
      <c r="U36" s="69">
        <v>1</v>
      </c>
      <c r="V36" s="68"/>
      <c r="W36" s="68"/>
      <c r="X36" s="68">
        <v>1</v>
      </c>
      <c r="Y36" s="69">
        <f t="shared" si="9"/>
        <v>1</v>
      </c>
      <c r="Z36" s="69"/>
      <c r="AA36" s="68"/>
      <c r="AB36" s="68">
        <v>1</v>
      </c>
      <c r="AC36" s="71"/>
      <c r="AD36" s="48"/>
      <c r="AE36" s="48"/>
      <c r="AF36" s="48"/>
      <c r="AG36" s="48"/>
      <c r="AH36" s="48">
        <v>2</v>
      </c>
      <c r="AI36" s="48">
        <v>1</v>
      </c>
      <c r="AJ36" s="48"/>
    </row>
    <row r="37" spans="1:36" s="37" customFormat="1" ht="15" customHeight="1">
      <c r="A37" s="64" t="s">
        <v>67</v>
      </c>
      <c r="B37" s="105"/>
      <c r="C37" s="106"/>
      <c r="D37" s="48">
        <f t="shared" si="3"/>
        <v>6</v>
      </c>
      <c r="E37" s="49">
        <f t="shared" si="4"/>
        <v>0.6116207951070336</v>
      </c>
      <c r="F37" s="54">
        <f t="shared" si="10"/>
        <v>0</v>
      </c>
      <c r="G37" s="51"/>
      <c r="H37" s="51"/>
      <c r="I37" s="51"/>
      <c r="J37" s="51"/>
      <c r="K37" s="51"/>
      <c r="L37" s="54">
        <f t="shared" si="6"/>
        <v>0</v>
      </c>
      <c r="M37" s="66"/>
      <c r="N37" s="67"/>
      <c r="O37" s="53">
        <f t="shared" si="7"/>
        <v>0</v>
      </c>
      <c r="P37" s="66"/>
      <c r="Q37" s="68"/>
      <c r="R37" s="68"/>
      <c r="S37" s="67"/>
      <c r="T37" s="53">
        <f t="shared" si="8"/>
        <v>0</v>
      </c>
      <c r="U37" s="66"/>
      <c r="V37" s="68"/>
      <c r="W37" s="68"/>
      <c r="X37" s="80"/>
      <c r="Y37" s="69">
        <f>SUM(Z37:AB37)</f>
        <v>2</v>
      </c>
      <c r="Z37" s="69"/>
      <c r="AA37" s="68"/>
      <c r="AB37" s="68">
        <v>2</v>
      </c>
      <c r="AC37" s="71">
        <v>1</v>
      </c>
      <c r="AD37" s="48"/>
      <c r="AE37" s="48">
        <v>1</v>
      </c>
      <c r="AF37" s="48"/>
      <c r="AG37" s="48"/>
      <c r="AH37" s="48"/>
      <c r="AI37" s="48">
        <v>1</v>
      </c>
      <c r="AJ37" s="48">
        <v>1</v>
      </c>
    </row>
    <row r="38" spans="1:36" s="37" customFormat="1" ht="15" customHeight="1">
      <c r="A38" s="64" t="s">
        <v>68</v>
      </c>
      <c r="B38" s="105"/>
      <c r="C38" s="106"/>
      <c r="D38" s="48">
        <f t="shared" si="3"/>
        <v>33</v>
      </c>
      <c r="E38" s="49">
        <f t="shared" si="4"/>
        <v>3.3639143730886847</v>
      </c>
      <c r="F38" s="54">
        <f t="shared" si="10"/>
        <v>7</v>
      </c>
      <c r="G38" s="51">
        <v>1</v>
      </c>
      <c r="H38" s="51"/>
      <c r="I38" s="51">
        <v>1</v>
      </c>
      <c r="J38" s="51">
        <v>3</v>
      </c>
      <c r="K38" s="51">
        <v>2</v>
      </c>
      <c r="L38" s="54">
        <f t="shared" si="6"/>
        <v>0</v>
      </c>
      <c r="M38" s="66"/>
      <c r="N38" s="67"/>
      <c r="O38" s="53">
        <f t="shared" si="7"/>
        <v>4</v>
      </c>
      <c r="P38" s="66"/>
      <c r="Q38" s="68">
        <v>1</v>
      </c>
      <c r="R38" s="68">
        <v>3</v>
      </c>
      <c r="S38" s="67"/>
      <c r="T38" s="53">
        <f t="shared" si="8"/>
        <v>8</v>
      </c>
      <c r="U38" s="66">
        <v>3</v>
      </c>
      <c r="V38" s="68">
        <v>3</v>
      </c>
      <c r="W38" s="68"/>
      <c r="X38" s="80">
        <v>2</v>
      </c>
      <c r="Y38" s="81">
        <f aca="true" t="shared" si="11" ref="Y38:Y45">SUM(Z38:AB38)</f>
        <v>4</v>
      </c>
      <c r="Z38" s="69">
        <v>1</v>
      </c>
      <c r="AA38" s="68"/>
      <c r="AB38" s="68">
        <v>3</v>
      </c>
      <c r="AC38" s="71">
        <v>1</v>
      </c>
      <c r="AD38" s="48">
        <v>1</v>
      </c>
      <c r="AE38" s="48">
        <v>1</v>
      </c>
      <c r="AF38" s="48"/>
      <c r="AG38" s="48"/>
      <c r="AH38" s="48">
        <v>3</v>
      </c>
      <c r="AI38" s="48">
        <v>4</v>
      </c>
      <c r="AJ38" s="48"/>
    </row>
    <row r="39" spans="1:36" s="37" customFormat="1" ht="15" customHeight="1">
      <c r="A39" s="64" t="s">
        <v>69</v>
      </c>
      <c r="B39" s="105"/>
      <c r="C39" s="106"/>
      <c r="D39" s="48">
        <f t="shared" si="3"/>
        <v>42</v>
      </c>
      <c r="E39" s="49">
        <f t="shared" si="4"/>
        <v>4.281345565749235</v>
      </c>
      <c r="F39" s="54">
        <f t="shared" si="10"/>
        <v>1</v>
      </c>
      <c r="G39" s="51">
        <v>1</v>
      </c>
      <c r="H39" s="51"/>
      <c r="I39" s="51"/>
      <c r="J39" s="51"/>
      <c r="K39" s="51"/>
      <c r="L39" s="54">
        <f t="shared" si="6"/>
        <v>12</v>
      </c>
      <c r="M39" s="66">
        <v>5</v>
      </c>
      <c r="N39" s="67">
        <v>7</v>
      </c>
      <c r="O39" s="53">
        <f t="shared" si="7"/>
        <v>6</v>
      </c>
      <c r="P39" s="66">
        <v>3</v>
      </c>
      <c r="Q39" s="68">
        <v>1</v>
      </c>
      <c r="R39" s="68">
        <v>2</v>
      </c>
      <c r="S39" s="67"/>
      <c r="T39" s="53">
        <f t="shared" si="8"/>
        <v>11</v>
      </c>
      <c r="U39" s="66">
        <v>2</v>
      </c>
      <c r="V39" s="68"/>
      <c r="W39" s="68"/>
      <c r="X39" s="80">
        <v>9</v>
      </c>
      <c r="Y39" s="81">
        <f t="shared" si="11"/>
        <v>2</v>
      </c>
      <c r="Z39" s="69">
        <v>1</v>
      </c>
      <c r="AA39" s="68"/>
      <c r="AB39" s="68">
        <v>1</v>
      </c>
      <c r="AC39" s="71"/>
      <c r="AD39" s="48">
        <v>1</v>
      </c>
      <c r="AE39" s="48"/>
      <c r="AF39" s="48"/>
      <c r="AG39" s="48"/>
      <c r="AH39" s="48">
        <v>5</v>
      </c>
      <c r="AI39" s="48">
        <v>2</v>
      </c>
      <c r="AJ39" s="48">
        <v>2</v>
      </c>
    </row>
    <row r="40" spans="1:36" s="37" customFormat="1" ht="15" customHeight="1">
      <c r="A40" s="72" t="s">
        <v>70</v>
      </c>
      <c r="B40" s="107"/>
      <c r="C40" s="108"/>
      <c r="D40" s="57">
        <f t="shared" si="3"/>
        <v>119</v>
      </c>
      <c r="E40" s="58">
        <f t="shared" si="4"/>
        <v>12.130479102956167</v>
      </c>
      <c r="F40" s="63">
        <f t="shared" si="10"/>
        <v>20</v>
      </c>
      <c r="G40" s="60">
        <v>1</v>
      </c>
      <c r="H40" s="60">
        <v>3</v>
      </c>
      <c r="I40" s="60">
        <v>4</v>
      </c>
      <c r="J40" s="60">
        <v>11</v>
      </c>
      <c r="K40" s="60">
        <v>1</v>
      </c>
      <c r="L40" s="78">
        <f t="shared" si="6"/>
        <v>4</v>
      </c>
      <c r="M40" s="74">
        <v>3</v>
      </c>
      <c r="N40" s="75">
        <v>1</v>
      </c>
      <c r="O40" s="109">
        <f t="shared" si="7"/>
        <v>17</v>
      </c>
      <c r="P40" s="74">
        <v>1</v>
      </c>
      <c r="Q40" s="76">
        <v>1</v>
      </c>
      <c r="R40" s="76">
        <v>13</v>
      </c>
      <c r="S40" s="75">
        <v>2</v>
      </c>
      <c r="T40" s="109">
        <f t="shared" si="8"/>
        <v>16</v>
      </c>
      <c r="U40" s="74">
        <v>9</v>
      </c>
      <c r="V40" s="76"/>
      <c r="W40" s="76">
        <v>1</v>
      </c>
      <c r="X40" s="110">
        <v>6</v>
      </c>
      <c r="Y40" s="115">
        <f t="shared" si="11"/>
        <v>19</v>
      </c>
      <c r="Z40" s="77">
        <v>5</v>
      </c>
      <c r="AA40" s="76">
        <v>3</v>
      </c>
      <c r="AB40" s="76">
        <v>11</v>
      </c>
      <c r="AC40" s="79">
        <v>12</v>
      </c>
      <c r="AD40" s="57">
        <v>1</v>
      </c>
      <c r="AE40" s="57">
        <v>5</v>
      </c>
      <c r="AF40" s="57"/>
      <c r="AG40" s="57"/>
      <c r="AH40" s="57">
        <v>10</v>
      </c>
      <c r="AI40" s="57">
        <v>4</v>
      </c>
      <c r="AJ40" s="57">
        <v>11</v>
      </c>
    </row>
    <row r="41" spans="1:36" s="37" customFormat="1" ht="15" customHeight="1">
      <c r="A41" s="64" t="s">
        <v>71</v>
      </c>
      <c r="B41" s="105"/>
      <c r="C41" s="106"/>
      <c r="D41" s="48">
        <f>SUM(F41,L41,O41,T41,Y41,AC41:AJ41)</f>
        <v>36</v>
      </c>
      <c r="E41" s="49">
        <f t="shared" si="4"/>
        <v>3.669724770642202</v>
      </c>
      <c r="F41" s="54">
        <f t="shared" si="10"/>
        <v>11</v>
      </c>
      <c r="G41" s="51">
        <v>1</v>
      </c>
      <c r="H41" s="51">
        <v>1</v>
      </c>
      <c r="I41" s="51">
        <v>4</v>
      </c>
      <c r="J41" s="51">
        <v>5</v>
      </c>
      <c r="K41" s="51"/>
      <c r="L41" s="70">
        <f t="shared" si="6"/>
        <v>0</v>
      </c>
      <c r="M41" s="51"/>
      <c r="N41" s="51"/>
      <c r="O41" s="114">
        <f>SUM(P41:S41)</f>
        <v>3</v>
      </c>
      <c r="P41" s="51"/>
      <c r="Q41" s="51">
        <v>1</v>
      </c>
      <c r="R41" s="51">
        <v>2</v>
      </c>
      <c r="S41" s="52"/>
      <c r="T41" s="114">
        <f t="shared" si="8"/>
        <v>3</v>
      </c>
      <c r="U41" s="51">
        <v>2</v>
      </c>
      <c r="V41" s="51"/>
      <c r="W41" s="51"/>
      <c r="X41" s="51">
        <v>1</v>
      </c>
      <c r="Y41" s="81">
        <f t="shared" si="11"/>
        <v>4</v>
      </c>
      <c r="Z41" s="116">
        <v>2</v>
      </c>
      <c r="AA41" s="51">
        <v>1</v>
      </c>
      <c r="AB41" s="117">
        <v>1</v>
      </c>
      <c r="AC41" s="52">
        <v>2</v>
      </c>
      <c r="AD41" s="54">
        <v>1</v>
      </c>
      <c r="AE41" s="54">
        <v>1</v>
      </c>
      <c r="AF41" s="54"/>
      <c r="AG41" s="54"/>
      <c r="AH41" s="54">
        <v>4</v>
      </c>
      <c r="AI41" s="54">
        <v>4</v>
      </c>
      <c r="AJ41" s="54">
        <v>3</v>
      </c>
    </row>
    <row r="42" spans="1:36" s="37" customFormat="1" ht="15" customHeight="1">
      <c r="A42" s="64" t="s">
        <v>72</v>
      </c>
      <c r="B42" s="105"/>
      <c r="C42" s="106"/>
      <c r="D42" s="48">
        <f>SUM(F42,L42,O42,T42,Y42,AC42:AJ42)</f>
        <v>1</v>
      </c>
      <c r="E42" s="49">
        <f t="shared" si="4"/>
        <v>0.10193679918450561</v>
      </c>
      <c r="F42" s="54">
        <f t="shared" si="10"/>
        <v>0</v>
      </c>
      <c r="G42" s="51"/>
      <c r="H42" s="51"/>
      <c r="I42" s="51"/>
      <c r="J42" s="51"/>
      <c r="K42" s="51"/>
      <c r="L42" s="70">
        <f t="shared" si="6"/>
        <v>0</v>
      </c>
      <c r="M42" s="69"/>
      <c r="N42" s="68"/>
      <c r="O42" s="114">
        <f>SUM(P42:S42)</f>
        <v>1</v>
      </c>
      <c r="P42" s="69"/>
      <c r="Q42" s="68"/>
      <c r="R42" s="68">
        <v>1</v>
      </c>
      <c r="S42" s="67"/>
      <c r="T42" s="114">
        <f t="shared" si="8"/>
        <v>0</v>
      </c>
      <c r="U42" s="69"/>
      <c r="V42" s="68"/>
      <c r="W42" s="68"/>
      <c r="X42" s="68"/>
      <c r="Y42" s="81">
        <f t="shared" si="11"/>
        <v>0</v>
      </c>
      <c r="Z42" s="69"/>
      <c r="AA42" s="68"/>
      <c r="AB42" s="68"/>
      <c r="AC42" s="71"/>
      <c r="AD42" s="48"/>
      <c r="AE42" s="48"/>
      <c r="AF42" s="48"/>
      <c r="AG42" s="48"/>
      <c r="AH42" s="48"/>
      <c r="AI42" s="48"/>
      <c r="AJ42" s="48"/>
    </row>
    <row r="43" spans="1:36" s="37" customFormat="1" ht="15" customHeight="1">
      <c r="A43" s="64" t="s">
        <v>73</v>
      </c>
      <c r="B43" s="105"/>
      <c r="C43" s="106"/>
      <c r="D43" s="48">
        <f>SUM(F43,L43,O43,T43,Y43,AC43:AJ43)</f>
        <v>10</v>
      </c>
      <c r="E43" s="49">
        <f t="shared" si="4"/>
        <v>1.019367991845056</v>
      </c>
      <c r="F43" s="54">
        <f t="shared" si="10"/>
        <v>1</v>
      </c>
      <c r="G43" s="51">
        <v>1</v>
      </c>
      <c r="H43" s="51"/>
      <c r="I43" s="51"/>
      <c r="J43" s="51"/>
      <c r="K43" s="51"/>
      <c r="L43" s="70">
        <f t="shared" si="6"/>
        <v>1</v>
      </c>
      <c r="M43" s="69"/>
      <c r="N43" s="68">
        <v>1</v>
      </c>
      <c r="O43" s="114">
        <f>SUM(P43:S43)</f>
        <v>1</v>
      </c>
      <c r="P43" s="69"/>
      <c r="Q43" s="68"/>
      <c r="R43" s="68">
        <v>1</v>
      </c>
      <c r="S43" s="67"/>
      <c r="T43" s="114">
        <f t="shared" si="8"/>
        <v>1</v>
      </c>
      <c r="U43" s="69"/>
      <c r="V43" s="68"/>
      <c r="W43" s="68"/>
      <c r="X43" s="68">
        <v>1</v>
      </c>
      <c r="Y43" s="81">
        <f t="shared" si="11"/>
        <v>1</v>
      </c>
      <c r="Z43" s="69"/>
      <c r="AA43" s="68"/>
      <c r="AB43" s="68">
        <v>1</v>
      </c>
      <c r="AC43" s="71">
        <v>1</v>
      </c>
      <c r="AD43" s="48"/>
      <c r="AE43" s="48"/>
      <c r="AF43" s="48"/>
      <c r="AG43" s="48"/>
      <c r="AH43" s="48">
        <v>2</v>
      </c>
      <c r="AI43" s="48">
        <v>1</v>
      </c>
      <c r="AJ43" s="48">
        <v>1</v>
      </c>
    </row>
    <row r="44" spans="1:36" s="37" customFormat="1" ht="15" customHeight="1">
      <c r="A44" s="64" t="s">
        <v>74</v>
      </c>
      <c r="B44" s="105"/>
      <c r="C44" s="106"/>
      <c r="D44" s="48">
        <f>SUM(F44,L44,O44,T44,Y44,AC44:AJ44)</f>
        <v>30</v>
      </c>
      <c r="E44" s="49">
        <f t="shared" si="4"/>
        <v>3.058103975535168</v>
      </c>
      <c r="F44" s="54">
        <f t="shared" si="10"/>
        <v>5</v>
      </c>
      <c r="G44" s="51">
        <v>2</v>
      </c>
      <c r="H44" s="51"/>
      <c r="I44" s="51">
        <v>1</v>
      </c>
      <c r="J44" s="51"/>
      <c r="K44" s="51">
        <v>2</v>
      </c>
      <c r="L44" s="70">
        <f t="shared" si="6"/>
        <v>1</v>
      </c>
      <c r="M44" s="69">
        <v>1</v>
      </c>
      <c r="N44" s="68"/>
      <c r="O44" s="114">
        <f>SUM(P44:S44)</f>
        <v>5</v>
      </c>
      <c r="P44" s="69"/>
      <c r="Q44" s="68"/>
      <c r="R44" s="68">
        <v>4</v>
      </c>
      <c r="S44" s="67">
        <v>1</v>
      </c>
      <c r="T44" s="114">
        <f t="shared" si="8"/>
        <v>8</v>
      </c>
      <c r="U44" s="69">
        <v>5</v>
      </c>
      <c r="V44" s="68"/>
      <c r="W44" s="68"/>
      <c r="X44" s="68">
        <v>3</v>
      </c>
      <c r="Y44" s="81">
        <f t="shared" si="11"/>
        <v>2</v>
      </c>
      <c r="Z44" s="69"/>
      <c r="AA44" s="68"/>
      <c r="AB44" s="68">
        <v>2</v>
      </c>
      <c r="AC44" s="71">
        <v>3</v>
      </c>
      <c r="AD44" s="48"/>
      <c r="AE44" s="48"/>
      <c r="AF44" s="48"/>
      <c r="AG44" s="48"/>
      <c r="AH44" s="48">
        <v>1</v>
      </c>
      <c r="AI44" s="48">
        <v>2</v>
      </c>
      <c r="AJ44" s="48">
        <v>3</v>
      </c>
    </row>
    <row r="45" spans="1:36" s="37" customFormat="1" ht="15" customHeight="1">
      <c r="A45" s="118" t="s">
        <v>75</v>
      </c>
      <c r="B45" s="119"/>
      <c r="C45" s="120"/>
      <c r="D45" s="83">
        <f>SUM(F45,L45,O45,T45,Y45,AC45:AJ45)</f>
        <v>43</v>
      </c>
      <c r="E45" s="84">
        <f t="shared" si="4"/>
        <v>4.383282364933741</v>
      </c>
      <c r="F45" s="121">
        <f t="shared" si="10"/>
        <v>12</v>
      </c>
      <c r="G45" s="86">
        <v>1</v>
      </c>
      <c r="H45" s="86">
        <v>2</v>
      </c>
      <c r="I45" s="86">
        <v>5</v>
      </c>
      <c r="J45" s="86">
        <v>2</v>
      </c>
      <c r="K45" s="86">
        <v>2</v>
      </c>
      <c r="L45" s="122">
        <f t="shared" si="6"/>
        <v>2</v>
      </c>
      <c r="M45" s="94">
        <v>2</v>
      </c>
      <c r="N45" s="91"/>
      <c r="O45" s="123">
        <f>SUM(P45:S45)</f>
        <v>6</v>
      </c>
      <c r="P45" s="94">
        <v>1</v>
      </c>
      <c r="Q45" s="91">
        <v>1</v>
      </c>
      <c r="R45" s="91">
        <v>3</v>
      </c>
      <c r="S45" s="90">
        <v>1</v>
      </c>
      <c r="T45" s="123">
        <f t="shared" si="8"/>
        <v>3</v>
      </c>
      <c r="U45" s="94">
        <v>1</v>
      </c>
      <c r="V45" s="91"/>
      <c r="W45" s="91">
        <v>1</v>
      </c>
      <c r="X45" s="91">
        <v>1</v>
      </c>
      <c r="Y45" s="93">
        <f t="shared" si="11"/>
        <v>3</v>
      </c>
      <c r="Z45" s="94">
        <v>3</v>
      </c>
      <c r="AA45" s="91"/>
      <c r="AB45" s="91"/>
      <c r="AC45" s="95"/>
      <c r="AD45" s="83">
        <v>1</v>
      </c>
      <c r="AE45" s="83">
        <v>1</v>
      </c>
      <c r="AF45" s="83"/>
      <c r="AG45" s="83"/>
      <c r="AH45" s="83">
        <v>2</v>
      </c>
      <c r="AI45" s="83">
        <v>3</v>
      </c>
      <c r="AJ45" s="83">
        <v>10</v>
      </c>
    </row>
    <row r="46" spans="1:36" ht="21" customHeight="1">
      <c r="A46" s="141"/>
      <c r="B46" s="142"/>
      <c r="C46" s="142"/>
      <c r="D46" s="68"/>
      <c r="E46" s="143"/>
      <c r="F46" s="51"/>
      <c r="G46" s="51"/>
      <c r="H46" s="51"/>
      <c r="I46" s="51"/>
      <c r="J46" s="51"/>
      <c r="K46" s="51"/>
      <c r="L46" s="51"/>
      <c r="M46" s="68"/>
      <c r="N46" s="68"/>
      <c r="O46" s="144"/>
      <c r="P46" s="68"/>
      <c r="Q46" s="68"/>
      <c r="R46" s="68"/>
      <c r="S46" s="68"/>
      <c r="T46" s="144"/>
      <c r="U46" s="68"/>
      <c r="V46" s="68"/>
      <c r="W46" s="68"/>
      <c r="X46" s="68"/>
      <c r="Y46" s="68"/>
      <c r="Z46" s="4"/>
      <c r="AA46" s="4"/>
      <c r="AB46" s="4"/>
      <c r="AC46" s="68"/>
      <c r="AD46" s="68"/>
      <c r="AE46" s="68"/>
      <c r="AF46" s="68"/>
      <c r="AG46" s="68"/>
      <c r="AH46" s="68"/>
      <c r="AI46" s="68"/>
      <c r="AJ46" s="68"/>
    </row>
    <row r="47" spans="1:11" ht="23.25" customHeight="1">
      <c r="A47" s="145" t="s">
        <v>76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</row>
    <row r="48" spans="1:38" ht="13.5">
      <c r="A48" s="129" t="s">
        <v>9</v>
      </c>
      <c r="B48" s="130"/>
      <c r="C48" s="131"/>
      <c r="D48" s="16" t="s">
        <v>7</v>
      </c>
      <c r="E48" s="132" t="s">
        <v>77</v>
      </c>
      <c r="F48" s="19" t="s">
        <v>0</v>
      </c>
      <c r="G48" s="20"/>
      <c r="H48" s="20"/>
      <c r="I48" s="20"/>
      <c r="J48" s="20"/>
      <c r="K48" s="20"/>
      <c r="L48" s="19" t="s">
        <v>10</v>
      </c>
      <c r="M48" s="20"/>
      <c r="N48" s="133"/>
      <c r="O48" s="19" t="s">
        <v>11</v>
      </c>
      <c r="P48" s="20"/>
      <c r="Q48" s="20"/>
      <c r="R48" s="20"/>
      <c r="S48" s="133"/>
      <c r="T48" s="19" t="s">
        <v>12</v>
      </c>
      <c r="U48" s="20"/>
      <c r="V48" s="20"/>
      <c r="W48" s="20"/>
      <c r="X48" s="20"/>
      <c r="Y48" s="5" t="s">
        <v>30</v>
      </c>
      <c r="Z48" s="6"/>
      <c r="AA48" s="14"/>
      <c r="AB48" s="15"/>
      <c r="AC48" s="124" t="s">
        <v>31</v>
      </c>
      <c r="AD48" s="124" t="s">
        <v>13</v>
      </c>
      <c r="AE48" s="124" t="s">
        <v>14</v>
      </c>
      <c r="AF48" s="124" t="s">
        <v>15</v>
      </c>
      <c r="AG48" s="124" t="s">
        <v>16</v>
      </c>
      <c r="AH48" s="124" t="s">
        <v>32</v>
      </c>
      <c r="AI48" s="124" t="s">
        <v>33</v>
      </c>
      <c r="AJ48" s="124" t="s">
        <v>34</v>
      </c>
      <c r="AK48" s="2"/>
      <c r="AL48" s="2"/>
    </row>
    <row r="49" spans="1:38" ht="163.5" customHeight="1">
      <c r="A49" s="134"/>
      <c r="B49" s="135"/>
      <c r="C49" s="136"/>
      <c r="D49" s="17"/>
      <c r="E49" s="137"/>
      <c r="F49" s="18" t="s">
        <v>17</v>
      </c>
      <c r="G49" s="138" t="s">
        <v>35</v>
      </c>
      <c r="H49" s="138" t="s">
        <v>36</v>
      </c>
      <c r="I49" s="138" t="s">
        <v>37</v>
      </c>
      <c r="J49" s="138" t="s">
        <v>38</v>
      </c>
      <c r="K49" s="138" t="s">
        <v>8</v>
      </c>
      <c r="L49" s="18" t="s">
        <v>17</v>
      </c>
      <c r="M49" s="138" t="s">
        <v>1</v>
      </c>
      <c r="N49" s="138" t="s">
        <v>2</v>
      </c>
      <c r="O49" s="18" t="s">
        <v>17</v>
      </c>
      <c r="P49" s="138" t="s">
        <v>3</v>
      </c>
      <c r="Q49" s="138" t="s">
        <v>4</v>
      </c>
      <c r="R49" s="138" t="s">
        <v>5</v>
      </c>
      <c r="S49" s="139" t="s">
        <v>2</v>
      </c>
      <c r="T49" s="18" t="s">
        <v>17</v>
      </c>
      <c r="U49" s="138" t="s">
        <v>18</v>
      </c>
      <c r="V49" s="138" t="s">
        <v>6</v>
      </c>
      <c r="W49" s="140" t="s">
        <v>39</v>
      </c>
      <c r="X49" s="139" t="s">
        <v>2</v>
      </c>
      <c r="Y49" s="18" t="s">
        <v>17</v>
      </c>
      <c r="Z49" s="10" t="s">
        <v>40</v>
      </c>
      <c r="AA49" s="11" t="s">
        <v>41</v>
      </c>
      <c r="AB49" s="12" t="s">
        <v>42</v>
      </c>
      <c r="AC49" s="125"/>
      <c r="AD49" s="125"/>
      <c r="AE49" s="125"/>
      <c r="AF49" s="125"/>
      <c r="AG49" s="125"/>
      <c r="AH49" s="127"/>
      <c r="AI49" s="127"/>
      <c r="AJ49" s="125"/>
      <c r="AK49" s="2"/>
      <c r="AL49" s="2"/>
    </row>
    <row r="50" spans="1:38" ht="13.5">
      <c r="A50" s="96" t="s">
        <v>78</v>
      </c>
      <c r="B50" s="97"/>
      <c r="C50" s="98"/>
      <c r="D50" s="128">
        <f>SUM(F50,L50,O50,T50,Y50,AC50:AJ50)</f>
        <v>646</v>
      </c>
      <c r="E50" s="146">
        <f>D50*100/$D$4</f>
        <v>65.85117227319063</v>
      </c>
      <c r="F50" s="128">
        <f>SUM(G50:K50)</f>
        <v>182</v>
      </c>
      <c r="G50" s="99">
        <v>29</v>
      </c>
      <c r="H50" s="99">
        <v>72</v>
      </c>
      <c r="I50" s="99">
        <v>20</v>
      </c>
      <c r="J50" s="99">
        <v>35</v>
      </c>
      <c r="K50" s="99">
        <v>26</v>
      </c>
      <c r="L50" s="128">
        <f>SUM(M50:N50)</f>
        <v>7</v>
      </c>
      <c r="M50" s="99">
        <v>4</v>
      </c>
      <c r="N50" s="99">
        <v>3</v>
      </c>
      <c r="O50" s="128">
        <f>SUM(P50:S50)</f>
        <v>85</v>
      </c>
      <c r="P50" s="99">
        <v>9</v>
      </c>
      <c r="Q50" s="99">
        <v>6</v>
      </c>
      <c r="R50" s="99">
        <v>59</v>
      </c>
      <c r="S50" s="147">
        <v>11</v>
      </c>
      <c r="T50" s="128">
        <f>SUM(U50:X50)</f>
        <v>96</v>
      </c>
      <c r="U50" s="99">
        <v>65</v>
      </c>
      <c r="V50" s="99">
        <v>5</v>
      </c>
      <c r="W50" s="99">
        <v>3</v>
      </c>
      <c r="X50" s="99">
        <v>23</v>
      </c>
      <c r="Y50" s="128">
        <f>SUM(Z50:AB50)</f>
        <v>96</v>
      </c>
      <c r="Z50" s="13">
        <v>58</v>
      </c>
      <c r="AA50" s="13">
        <v>5</v>
      </c>
      <c r="AB50" s="13">
        <v>33</v>
      </c>
      <c r="AC50" s="128">
        <v>25</v>
      </c>
      <c r="AD50" s="128">
        <v>13</v>
      </c>
      <c r="AE50" s="128">
        <v>6</v>
      </c>
      <c r="AF50" s="128">
        <v>3</v>
      </c>
      <c r="AG50" s="128">
        <v>8</v>
      </c>
      <c r="AH50" s="128">
        <v>49</v>
      </c>
      <c r="AI50" s="128">
        <v>35</v>
      </c>
      <c r="AJ50" s="128">
        <v>41</v>
      </c>
      <c r="AK50" s="2"/>
      <c r="AL50" s="2"/>
    </row>
    <row r="51" spans="1:36" ht="13.5" customHeight="1">
      <c r="A51" s="64" t="s">
        <v>79</v>
      </c>
      <c r="B51" s="105"/>
      <c r="C51" s="106"/>
      <c r="D51" s="54">
        <f>SUM(F51,L51,O51,T51,Y51,AC51:AJ51)</f>
        <v>204</v>
      </c>
      <c r="E51" s="148">
        <f>D51*100/$D$4</f>
        <v>20.795107033639145</v>
      </c>
      <c r="F51" s="54">
        <f>SUM(G51:K51)</f>
        <v>33</v>
      </c>
      <c r="G51" s="51">
        <v>6</v>
      </c>
      <c r="H51" s="51">
        <v>4</v>
      </c>
      <c r="I51" s="51">
        <v>4</v>
      </c>
      <c r="J51" s="51">
        <v>16</v>
      </c>
      <c r="K51" s="51">
        <v>3</v>
      </c>
      <c r="L51" s="54">
        <f>SUM(M51:N51)</f>
        <v>14</v>
      </c>
      <c r="M51" s="51">
        <v>6</v>
      </c>
      <c r="N51" s="51">
        <v>8</v>
      </c>
      <c r="O51" s="54">
        <f>SUM(P51:S51)</f>
        <v>27</v>
      </c>
      <c r="P51" s="51">
        <v>4</v>
      </c>
      <c r="Q51" s="51">
        <v>4</v>
      </c>
      <c r="R51" s="51">
        <v>18</v>
      </c>
      <c r="S51" s="52">
        <v>1</v>
      </c>
      <c r="T51" s="54">
        <f>SUM(U51:X51)</f>
        <v>35</v>
      </c>
      <c r="U51" s="51">
        <v>20</v>
      </c>
      <c r="V51" s="51">
        <v>1</v>
      </c>
      <c r="W51" s="51">
        <v>1</v>
      </c>
      <c r="X51" s="51">
        <v>13</v>
      </c>
      <c r="Y51" s="54">
        <f>SUM(Z51:AB51)</f>
        <v>35</v>
      </c>
      <c r="Z51" s="2">
        <v>19</v>
      </c>
      <c r="AA51" s="2">
        <v>3</v>
      </c>
      <c r="AB51" s="2">
        <v>13</v>
      </c>
      <c r="AC51" s="54">
        <v>13</v>
      </c>
      <c r="AD51" s="54">
        <v>5</v>
      </c>
      <c r="AE51" s="54">
        <v>7</v>
      </c>
      <c r="AF51" s="54"/>
      <c r="AG51" s="54"/>
      <c r="AH51" s="54">
        <v>17</v>
      </c>
      <c r="AI51" s="54">
        <v>7</v>
      </c>
      <c r="AJ51" s="54">
        <v>11</v>
      </c>
    </row>
    <row r="52" spans="1:36" ht="13.5" customHeight="1">
      <c r="A52" s="64" t="s">
        <v>80</v>
      </c>
      <c r="B52" s="105"/>
      <c r="C52" s="106"/>
      <c r="D52" s="54">
        <f>SUM(F52,L52,O52,T52,Y52,AC52:AJ52)</f>
        <v>44</v>
      </c>
      <c r="E52" s="148">
        <f>D52*100/$D$4</f>
        <v>4.485219164118247</v>
      </c>
      <c r="F52" s="54">
        <f>SUM(G52:K52)</f>
        <v>5</v>
      </c>
      <c r="G52" s="51"/>
      <c r="H52" s="51"/>
      <c r="I52" s="51">
        <v>2</v>
      </c>
      <c r="J52" s="51">
        <v>3</v>
      </c>
      <c r="K52" s="51"/>
      <c r="L52" s="54">
        <f>SUM(M52:N52)</f>
        <v>1</v>
      </c>
      <c r="M52" s="51">
        <v>1</v>
      </c>
      <c r="N52" s="51"/>
      <c r="O52" s="54">
        <f>SUM(P52:S52)</f>
        <v>6</v>
      </c>
      <c r="P52" s="51"/>
      <c r="Q52" s="51"/>
      <c r="R52" s="51">
        <v>5</v>
      </c>
      <c r="S52" s="52">
        <v>1</v>
      </c>
      <c r="T52" s="54">
        <f>SUM(U52:X52)</f>
        <v>5</v>
      </c>
      <c r="U52" s="51">
        <v>3</v>
      </c>
      <c r="V52" s="51">
        <v>1</v>
      </c>
      <c r="W52" s="51"/>
      <c r="X52" s="51">
        <v>1</v>
      </c>
      <c r="Y52" s="54">
        <f>SUM(Z52:AB52)</f>
        <v>9</v>
      </c>
      <c r="Z52" s="2">
        <v>3</v>
      </c>
      <c r="AA52" s="2">
        <v>1</v>
      </c>
      <c r="AB52" s="2">
        <v>5</v>
      </c>
      <c r="AC52" s="54">
        <v>4</v>
      </c>
      <c r="AD52" s="54"/>
      <c r="AE52" s="54">
        <v>1</v>
      </c>
      <c r="AF52" s="54"/>
      <c r="AG52" s="54"/>
      <c r="AH52" s="54">
        <v>3</v>
      </c>
      <c r="AI52" s="54">
        <v>6</v>
      </c>
      <c r="AJ52" s="54">
        <v>4</v>
      </c>
    </row>
    <row r="53" spans="1:36" ht="13.5" customHeight="1">
      <c r="A53" s="64" t="s">
        <v>81</v>
      </c>
      <c r="B53" s="105"/>
      <c r="C53" s="106"/>
      <c r="D53" s="54">
        <f>SUM(F53,L53,O53,T53,Y53,AC53:AJ53)</f>
        <v>1</v>
      </c>
      <c r="E53" s="148">
        <f>D53*100/$D$4</f>
        <v>0.1019367991845056</v>
      </c>
      <c r="F53" s="54">
        <f>SUM(G53:K53)</f>
        <v>0</v>
      </c>
      <c r="G53" s="51"/>
      <c r="H53" s="51"/>
      <c r="I53" s="51"/>
      <c r="J53" s="51"/>
      <c r="K53" s="51"/>
      <c r="L53" s="54">
        <f>SUM(M53:N53)</f>
        <v>0</v>
      </c>
      <c r="M53" s="51"/>
      <c r="N53" s="51"/>
      <c r="O53" s="54">
        <f>SUM(P53:S53)</f>
        <v>0</v>
      </c>
      <c r="P53" s="51"/>
      <c r="Q53" s="51"/>
      <c r="R53" s="51"/>
      <c r="S53" s="52"/>
      <c r="T53" s="54">
        <f>SUM(U53:X53)</f>
        <v>0</v>
      </c>
      <c r="U53" s="51"/>
      <c r="V53" s="51"/>
      <c r="W53" s="51"/>
      <c r="X53" s="51"/>
      <c r="Y53" s="54">
        <f>SUM(Z53:AB53)</f>
        <v>0</v>
      </c>
      <c r="Z53" s="2"/>
      <c r="AA53" s="2"/>
      <c r="AB53" s="2"/>
      <c r="AC53" s="54"/>
      <c r="AD53" s="54"/>
      <c r="AE53" s="54"/>
      <c r="AF53" s="54"/>
      <c r="AG53" s="54"/>
      <c r="AH53" s="54"/>
      <c r="AI53" s="54"/>
      <c r="AJ53" s="54">
        <v>1</v>
      </c>
    </row>
    <row r="54" spans="1:36" ht="13.5">
      <c r="A54" s="118" t="s">
        <v>82</v>
      </c>
      <c r="B54" s="119"/>
      <c r="C54" s="120"/>
      <c r="D54" s="121">
        <f>SUM(F54,L54,O54,T54,Y54,AC54:AJ54)</f>
        <v>2</v>
      </c>
      <c r="E54" s="149">
        <f>D54*100/$D$4</f>
        <v>0.2038735983690112</v>
      </c>
      <c r="F54" s="121">
        <f>SUM(G54:K54)</f>
        <v>0</v>
      </c>
      <c r="G54" s="86"/>
      <c r="H54" s="86"/>
      <c r="I54" s="86"/>
      <c r="J54" s="86"/>
      <c r="K54" s="86"/>
      <c r="L54" s="121">
        <f>SUM(M54:N54)</f>
        <v>0</v>
      </c>
      <c r="M54" s="86"/>
      <c r="N54" s="86"/>
      <c r="O54" s="121">
        <f>SUM(P54:S54)</f>
        <v>0</v>
      </c>
      <c r="P54" s="86"/>
      <c r="Q54" s="86"/>
      <c r="R54" s="86"/>
      <c r="S54" s="87"/>
      <c r="T54" s="121">
        <f>SUM(U54:X54)</f>
        <v>1</v>
      </c>
      <c r="U54" s="86">
        <v>1</v>
      </c>
      <c r="V54" s="86"/>
      <c r="W54" s="86"/>
      <c r="X54" s="86"/>
      <c r="Y54" s="121">
        <f>SUM(Z54:AB54)</f>
        <v>0</v>
      </c>
      <c r="Z54" s="3"/>
      <c r="AA54" s="3"/>
      <c r="AB54" s="3"/>
      <c r="AC54" s="121"/>
      <c r="AD54" s="121"/>
      <c r="AE54" s="121"/>
      <c r="AF54" s="121"/>
      <c r="AG54" s="121"/>
      <c r="AH54" s="121">
        <v>1</v>
      </c>
      <c r="AI54" s="121"/>
      <c r="AJ54" s="121"/>
    </row>
  </sheetData>
  <sheetProtection/>
  <mergeCells count="74">
    <mergeCell ref="A51:C51"/>
    <mergeCell ref="A52:C52"/>
    <mergeCell ref="A53:C53"/>
    <mergeCell ref="A54:C54"/>
    <mergeCell ref="AF48:AF49"/>
    <mergeCell ref="AG48:AG49"/>
    <mergeCell ref="AH48:AH49"/>
    <mergeCell ref="AI48:AI49"/>
    <mergeCell ref="AJ48:AJ49"/>
    <mergeCell ref="A50:C50"/>
    <mergeCell ref="O48:S48"/>
    <mergeCell ref="T48:X48"/>
    <mergeCell ref="Y48:AB48"/>
    <mergeCell ref="AC48:AC49"/>
    <mergeCell ref="AD48:AD49"/>
    <mergeCell ref="AE48:AE49"/>
    <mergeCell ref="A47:K47"/>
    <mergeCell ref="A48:C49"/>
    <mergeCell ref="D48:D49"/>
    <mergeCell ref="E48:E49"/>
    <mergeCell ref="F48:K48"/>
    <mergeCell ref="L48:N48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B16:C16"/>
    <mergeCell ref="B17:C17"/>
    <mergeCell ref="B18:C18"/>
    <mergeCell ref="B19:C19"/>
    <mergeCell ref="B20:C20"/>
    <mergeCell ref="A21:C21"/>
    <mergeCell ref="AG2:AG3"/>
    <mergeCell ref="AH2:AH3"/>
    <mergeCell ref="AI2:AI3"/>
    <mergeCell ref="AJ2:AJ3"/>
    <mergeCell ref="A4:C4"/>
    <mergeCell ref="A5:A20"/>
    <mergeCell ref="B5:C5"/>
    <mergeCell ref="B13:C13"/>
    <mergeCell ref="B14:C14"/>
    <mergeCell ref="B15:C15"/>
    <mergeCell ref="T2:X2"/>
    <mergeCell ref="Y2:AB2"/>
    <mergeCell ref="AC2:AC3"/>
    <mergeCell ref="AD2:AD3"/>
    <mergeCell ref="AE2:AE3"/>
    <mergeCell ref="AF2:AF3"/>
    <mergeCell ref="A2:C3"/>
    <mergeCell ref="D2:D3"/>
    <mergeCell ref="E2:E3"/>
    <mergeCell ref="F2:K2"/>
    <mergeCell ref="L2:N2"/>
    <mergeCell ref="O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2013-03-25T02:18:30Z</dcterms:created>
  <dcterms:modified xsi:type="dcterms:W3CDTF">2016-08-03T04:44:07Z</dcterms:modified>
  <cp:category/>
  <cp:version/>
  <cp:contentType/>
  <cp:contentStatus/>
</cp:coreProperties>
</file>