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60" windowWidth="12465" windowHeight="6765" activeTab="0"/>
  </bookViews>
  <sheets>
    <sheet name="様式12（合計）" sheetId="1" r:id="rId1"/>
    <sheet name="様式12①（特養・ｼｮｰﾄ）" sheetId="2" r:id="rId2"/>
  </sheets>
  <definedNames>
    <definedName name="_xlnm.Print_Titles" localSheetId="0">'様式12（合計）'!$A:$J</definedName>
    <definedName name="_xlnm.Print_Titles" localSheetId="1">'様式12①（特養・ｼｮｰﾄ）'!$A:$J</definedName>
  </definedNames>
  <calcPr fullCalcOnLoad="1"/>
</workbook>
</file>

<file path=xl/comments2.xml><?xml version="1.0" encoding="utf-8"?>
<comments xmlns="http://schemas.openxmlformats.org/spreadsheetml/2006/main">
  <authors>
    <author>東京都</author>
  </authors>
  <commentList>
    <comment ref="A1" authorId="0">
      <text>
        <r>
          <rPr>
            <b/>
            <sz val="10"/>
            <rFont val="ＭＳ Ｐゴシック"/>
            <family val="3"/>
          </rPr>
          <t>色つきセル以外は修正・入力等しないこと</t>
        </r>
      </text>
    </comment>
  </commentList>
</comments>
</file>

<file path=xl/sharedStrings.xml><?xml version="1.0" encoding="utf-8"?>
<sst xmlns="http://schemas.openxmlformats.org/spreadsheetml/2006/main" count="237" uniqueCount="102">
  <si>
    <t>名</t>
  </si>
  <si>
    <t>１年目</t>
  </si>
  <si>
    <t>２年目</t>
  </si>
  <si>
    <t>３年目</t>
  </si>
  <si>
    <t>４年目</t>
  </si>
  <si>
    <t>５年目</t>
  </si>
  <si>
    <t>内容説明</t>
  </si>
  <si>
    <t>◇指定介護老人福祉施設（特別養護老人ホーム）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</si>
  <si>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</si>
  <si>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</si>
  <si>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</si>
  <si>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</si>
  <si>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</si>
  <si>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</si>
  <si>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</si>
  <si>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</si>
  <si>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</si>
  <si>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</si>
  <si>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</si>
  <si>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</si>
  <si>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特別室料</t>
  </si>
  <si>
    <t>室</t>
  </si>
  <si>
    <t>食費</t>
  </si>
  <si>
    <t>日常生活費</t>
  </si>
  <si>
    <t>◇指定短期入所施設（ショートステイ）</t>
  </si>
  <si>
    <t>短期入所生活介護費</t>
  </si>
  <si>
    <t>滞在費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</si>
  <si>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</si>
  <si>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</si>
  <si>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</si>
  <si>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</si>
  <si>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</si>
  <si>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</si>
  <si>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</si>
  <si>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</si>
  <si>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</si>
  <si>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</si>
  <si>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</si>
  <si>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</si>
  <si>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</si>
  <si>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</si>
  <si>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介護報酬　計　（利用者負担１割含む）</t>
  </si>
  <si>
    <t>収入　合計</t>
  </si>
  <si>
    <t>特養・ｼｮｰﾄ　収入　合計　(1)</t>
  </si>
  <si>
    <t>特養・ｼｮｰﾄ　支出　合計　(2)</t>
  </si>
  <si>
    <t>特養・ｼｮｰﾄ　収支差額　合計　(3)=(1)-(2)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</si>
  <si>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</si>
  <si>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</si>
  <si>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</si>
  <si>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</si>
  <si>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</si>
  <si>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</si>
  <si>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</si>
  <si>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</si>
  <si>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</si>
  <si>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</si>
  <si>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</si>
  <si>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</si>
  <si>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</si>
  <si>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</si>
  <si>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</si>
  <si>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</si>
  <si>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</si>
  <si>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</si>
  <si>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</si>
  <si>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</si>
  <si>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</si>
  <si>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</si>
  <si>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</si>
  <si>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</si>
  <si>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</si>
  <si>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</si>
  <si>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</si>
  <si>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</si>
  <si>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</si>
  <si>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</si>
  <si>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</si>
  <si>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</si>
  <si>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</si>
  <si>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</si>
  <si>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</si>
  <si>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</si>
  <si>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</si>
  <si>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</si>
  <si>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</si>
  <si>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</si>
  <si>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</si>
  <si>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</si>
  <si>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</si>
  <si>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資金収支見込計算内訳書
（特養・ショート）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</si>
  <si>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</si>
  <si>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</si>
  <si>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</si>
  <si>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</si>
  <si>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</si>
  <si>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</si>
  <si>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</si>
  <si>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　　　　　　　加算</t>
  </si>
  <si>
    <t>　　　　　　　加算</t>
  </si>
  <si>
    <t>平成43年度</t>
  </si>
  <si>
    <t>平成44年度</t>
  </si>
  <si>
    <t>平成45年度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</si>
</sst>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32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2" fillId="0" borderId="15" xfId="48" applyFont="1" applyBorder="1" applyAlignment="1">
      <alignment horizontal="center" vertical="center"/>
    </xf>
    <xf numFmtId="38" fontId="2" fillId="4" borderId="13" xfId="48" applyFont="1" applyFill="1" applyBorder="1" applyAlignment="1" applyProtection="1">
      <alignment vertical="center"/>
      <protection locked="0"/>
    </xf>
    <xf numFmtId="38" fontId="2" fillId="4" borderId="14" xfId="48" applyFont="1" applyFill="1" applyBorder="1" applyAlignment="1" applyProtection="1">
      <alignment vertical="center"/>
      <protection locked="0"/>
    </xf>
    <xf numFmtId="38" fontId="2" fillId="4" borderId="16" xfId="48" applyFont="1" applyFill="1" applyBorder="1" applyAlignment="1" applyProtection="1">
      <alignment horizontal="center" vertical="center"/>
      <protection locked="0"/>
    </xf>
    <xf numFmtId="38" fontId="2" fillId="0" borderId="13" xfId="48" applyFont="1" applyFill="1" applyBorder="1" applyAlignment="1">
      <alignment vertical="center"/>
    </xf>
    <xf numFmtId="38" fontId="2" fillId="4" borderId="17" xfId="48" applyFont="1" applyFill="1" applyBorder="1" applyAlignment="1" applyProtection="1">
      <alignment vertical="center"/>
      <protection locked="0"/>
    </xf>
    <xf numFmtId="38" fontId="2" fillId="0" borderId="18" xfId="48" applyFont="1" applyBorder="1" applyAlignment="1" applyProtection="1">
      <alignment vertical="center"/>
      <protection locked="0"/>
    </xf>
    <xf numFmtId="38" fontId="2" fillId="0" borderId="19" xfId="48" applyFont="1" applyBorder="1" applyAlignment="1" applyProtection="1">
      <alignment vertical="center"/>
      <protection locked="0"/>
    </xf>
    <xf numFmtId="38" fontId="2" fillId="0" borderId="20" xfId="48" applyFont="1" applyBorder="1" applyAlignment="1" applyProtection="1">
      <alignment vertical="center"/>
      <protection locked="0"/>
    </xf>
    <xf numFmtId="38" fontId="2" fillId="0" borderId="21" xfId="48" applyFont="1" applyBorder="1" applyAlignment="1" applyProtection="1">
      <alignment vertical="center"/>
      <protection locked="0"/>
    </xf>
    <xf numFmtId="38" fontId="2" fillId="0" borderId="2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13" xfId="48" applyFont="1" applyBorder="1" applyAlignment="1">
      <alignment vertical="center" shrinkToFit="1"/>
    </xf>
    <xf numFmtId="38" fontId="2" fillId="0" borderId="12" xfId="48" applyFont="1" applyBorder="1" applyAlignment="1">
      <alignment vertical="center" shrinkToFit="1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34" xfId="48" applyFont="1" applyBorder="1" applyAlignment="1" applyProtection="1">
      <alignment vertical="center"/>
      <protection locked="0"/>
    </xf>
    <xf numFmtId="38" fontId="2" fillId="0" borderId="14" xfId="48" applyFont="1" applyBorder="1" applyAlignment="1">
      <alignment vertical="center"/>
    </xf>
    <xf numFmtId="38" fontId="2" fillId="0" borderId="35" xfId="48" applyFont="1" applyFill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37" xfId="48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4" borderId="33" xfId="48" applyFont="1" applyFill="1" applyBorder="1" applyAlignment="1" applyProtection="1">
      <alignment vertical="center"/>
      <protection locked="0"/>
    </xf>
    <xf numFmtId="38" fontId="3" fillId="0" borderId="33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5" fillId="0" borderId="31" xfId="48" applyFont="1" applyBorder="1" applyAlignment="1" quotePrefix="1">
      <alignment horizontal="right" vertical="center"/>
    </xf>
    <xf numFmtId="38" fontId="6" fillId="0" borderId="31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4" borderId="31" xfId="48" applyFont="1" applyFill="1" applyBorder="1" applyAlignment="1" applyProtection="1">
      <alignment vertical="center"/>
      <protection locked="0"/>
    </xf>
    <xf numFmtId="38" fontId="2" fillId="0" borderId="42" xfId="48" applyFont="1" applyBorder="1" applyAlignment="1" applyProtection="1">
      <alignment vertical="center"/>
      <protection locked="0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4" borderId="26" xfId="48" applyFont="1" applyFill="1" applyBorder="1" applyAlignment="1" applyProtection="1">
      <alignment vertical="center"/>
      <protection locked="0"/>
    </xf>
    <xf numFmtId="9" fontId="2" fillId="4" borderId="27" xfId="42" applyNumberFormat="1" applyFont="1" applyFill="1" applyBorder="1" applyAlignment="1" applyProtection="1">
      <alignment vertical="center"/>
      <protection locked="0"/>
    </xf>
    <xf numFmtId="9" fontId="2" fillId="4" borderId="45" xfId="42" applyNumberFormat="1" applyFont="1" applyFill="1" applyBorder="1" applyAlignment="1" applyProtection="1">
      <alignment vertical="center"/>
      <protection locked="0"/>
    </xf>
    <xf numFmtId="38" fontId="2" fillId="0" borderId="46" xfId="48" applyFont="1" applyFill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2" fillId="0" borderId="17" xfId="48" applyFont="1" applyBorder="1" applyAlignment="1" applyProtection="1">
      <alignment vertical="center"/>
      <protection locked="0"/>
    </xf>
    <xf numFmtId="38" fontId="2" fillId="0" borderId="4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2" fillId="0" borderId="49" xfId="48" applyFont="1" applyBorder="1" applyAlignment="1">
      <alignment vertical="center"/>
    </xf>
    <xf numFmtId="38" fontId="5" fillId="0" borderId="33" xfId="48" applyFont="1" applyBorder="1" applyAlignment="1" quotePrefix="1">
      <alignment horizontal="right" vertical="center"/>
    </xf>
    <xf numFmtId="38" fontId="6" fillId="0" borderId="21" xfId="48" applyFont="1" applyBorder="1" applyAlignment="1">
      <alignment vertical="center"/>
    </xf>
    <xf numFmtId="9" fontId="2" fillId="4" borderId="50" xfId="42" applyNumberFormat="1" applyFont="1" applyFill="1" applyBorder="1" applyAlignment="1" applyProtection="1">
      <alignment vertical="center"/>
      <protection locked="0"/>
    </xf>
    <xf numFmtId="9" fontId="2" fillId="4" borderId="51" xfId="42" applyNumberFormat="1" applyFont="1" applyFill="1" applyBorder="1" applyAlignment="1" applyProtection="1">
      <alignment vertical="center"/>
      <protection locked="0"/>
    </xf>
    <xf numFmtId="9" fontId="2" fillId="4" borderId="52" xfId="42" applyNumberFormat="1" applyFont="1" applyFill="1" applyBorder="1" applyAlignment="1" applyProtection="1">
      <alignment vertical="center"/>
      <protection locked="0"/>
    </xf>
    <xf numFmtId="38" fontId="2" fillId="0" borderId="36" xfId="48" applyFont="1" applyBorder="1" applyAlignment="1" applyProtection="1">
      <alignment vertical="center"/>
      <protection locked="0"/>
    </xf>
    <xf numFmtId="38" fontId="2" fillId="4" borderId="53" xfId="48" applyFont="1" applyFill="1" applyBorder="1" applyAlignment="1" applyProtection="1">
      <alignment horizontal="center" vertical="center"/>
      <protection locked="0"/>
    </xf>
    <xf numFmtId="38" fontId="2" fillId="0" borderId="14" xfId="48" applyFont="1" applyFill="1" applyBorder="1" applyAlignment="1">
      <alignment vertical="center"/>
    </xf>
    <xf numFmtId="38" fontId="5" fillId="0" borderId="54" xfId="48" applyFont="1" applyBorder="1" applyAlignment="1">
      <alignment vertical="center"/>
    </xf>
    <xf numFmtId="38" fontId="5" fillId="0" borderId="55" xfId="48" applyFont="1" applyBorder="1" applyAlignment="1">
      <alignment vertical="center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177" fontId="2" fillId="0" borderId="0" xfId="48" applyNumberFormat="1" applyFont="1" applyAlignment="1">
      <alignment horizontal="center" vertical="center"/>
    </xf>
    <xf numFmtId="177" fontId="2" fillId="0" borderId="46" xfId="48" applyNumberFormat="1" applyFont="1" applyBorder="1" applyAlignment="1">
      <alignment vertical="center"/>
    </xf>
    <xf numFmtId="177" fontId="2" fillId="0" borderId="46" xfId="48" applyNumberFormat="1" applyFont="1" applyFill="1" applyBorder="1" applyAlignment="1">
      <alignment vertical="center"/>
    </xf>
    <xf numFmtId="177" fontId="2" fillId="0" borderId="36" xfId="48" applyNumberFormat="1" applyFont="1" applyFill="1" applyBorder="1" applyAlignment="1">
      <alignment vertical="center"/>
    </xf>
    <xf numFmtId="177" fontId="4" fillId="0" borderId="58" xfId="48" applyNumberFormat="1" applyFont="1" applyBorder="1" applyAlignment="1">
      <alignment horizontal="right" vertical="center"/>
    </xf>
    <xf numFmtId="177" fontId="4" fillId="0" borderId="59" xfId="48" applyNumberFormat="1" applyFont="1" applyBorder="1" applyAlignment="1">
      <alignment horizontal="right" vertical="center"/>
    </xf>
    <xf numFmtId="177" fontId="4" fillId="0" borderId="60" xfId="48" applyNumberFormat="1" applyFont="1" applyBorder="1" applyAlignment="1">
      <alignment horizontal="right" vertical="center"/>
    </xf>
    <xf numFmtId="177" fontId="8" fillId="0" borderId="10" xfId="48" applyNumberFormat="1" applyFont="1" applyBorder="1" applyAlignment="1">
      <alignment vertical="center"/>
    </xf>
    <xf numFmtId="177" fontId="8" fillId="0" borderId="61" xfId="48" applyNumberFormat="1" applyFont="1" applyBorder="1" applyAlignment="1">
      <alignment vertical="center"/>
    </xf>
    <xf numFmtId="177" fontId="8" fillId="0" borderId="50" xfId="48" applyNumberFormat="1" applyFont="1" applyBorder="1" applyAlignment="1">
      <alignment vertical="center"/>
    </xf>
    <xf numFmtId="177" fontId="8" fillId="0" borderId="51" xfId="48" applyNumberFormat="1" applyFont="1" applyBorder="1" applyAlignment="1">
      <alignment vertical="center"/>
    </xf>
    <xf numFmtId="177" fontId="8" fillId="0" borderId="52" xfId="48" applyNumberFormat="1" applyFont="1" applyBorder="1" applyAlignment="1">
      <alignment vertical="center"/>
    </xf>
    <xf numFmtId="177" fontId="8" fillId="0" borderId="58" xfId="48" applyNumberFormat="1" applyFont="1" applyBorder="1" applyAlignment="1">
      <alignment vertical="center"/>
    </xf>
    <xf numFmtId="177" fontId="8" fillId="0" borderId="59" xfId="48" applyNumberFormat="1" applyFont="1" applyBorder="1" applyAlignment="1">
      <alignment vertical="center"/>
    </xf>
    <xf numFmtId="177" fontId="8" fillId="0" borderId="60" xfId="48" applyNumberFormat="1" applyFont="1" applyBorder="1" applyAlignment="1">
      <alignment vertical="center"/>
    </xf>
    <xf numFmtId="177" fontId="8" fillId="0" borderId="62" xfId="48" applyNumberFormat="1" applyFont="1" applyBorder="1" applyAlignment="1">
      <alignment vertical="center"/>
    </xf>
    <xf numFmtId="177" fontId="8" fillId="0" borderId="16" xfId="48" applyNumberFormat="1" applyFont="1" applyBorder="1" applyAlignment="1">
      <alignment vertical="center"/>
    </xf>
    <xf numFmtId="177" fontId="2" fillId="0" borderId="35" xfId="48" applyNumberFormat="1" applyFont="1" applyFill="1" applyBorder="1" applyAlignment="1">
      <alignment vertical="center"/>
    </xf>
    <xf numFmtId="177" fontId="2" fillId="0" borderId="30" xfId="42" applyNumberFormat="1" applyFont="1" applyFill="1" applyBorder="1" applyAlignment="1" applyProtection="1">
      <alignment vertical="center"/>
      <protection locked="0"/>
    </xf>
    <xf numFmtId="177" fontId="2" fillId="0" borderId="41" xfId="42" applyNumberFormat="1" applyFont="1" applyFill="1" applyBorder="1" applyAlignment="1" applyProtection="1">
      <alignment vertical="center"/>
      <protection locked="0"/>
    </xf>
    <xf numFmtId="177" fontId="2" fillId="0" borderId="60" xfId="42" applyNumberFormat="1" applyFont="1" applyFill="1" applyBorder="1" applyAlignment="1" applyProtection="1">
      <alignment vertical="center"/>
      <protection locked="0"/>
    </xf>
    <xf numFmtId="177" fontId="8" fillId="0" borderId="11" xfId="48" applyNumberFormat="1" applyFont="1" applyBorder="1" applyAlignment="1">
      <alignment vertical="center"/>
    </xf>
    <xf numFmtId="177" fontId="8" fillId="0" borderId="63" xfId="48" applyNumberFormat="1" applyFont="1" applyBorder="1" applyAlignment="1">
      <alignment vertical="center"/>
    </xf>
    <xf numFmtId="177" fontId="8" fillId="0" borderId="27" xfId="48" applyNumberFormat="1" applyFont="1" applyBorder="1" applyAlignment="1">
      <alignment vertical="center"/>
    </xf>
    <xf numFmtId="177" fontId="8" fillId="0" borderId="45" xfId="48" applyNumberFormat="1" applyFont="1" applyBorder="1" applyAlignment="1">
      <alignment vertical="center"/>
    </xf>
    <xf numFmtId="177" fontId="8" fillId="0" borderId="64" xfId="48" applyNumberFormat="1" applyFont="1" applyBorder="1" applyAlignment="1">
      <alignment vertical="center"/>
    </xf>
    <xf numFmtId="177" fontId="2" fillId="4" borderId="35" xfId="48" applyNumberFormat="1" applyFont="1" applyFill="1" applyBorder="1" applyAlignment="1" applyProtection="1">
      <alignment vertical="center"/>
      <protection locked="0"/>
    </xf>
    <xf numFmtId="177" fontId="2" fillId="4" borderId="65" xfId="48" applyNumberFormat="1" applyFont="1" applyFill="1" applyBorder="1" applyAlignment="1" applyProtection="1">
      <alignment vertical="center"/>
      <protection locked="0"/>
    </xf>
    <xf numFmtId="177" fontId="2" fillId="4" borderId="52" xfId="48" applyNumberFormat="1" applyFont="1" applyFill="1" applyBorder="1" applyAlignment="1" applyProtection="1">
      <alignment vertical="center"/>
      <protection locked="0"/>
    </xf>
    <xf numFmtId="177" fontId="2" fillId="4" borderId="32" xfId="48" applyNumberFormat="1" applyFont="1" applyFill="1" applyBorder="1" applyAlignment="1" applyProtection="1">
      <alignment vertical="center"/>
      <protection locked="0"/>
    </xf>
    <xf numFmtId="177" fontId="2" fillId="4" borderId="39" xfId="48" applyNumberFormat="1" applyFont="1" applyFill="1" applyBorder="1" applyAlignment="1" applyProtection="1">
      <alignment vertical="center"/>
      <protection locked="0"/>
    </xf>
    <xf numFmtId="177" fontId="2" fillId="4" borderId="66" xfId="48" applyNumberFormat="1" applyFont="1" applyFill="1" applyBorder="1" applyAlignment="1" applyProtection="1">
      <alignment vertical="center"/>
      <protection locked="0"/>
    </xf>
    <xf numFmtId="177" fontId="2" fillId="4" borderId="23" xfId="48" applyNumberFormat="1" applyFont="1" applyFill="1" applyBorder="1" applyAlignment="1" applyProtection="1">
      <alignment vertical="center"/>
      <protection locked="0"/>
    </xf>
    <xf numFmtId="177" fontId="2" fillId="4" borderId="11" xfId="48" applyNumberFormat="1" applyFont="1" applyFill="1" applyBorder="1" applyAlignment="1" applyProtection="1">
      <alignment vertical="center"/>
      <protection locked="0"/>
    </xf>
    <xf numFmtId="177" fontId="2" fillId="4" borderId="63" xfId="48" applyNumberFormat="1" applyFont="1" applyFill="1" applyBorder="1" applyAlignment="1" applyProtection="1">
      <alignment vertical="center"/>
      <protection locked="0"/>
    </xf>
    <xf numFmtId="177" fontId="2" fillId="4" borderId="22" xfId="48" applyNumberFormat="1" applyFont="1" applyFill="1" applyBorder="1" applyAlignment="1" applyProtection="1">
      <alignment vertical="center"/>
      <protection locked="0"/>
    </xf>
    <xf numFmtId="177" fontId="2" fillId="4" borderId="10" xfId="48" applyNumberFormat="1" applyFont="1" applyFill="1" applyBorder="1" applyAlignment="1" applyProtection="1">
      <alignment vertical="center"/>
      <protection locked="0"/>
    </xf>
    <xf numFmtId="177" fontId="2" fillId="4" borderId="61" xfId="48" applyNumberFormat="1" applyFont="1" applyFill="1" applyBorder="1" applyAlignment="1" applyProtection="1">
      <alignment vertical="center"/>
      <protection locked="0"/>
    </xf>
    <xf numFmtId="177" fontId="8" fillId="0" borderId="50" xfId="48" applyNumberFormat="1" applyFont="1" applyFill="1" applyBorder="1" applyAlignment="1">
      <alignment vertical="center"/>
    </xf>
    <xf numFmtId="177" fontId="8" fillId="0" borderId="51" xfId="48" applyNumberFormat="1" applyFont="1" applyFill="1" applyBorder="1" applyAlignment="1">
      <alignment vertical="center"/>
    </xf>
    <xf numFmtId="177" fontId="8" fillId="0" borderId="52" xfId="48" applyNumberFormat="1" applyFont="1" applyFill="1" applyBorder="1" applyAlignment="1">
      <alignment vertical="center"/>
    </xf>
    <xf numFmtId="177" fontId="2" fillId="4" borderId="25" xfId="48" applyNumberFormat="1" applyFont="1" applyFill="1" applyBorder="1" applyAlignment="1" applyProtection="1">
      <alignment vertical="center"/>
      <protection locked="0"/>
    </xf>
    <xf numFmtId="177" fontId="2" fillId="4" borderId="44" xfId="48" applyNumberFormat="1" applyFont="1" applyFill="1" applyBorder="1" applyAlignment="1" applyProtection="1">
      <alignment vertical="center"/>
      <protection locked="0"/>
    </xf>
    <xf numFmtId="177" fontId="2" fillId="4" borderId="67" xfId="48" applyNumberFormat="1" applyFont="1" applyFill="1" applyBorder="1" applyAlignment="1" applyProtection="1">
      <alignment vertical="center"/>
      <protection locked="0"/>
    </xf>
    <xf numFmtId="177" fontId="2" fillId="0" borderId="50" xfId="48" applyNumberFormat="1" applyFont="1" applyFill="1" applyBorder="1" applyAlignment="1">
      <alignment vertical="center"/>
    </xf>
    <xf numFmtId="177" fontId="2" fillId="0" borderId="51" xfId="48" applyNumberFormat="1" applyFont="1" applyFill="1" applyBorder="1" applyAlignment="1">
      <alignment vertical="center"/>
    </xf>
    <xf numFmtId="177" fontId="2" fillId="0" borderId="52" xfId="48" applyNumberFormat="1" applyFont="1" applyFill="1" applyBorder="1" applyAlignment="1">
      <alignment vertical="center"/>
    </xf>
    <xf numFmtId="177" fontId="2" fillId="0" borderId="65" xfId="48" applyNumberFormat="1" applyFont="1" applyFill="1" applyBorder="1" applyAlignment="1">
      <alignment vertical="center"/>
    </xf>
    <xf numFmtId="177" fontId="8" fillId="0" borderId="68" xfId="48" applyNumberFormat="1" applyFont="1" applyBorder="1" applyAlignment="1">
      <alignment vertical="center"/>
    </xf>
    <xf numFmtId="177" fontId="8" fillId="0" borderId="53" xfId="48" applyNumberFormat="1" applyFont="1" applyBorder="1" applyAlignment="1">
      <alignment vertical="center"/>
    </xf>
    <xf numFmtId="177" fontId="8" fillId="0" borderId="69" xfId="48" applyNumberFormat="1" applyFont="1" applyFill="1" applyBorder="1" applyAlignment="1" applyProtection="1">
      <alignment vertical="center"/>
      <protection locked="0"/>
    </xf>
    <xf numFmtId="177" fontId="8" fillId="0" borderId="70" xfId="48" applyNumberFormat="1" applyFont="1" applyFill="1" applyBorder="1" applyAlignment="1" applyProtection="1">
      <alignment vertical="center"/>
      <protection locked="0"/>
    </xf>
    <xf numFmtId="177" fontId="8" fillId="0" borderId="71" xfId="48" applyNumberFormat="1" applyFont="1" applyFill="1" applyBorder="1" applyAlignment="1" applyProtection="1">
      <alignment vertical="center"/>
      <protection locked="0"/>
    </xf>
    <xf numFmtId="38" fontId="2" fillId="0" borderId="15" xfId="48" applyFont="1" applyBorder="1" applyAlignment="1" applyProtection="1">
      <alignment vertical="center"/>
      <protection locked="0"/>
    </xf>
    <xf numFmtId="38" fontId="2" fillId="0" borderId="57" xfId="48" applyFont="1" applyBorder="1" applyAlignment="1">
      <alignment vertical="center"/>
    </xf>
    <xf numFmtId="38" fontId="5" fillId="0" borderId="72" xfId="48" applyFont="1" applyBorder="1" applyAlignment="1">
      <alignment vertical="center"/>
    </xf>
    <xf numFmtId="38" fontId="2" fillId="0" borderId="73" xfId="48" applyFont="1" applyBorder="1" applyAlignment="1">
      <alignment vertical="center"/>
    </xf>
    <xf numFmtId="38" fontId="2" fillId="0" borderId="73" xfId="48" applyFont="1" applyBorder="1" applyAlignment="1">
      <alignment vertical="center"/>
    </xf>
    <xf numFmtId="38" fontId="2" fillId="0" borderId="74" xfId="48" applyFont="1" applyBorder="1" applyAlignment="1" applyProtection="1">
      <alignment vertical="center"/>
      <protection locked="0"/>
    </xf>
    <xf numFmtId="9" fontId="2" fillId="4" borderId="75" xfId="42" applyNumberFormat="1" applyFont="1" applyFill="1" applyBorder="1" applyAlignment="1" applyProtection="1">
      <alignment vertical="center"/>
      <protection locked="0"/>
    </xf>
    <xf numFmtId="177" fontId="4" fillId="0" borderId="41" xfId="48" applyNumberFormat="1" applyFont="1" applyBorder="1" applyAlignment="1">
      <alignment horizontal="right" vertical="center"/>
    </xf>
    <xf numFmtId="177" fontId="8" fillId="0" borderId="65" xfId="48" applyNumberFormat="1" applyFont="1" applyBorder="1" applyAlignment="1">
      <alignment vertical="center"/>
    </xf>
    <xf numFmtId="177" fontId="8" fillId="0" borderId="41" xfId="48" applyNumberFormat="1" applyFont="1" applyBorder="1" applyAlignment="1">
      <alignment vertical="center"/>
    </xf>
    <xf numFmtId="9" fontId="2" fillId="4" borderId="65" xfId="42" applyNumberFormat="1" applyFont="1" applyFill="1" applyBorder="1" applyAlignment="1" applyProtection="1">
      <alignment vertical="center"/>
      <protection locked="0"/>
    </xf>
    <xf numFmtId="177" fontId="8" fillId="0" borderId="75" xfId="48" applyNumberFormat="1" applyFont="1" applyBorder="1" applyAlignment="1">
      <alignment vertical="center"/>
    </xf>
    <xf numFmtId="177" fontId="8" fillId="0" borderId="65" xfId="48" applyNumberFormat="1" applyFont="1" applyFill="1" applyBorder="1" applyAlignment="1">
      <alignment vertical="center"/>
    </xf>
    <xf numFmtId="177" fontId="8" fillId="0" borderId="76" xfId="48" applyNumberFormat="1" applyFont="1" applyFill="1" applyBorder="1" applyAlignment="1" applyProtection="1">
      <alignment vertical="center"/>
      <protection locked="0"/>
    </xf>
    <xf numFmtId="177" fontId="2" fillId="0" borderId="59" xfId="42" applyNumberFormat="1" applyFont="1" applyFill="1" applyBorder="1" applyAlignment="1" applyProtection="1">
      <alignment vertical="center"/>
      <protection locked="0"/>
    </xf>
    <xf numFmtId="177" fontId="2" fillId="4" borderId="51" xfId="48" applyNumberFormat="1" applyFont="1" applyFill="1" applyBorder="1" applyAlignment="1" applyProtection="1">
      <alignment vertical="center"/>
      <protection locked="0"/>
    </xf>
    <xf numFmtId="177" fontId="2" fillId="4" borderId="77" xfId="48" applyNumberFormat="1" applyFont="1" applyFill="1" applyBorder="1" applyAlignment="1" applyProtection="1">
      <alignment vertical="center"/>
      <protection locked="0"/>
    </xf>
    <xf numFmtId="177" fontId="2" fillId="4" borderId="53" xfId="48" applyNumberFormat="1" applyFont="1" applyFill="1" applyBorder="1" applyAlignment="1" applyProtection="1">
      <alignment vertical="center"/>
      <protection locked="0"/>
    </xf>
    <xf numFmtId="177" fontId="2" fillId="4" borderId="16" xfId="48" applyNumberFormat="1" applyFont="1" applyFill="1" applyBorder="1" applyAlignment="1" applyProtection="1">
      <alignment vertical="center"/>
      <protection locked="0"/>
    </xf>
    <xf numFmtId="177" fontId="2" fillId="4" borderId="78" xfId="48" applyNumberFormat="1" applyFont="1" applyFill="1" applyBorder="1" applyAlignment="1" applyProtection="1">
      <alignment vertical="center"/>
      <protection locked="0"/>
    </xf>
    <xf numFmtId="38" fontId="2" fillId="0" borderId="48" xfId="48" applyFont="1" applyBorder="1" applyAlignment="1">
      <alignment horizontal="center" vertical="center"/>
    </xf>
    <xf numFmtId="38" fontId="2" fillId="0" borderId="17" xfId="48" applyFont="1" applyFill="1" applyBorder="1" applyAlignment="1">
      <alignment vertical="center"/>
    </xf>
    <xf numFmtId="38" fontId="2" fillId="0" borderId="79" xfId="48" applyFont="1" applyBorder="1" applyAlignment="1" applyProtection="1">
      <alignment vertical="center"/>
      <protection locked="0"/>
    </xf>
    <xf numFmtId="38" fontId="2" fillId="0" borderId="80" xfId="48" applyFont="1" applyBorder="1" applyAlignment="1" applyProtection="1">
      <alignment vertical="center"/>
      <protection locked="0"/>
    </xf>
    <xf numFmtId="38" fontId="2" fillId="0" borderId="81" xfId="48" applyFont="1" applyBorder="1" applyAlignment="1" applyProtection="1">
      <alignment vertical="center"/>
      <protection locked="0"/>
    </xf>
    <xf numFmtId="38" fontId="2" fillId="0" borderId="82" xfId="48" applyFont="1" applyBorder="1" applyAlignment="1" applyProtection="1">
      <alignment vertical="center"/>
      <protection locked="0"/>
    </xf>
    <xf numFmtId="38" fontId="2" fillId="0" borderId="55" xfId="48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48" xfId="48" applyFont="1" applyBorder="1" applyAlignment="1" applyProtection="1">
      <alignment vertical="center"/>
      <protection locked="0"/>
    </xf>
    <xf numFmtId="38" fontId="2" fillId="0" borderId="83" xfId="48" applyFont="1" applyBorder="1" applyAlignment="1" applyProtection="1">
      <alignment vertical="center"/>
      <protection locked="0"/>
    </xf>
    <xf numFmtId="38" fontId="2" fillId="0" borderId="84" xfId="48" applyFont="1" applyFill="1" applyBorder="1" applyAlignment="1">
      <alignment vertical="center"/>
    </xf>
    <xf numFmtId="38" fontId="2" fillId="4" borderId="46" xfId="48" applyFont="1" applyFill="1" applyBorder="1" applyAlignment="1" applyProtection="1">
      <alignment horizontal="center" vertical="center"/>
      <protection locked="0"/>
    </xf>
    <xf numFmtId="177" fontId="2" fillId="4" borderId="46" xfId="48" applyNumberFormat="1" applyFont="1" applyFill="1" applyBorder="1" applyAlignment="1" applyProtection="1">
      <alignment horizontal="center" vertical="center"/>
      <protection locked="0"/>
    </xf>
    <xf numFmtId="9" fontId="2" fillId="4" borderId="69" xfId="42" applyNumberFormat="1" applyFont="1" applyFill="1" applyBorder="1" applyAlignment="1" applyProtection="1">
      <alignment vertical="center"/>
      <protection locked="0"/>
    </xf>
    <xf numFmtId="9" fontId="2" fillId="4" borderId="70" xfId="42" applyNumberFormat="1" applyFont="1" applyFill="1" applyBorder="1" applyAlignment="1" applyProtection="1">
      <alignment vertical="center"/>
      <protection locked="0"/>
    </xf>
    <xf numFmtId="9" fontId="2" fillId="4" borderId="71" xfId="42" applyNumberFormat="1" applyFont="1" applyFill="1" applyBorder="1" applyAlignment="1" applyProtection="1">
      <alignment vertical="center"/>
      <protection locked="0"/>
    </xf>
    <xf numFmtId="177" fontId="2" fillId="0" borderId="58" xfId="42" applyNumberFormat="1" applyFont="1" applyFill="1" applyBorder="1" applyAlignment="1" applyProtection="1">
      <alignment vertical="center"/>
      <protection locked="0"/>
    </xf>
    <xf numFmtId="177" fontId="2" fillId="4" borderId="50" xfId="48" applyNumberFormat="1" applyFont="1" applyFill="1" applyBorder="1" applyAlignment="1" applyProtection="1">
      <alignment vertical="center"/>
      <protection locked="0"/>
    </xf>
    <xf numFmtId="177" fontId="2" fillId="4" borderId="28" xfId="48" applyNumberFormat="1" applyFont="1" applyFill="1" applyBorder="1" applyAlignment="1" applyProtection="1">
      <alignment vertical="center"/>
      <protection locked="0"/>
    </xf>
    <xf numFmtId="177" fontId="2" fillId="4" borderId="68" xfId="48" applyNumberFormat="1" applyFont="1" applyFill="1" applyBorder="1" applyAlignment="1" applyProtection="1">
      <alignment vertical="center"/>
      <protection locked="0"/>
    </xf>
    <xf numFmtId="177" fontId="2" fillId="4" borderId="62" xfId="48" applyNumberFormat="1" applyFont="1" applyFill="1" applyBorder="1" applyAlignment="1" applyProtection="1">
      <alignment vertical="center"/>
      <protection locked="0"/>
    </xf>
    <xf numFmtId="177" fontId="2" fillId="4" borderId="29" xfId="48" applyNumberFormat="1" applyFont="1" applyFill="1" applyBorder="1" applyAlignment="1" applyProtection="1">
      <alignment vertical="center"/>
      <protection locked="0"/>
    </xf>
    <xf numFmtId="38" fontId="2" fillId="4" borderId="80" xfId="48" applyFont="1" applyFill="1" applyBorder="1" applyAlignment="1" applyProtection="1">
      <alignment vertical="center"/>
      <protection locked="0"/>
    </xf>
    <xf numFmtId="38" fontId="2" fillId="4" borderId="81" xfId="48" applyFont="1" applyFill="1" applyBorder="1" applyAlignment="1" applyProtection="1">
      <alignment vertical="center"/>
      <protection locked="0"/>
    </xf>
    <xf numFmtId="38" fontId="2" fillId="4" borderId="82" xfId="48" applyFont="1" applyFill="1" applyBorder="1" applyAlignment="1" applyProtection="1">
      <alignment vertical="center"/>
      <protection locked="0"/>
    </xf>
    <xf numFmtId="38" fontId="2" fillId="4" borderId="85" xfId="48" applyFont="1" applyFill="1" applyBorder="1" applyAlignment="1" applyProtection="1">
      <alignment vertical="center"/>
      <protection locked="0"/>
    </xf>
    <xf numFmtId="38" fontId="2" fillId="4" borderId="79" xfId="48" applyFont="1" applyFill="1" applyBorder="1" applyAlignment="1" applyProtection="1">
      <alignment vertical="center"/>
      <protection locked="0"/>
    </xf>
    <xf numFmtId="38" fontId="2" fillId="0" borderId="79" xfId="48" applyFont="1" applyFill="1" applyBorder="1" applyAlignment="1" applyProtection="1">
      <alignment vertical="center"/>
      <protection locked="0"/>
    </xf>
    <xf numFmtId="38" fontId="2" fillId="0" borderId="80" xfId="48" applyFont="1" applyFill="1" applyBorder="1" applyAlignment="1" applyProtection="1">
      <alignment vertical="center"/>
      <protection locked="0"/>
    </xf>
    <xf numFmtId="38" fontId="2" fillId="0" borderId="81" xfId="48" applyFont="1" applyFill="1" applyBorder="1" applyAlignment="1" applyProtection="1">
      <alignment vertical="center"/>
      <protection locked="0"/>
    </xf>
    <xf numFmtId="38" fontId="2" fillId="4" borderId="36" xfId="48" applyFont="1" applyFill="1" applyBorder="1" applyAlignment="1" applyProtection="1">
      <alignment vertical="center"/>
      <protection locked="0"/>
    </xf>
    <xf numFmtId="38" fontId="2" fillId="4" borderId="21" xfId="48" applyFont="1" applyFill="1" applyBorder="1" applyAlignment="1" applyProtection="1">
      <alignment vertical="center"/>
      <protection locked="0"/>
    </xf>
    <xf numFmtId="38" fontId="2" fillId="4" borderId="86" xfId="48" applyFont="1" applyFill="1" applyBorder="1" applyAlignment="1" applyProtection="1">
      <alignment vertical="center"/>
      <protection locked="0"/>
    </xf>
    <xf numFmtId="38" fontId="2" fillId="4" borderId="18" xfId="48" applyFont="1" applyFill="1" applyBorder="1" applyAlignment="1" applyProtection="1">
      <alignment vertical="center"/>
      <protection locked="0"/>
    </xf>
    <xf numFmtId="38" fontId="2" fillId="4" borderId="19" xfId="48" applyFont="1" applyFill="1" applyBorder="1" applyAlignment="1" applyProtection="1">
      <alignment vertical="center"/>
      <protection locked="0"/>
    </xf>
    <xf numFmtId="38" fontId="2" fillId="4" borderId="20" xfId="48" applyFont="1" applyFill="1" applyBorder="1" applyAlignment="1" applyProtection="1">
      <alignment vertical="center"/>
      <protection locked="0"/>
    </xf>
    <xf numFmtId="38" fontId="2" fillId="0" borderId="54" xfId="48" applyFont="1" applyBorder="1" applyAlignment="1">
      <alignment vertical="center"/>
    </xf>
    <xf numFmtId="38" fontId="9" fillId="0" borderId="0" xfId="48" applyFont="1" applyAlignment="1">
      <alignment vertical="center" wrapText="1"/>
    </xf>
    <xf numFmtId="177" fontId="10" fillId="0" borderId="50" xfId="48" applyNumberFormat="1" applyFont="1" applyBorder="1" applyAlignment="1">
      <alignment vertical="center"/>
    </xf>
    <xf numFmtId="177" fontId="10" fillId="0" borderId="51" xfId="48" applyNumberFormat="1" applyFont="1" applyBorder="1" applyAlignment="1">
      <alignment vertical="center"/>
    </xf>
    <xf numFmtId="177" fontId="10" fillId="0" borderId="52" xfId="48" applyNumberFormat="1" applyFont="1" applyBorder="1" applyAlignment="1">
      <alignment vertical="center"/>
    </xf>
    <xf numFmtId="177" fontId="10" fillId="0" borderId="50" xfId="48" applyNumberFormat="1" applyFont="1" applyFill="1" applyBorder="1" applyAlignment="1" applyProtection="1">
      <alignment vertical="center"/>
      <protection locked="0"/>
    </xf>
    <xf numFmtId="177" fontId="10" fillId="0" borderId="51" xfId="48" applyNumberFormat="1" applyFont="1" applyFill="1" applyBorder="1" applyAlignment="1" applyProtection="1">
      <alignment vertical="center"/>
      <protection locked="0"/>
    </xf>
    <xf numFmtId="177" fontId="10" fillId="0" borderId="52" xfId="48" applyNumberFormat="1" applyFont="1" applyFill="1" applyBorder="1" applyAlignment="1" applyProtection="1">
      <alignment vertical="center"/>
      <protection locked="0"/>
    </xf>
    <xf numFmtId="177" fontId="2" fillId="4" borderId="47" xfId="48" applyNumberFormat="1" applyFont="1" applyFill="1" applyBorder="1" applyAlignment="1" applyProtection="1">
      <alignment vertical="center"/>
      <protection locked="0"/>
    </xf>
    <xf numFmtId="177" fontId="2" fillId="4" borderId="75" xfId="48" applyNumberFormat="1" applyFont="1" applyFill="1" applyBorder="1" applyAlignment="1" applyProtection="1">
      <alignment vertical="center"/>
      <protection locked="0"/>
    </xf>
    <xf numFmtId="38" fontId="2" fillId="4" borderId="49" xfId="48" applyFont="1" applyFill="1" applyBorder="1" applyAlignment="1" applyProtection="1">
      <alignment vertical="center"/>
      <protection locked="0"/>
    </xf>
    <xf numFmtId="177" fontId="2" fillId="4" borderId="27" xfId="48" applyNumberFormat="1" applyFont="1" applyFill="1" applyBorder="1" applyAlignment="1" applyProtection="1">
      <alignment vertical="center"/>
      <protection locked="0"/>
    </xf>
    <xf numFmtId="177" fontId="2" fillId="4" borderId="45" xfId="48" applyNumberFormat="1" applyFont="1" applyFill="1" applyBorder="1" applyAlignment="1" applyProtection="1">
      <alignment vertical="center"/>
      <protection locked="0"/>
    </xf>
    <xf numFmtId="177" fontId="2" fillId="4" borderId="64" xfId="48" applyNumberFormat="1" applyFont="1" applyFill="1" applyBorder="1" applyAlignment="1" applyProtection="1">
      <alignment vertical="center"/>
      <protection locked="0"/>
    </xf>
    <xf numFmtId="38" fontId="2" fillId="4" borderId="34" xfId="48" applyFont="1" applyFill="1" applyBorder="1" applyAlignment="1" applyProtection="1">
      <alignment vertical="center"/>
      <protection locked="0"/>
    </xf>
    <xf numFmtId="38" fontId="2" fillId="0" borderId="87" xfId="48" applyFont="1" applyBorder="1" applyAlignment="1">
      <alignment vertical="center"/>
    </xf>
    <xf numFmtId="177" fontId="10" fillId="0" borderId="58" xfId="48" applyNumberFormat="1" applyFont="1" applyFill="1" applyBorder="1" applyAlignment="1" applyProtection="1">
      <alignment vertical="center"/>
      <protection locked="0"/>
    </xf>
    <xf numFmtId="177" fontId="10" fillId="0" borderId="59" xfId="48" applyNumberFormat="1" applyFont="1" applyFill="1" applyBorder="1" applyAlignment="1" applyProtection="1">
      <alignment vertical="center"/>
      <protection locked="0"/>
    </xf>
    <xf numFmtId="177" fontId="10" fillId="0" borderId="60" xfId="48" applyNumberFormat="1" applyFont="1" applyFill="1" applyBorder="1" applyAlignment="1" applyProtection="1">
      <alignment vertical="center"/>
      <protection locked="0"/>
    </xf>
    <xf numFmtId="177" fontId="10" fillId="0" borderId="28" xfId="48" applyNumberFormat="1" applyFont="1" applyFill="1" applyBorder="1" applyAlignment="1" applyProtection="1">
      <alignment vertical="center"/>
      <protection locked="0"/>
    </xf>
    <xf numFmtId="177" fontId="10" fillId="0" borderId="77" xfId="48" applyNumberFormat="1" applyFont="1" applyFill="1" applyBorder="1" applyAlignment="1" applyProtection="1">
      <alignment vertical="center"/>
      <protection locked="0"/>
    </xf>
    <xf numFmtId="177" fontId="10" fillId="0" borderId="66" xfId="48" applyNumberFormat="1" applyFont="1" applyFill="1" applyBorder="1" applyAlignment="1" applyProtection="1">
      <alignment vertical="center"/>
      <protection locked="0"/>
    </xf>
    <xf numFmtId="177" fontId="10" fillId="0" borderId="56" xfId="48" applyNumberFormat="1" applyFont="1" applyFill="1" applyBorder="1" applyAlignment="1" applyProtection="1">
      <alignment vertical="center"/>
      <protection locked="0"/>
    </xf>
    <xf numFmtId="177" fontId="10" fillId="0" borderId="88" xfId="48" applyNumberFormat="1" applyFont="1" applyFill="1" applyBorder="1" applyAlignment="1" applyProtection="1">
      <alignment vertical="center"/>
      <protection locked="0"/>
    </xf>
    <xf numFmtId="177" fontId="10" fillId="0" borderId="89" xfId="48" applyNumberFormat="1" applyFont="1" applyFill="1" applyBorder="1" applyAlignment="1" applyProtection="1">
      <alignment vertical="center"/>
      <protection locked="0"/>
    </xf>
    <xf numFmtId="38" fontId="2" fillId="0" borderId="90" xfId="48" applyFont="1" applyBorder="1" applyAlignment="1">
      <alignment vertical="center"/>
    </xf>
    <xf numFmtId="38" fontId="2" fillId="0" borderId="56" xfId="48" applyFont="1" applyBorder="1" applyAlignment="1">
      <alignment vertical="center"/>
    </xf>
    <xf numFmtId="38" fontId="2" fillId="0" borderId="72" xfId="48" applyFont="1" applyBorder="1" applyAlignment="1">
      <alignment vertical="center"/>
    </xf>
    <xf numFmtId="38" fontId="2" fillId="0" borderId="91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177" fontId="10" fillId="0" borderId="68" xfId="48" applyNumberFormat="1" applyFont="1" applyFill="1" applyBorder="1" applyAlignment="1" applyProtection="1">
      <alignment vertical="center"/>
      <protection locked="0"/>
    </xf>
    <xf numFmtId="177" fontId="10" fillId="0" borderId="53" xfId="48" applyNumberFormat="1" applyFont="1" applyFill="1" applyBorder="1" applyAlignment="1" applyProtection="1">
      <alignment vertical="center"/>
      <protection locked="0"/>
    </xf>
    <xf numFmtId="177" fontId="10" fillId="0" borderId="63" xfId="48" applyNumberFormat="1" applyFont="1" applyFill="1" applyBorder="1" applyAlignment="1" applyProtection="1">
      <alignment vertical="center"/>
      <protection locked="0"/>
    </xf>
    <xf numFmtId="38" fontId="2" fillId="0" borderId="69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177" fontId="10" fillId="0" borderId="62" xfId="48" applyNumberFormat="1" applyFont="1" applyFill="1" applyBorder="1" applyAlignment="1" applyProtection="1">
      <alignment vertical="center"/>
      <protection locked="0"/>
    </xf>
    <xf numFmtId="177" fontId="10" fillId="0" borderId="16" xfId="48" applyNumberFormat="1" applyFont="1" applyFill="1" applyBorder="1" applyAlignment="1" applyProtection="1">
      <alignment vertical="center"/>
      <protection locked="0"/>
    </xf>
    <xf numFmtId="177" fontId="10" fillId="0" borderId="61" xfId="48" applyNumberFormat="1" applyFont="1" applyFill="1" applyBorder="1" applyAlignment="1" applyProtection="1">
      <alignment vertical="center"/>
      <protection locked="0"/>
    </xf>
    <xf numFmtId="177" fontId="10" fillId="0" borderId="46" xfId="48" applyNumberFormat="1" applyFont="1" applyBorder="1" applyAlignment="1">
      <alignment vertical="center"/>
    </xf>
    <xf numFmtId="177" fontId="8" fillId="0" borderId="46" xfId="48" applyNumberFormat="1" applyFont="1" applyBorder="1" applyAlignment="1">
      <alignment vertical="center"/>
    </xf>
    <xf numFmtId="177" fontId="10" fillId="0" borderId="46" xfId="48" applyNumberFormat="1" applyFont="1" applyFill="1" applyBorder="1" applyAlignment="1" applyProtection="1">
      <alignment vertical="center"/>
      <protection locked="0"/>
    </xf>
    <xf numFmtId="177" fontId="8" fillId="0" borderId="46" xfId="48" applyNumberFormat="1" applyFont="1" applyFill="1" applyBorder="1" applyAlignment="1">
      <alignment vertical="center"/>
    </xf>
    <xf numFmtId="177" fontId="10" fillId="0" borderId="31" xfId="48" applyNumberFormat="1" applyFont="1" applyFill="1" applyBorder="1" applyAlignment="1" applyProtection="1">
      <alignment vertical="center"/>
      <protection locked="0"/>
    </xf>
    <xf numFmtId="177" fontId="10" fillId="0" borderId="33" xfId="48" applyNumberFormat="1" applyFont="1" applyFill="1" applyBorder="1" applyAlignment="1" applyProtection="1">
      <alignment vertical="center"/>
      <protection locked="0"/>
    </xf>
    <xf numFmtId="177" fontId="10" fillId="0" borderId="57" xfId="48" applyNumberFormat="1" applyFont="1" applyFill="1" applyBorder="1" applyAlignment="1" applyProtection="1">
      <alignment vertical="center"/>
      <protection locked="0"/>
    </xf>
    <xf numFmtId="177" fontId="8" fillId="0" borderId="84" xfId="48" applyNumberFormat="1" applyFont="1" applyFill="1" applyBorder="1" applyAlignment="1" applyProtection="1">
      <alignment vertical="center"/>
      <protection locked="0"/>
    </xf>
    <xf numFmtId="177" fontId="10" fillId="0" borderId="84" xfId="48" applyNumberFormat="1" applyFont="1" applyFill="1" applyBorder="1" applyAlignment="1" applyProtection="1">
      <alignment vertical="center"/>
      <protection locked="0"/>
    </xf>
    <xf numFmtId="177" fontId="10" fillId="0" borderId="0" xfId="48" applyNumberFormat="1" applyFont="1" applyFill="1" applyBorder="1" applyAlignment="1" applyProtection="1">
      <alignment vertical="center"/>
      <protection locked="0"/>
    </xf>
    <xf numFmtId="177" fontId="10" fillId="0" borderId="14" xfId="48" applyNumberFormat="1" applyFont="1" applyFill="1" applyBorder="1" applyAlignment="1" applyProtection="1">
      <alignment vertical="center"/>
      <protection locked="0"/>
    </xf>
    <xf numFmtId="177" fontId="10" fillId="0" borderId="13" xfId="48" applyNumberFormat="1" applyFont="1" applyFill="1" applyBorder="1" applyAlignment="1" applyProtection="1">
      <alignment vertical="center"/>
      <protection locked="0"/>
    </xf>
    <xf numFmtId="177" fontId="2" fillId="0" borderId="0" xfId="48" applyNumberFormat="1" applyFont="1" applyAlignment="1">
      <alignment horizontal="right" vertical="center"/>
    </xf>
    <xf numFmtId="177" fontId="8" fillId="0" borderId="92" xfId="48" applyNumberFormat="1" applyFont="1" applyFill="1" applyBorder="1" applyAlignment="1">
      <alignment vertical="center"/>
    </xf>
    <xf numFmtId="177" fontId="8" fillId="0" borderId="93" xfId="48" applyNumberFormat="1" applyFont="1" applyFill="1" applyBorder="1" applyAlignment="1">
      <alignment vertical="center"/>
    </xf>
    <xf numFmtId="177" fontId="8" fillId="0" borderId="94" xfId="48" applyNumberFormat="1" applyFont="1" applyFill="1" applyBorder="1" applyAlignment="1">
      <alignment vertical="center"/>
    </xf>
    <xf numFmtId="177" fontId="8" fillId="0" borderId="54" xfId="48" applyNumberFormat="1" applyFont="1" applyFill="1" applyBorder="1" applyAlignment="1">
      <alignment vertical="center"/>
    </xf>
    <xf numFmtId="177" fontId="8" fillId="0" borderId="87" xfId="48" applyNumberFormat="1" applyFont="1" applyFill="1" applyBorder="1" applyAlignment="1">
      <alignment vertical="center"/>
    </xf>
    <xf numFmtId="177" fontId="8" fillId="0" borderId="95" xfId="48" applyNumberFormat="1" applyFont="1" applyFill="1" applyBorder="1" applyAlignment="1">
      <alignment vertical="center"/>
    </xf>
    <xf numFmtId="177" fontId="8" fillId="0" borderId="56" xfId="48" applyNumberFormat="1" applyFont="1" applyFill="1" applyBorder="1" applyAlignment="1">
      <alignment vertical="center"/>
    </xf>
    <xf numFmtId="177" fontId="8" fillId="0" borderId="88" xfId="48" applyNumberFormat="1" applyFont="1" applyFill="1" applyBorder="1" applyAlignment="1">
      <alignment vertical="center"/>
    </xf>
    <xf numFmtId="177" fontId="8" fillId="0" borderId="89" xfId="48" applyNumberFormat="1" applyFont="1" applyFill="1" applyBorder="1" applyAlignment="1">
      <alignment vertical="center"/>
    </xf>
    <xf numFmtId="177" fontId="8" fillId="0" borderId="96" xfId="48" applyNumberFormat="1" applyFont="1" applyFill="1" applyBorder="1" applyAlignment="1">
      <alignment vertical="center"/>
    </xf>
    <xf numFmtId="177" fontId="8" fillId="0" borderId="73" xfId="48" applyNumberFormat="1" applyFont="1" applyFill="1" applyBorder="1" applyAlignment="1">
      <alignment vertical="center"/>
    </xf>
    <xf numFmtId="177" fontId="8" fillId="0" borderId="57" xfId="48" applyNumberFormat="1" applyFont="1" applyFill="1" applyBorder="1" applyAlignment="1">
      <alignment vertical="center"/>
    </xf>
    <xf numFmtId="176" fontId="8" fillId="0" borderId="92" xfId="48" applyNumberFormat="1" applyFont="1" applyBorder="1" applyAlignment="1">
      <alignment vertical="center"/>
    </xf>
    <xf numFmtId="176" fontId="8" fillId="0" borderId="93" xfId="48" applyNumberFormat="1" applyFont="1" applyBorder="1" applyAlignment="1">
      <alignment vertical="center"/>
    </xf>
    <xf numFmtId="176" fontId="8" fillId="0" borderId="96" xfId="48" applyNumberFormat="1" applyFont="1" applyBorder="1" applyAlignment="1">
      <alignment vertical="center"/>
    </xf>
    <xf numFmtId="176" fontId="8" fillId="0" borderId="73" xfId="48" applyNumberFormat="1" applyFont="1" applyBorder="1" applyAlignment="1">
      <alignment vertical="center"/>
    </xf>
    <xf numFmtId="176" fontId="8" fillId="0" borderId="97" xfId="48" applyNumberFormat="1" applyFont="1" applyBorder="1" applyAlignment="1">
      <alignment vertical="center"/>
    </xf>
    <xf numFmtId="176" fontId="8" fillId="0" borderId="98" xfId="48" applyNumberFormat="1" applyFont="1" applyBorder="1" applyAlignment="1">
      <alignment vertical="center"/>
    </xf>
    <xf numFmtId="176" fontId="8" fillId="0" borderId="99" xfId="48" applyNumberFormat="1" applyFont="1" applyBorder="1" applyAlignment="1">
      <alignment vertical="center"/>
    </xf>
    <xf numFmtId="176" fontId="8" fillId="0" borderId="100" xfId="48" applyNumberFormat="1" applyFont="1" applyBorder="1" applyAlignment="1">
      <alignment vertical="center"/>
    </xf>
    <xf numFmtId="38" fontId="2" fillId="0" borderId="101" xfId="48" applyFont="1" applyBorder="1" applyAlignment="1">
      <alignment horizontal="center" vertical="center"/>
    </xf>
    <xf numFmtId="38" fontId="2" fillId="0" borderId="102" xfId="48" applyFont="1" applyBorder="1" applyAlignment="1">
      <alignment horizontal="center" vertical="center"/>
    </xf>
    <xf numFmtId="177" fontId="2" fillId="0" borderId="65" xfId="48" applyNumberFormat="1" applyFont="1" applyFill="1" applyBorder="1" applyAlignment="1">
      <alignment horizontal="center" vertical="center"/>
    </xf>
    <xf numFmtId="177" fontId="2" fillId="0" borderId="51" xfId="48" applyNumberFormat="1" applyFont="1" applyFill="1" applyBorder="1" applyAlignment="1">
      <alignment horizontal="center" vertical="center"/>
    </xf>
    <xf numFmtId="177" fontId="2" fillId="0" borderId="103" xfId="48" applyNumberFormat="1" applyFont="1" applyFill="1" applyBorder="1" applyAlignment="1">
      <alignment horizontal="center" vertical="center"/>
    </xf>
    <xf numFmtId="38" fontId="9" fillId="0" borderId="0" xfId="48" applyFont="1" applyAlignment="1">
      <alignment vertical="center" wrapText="1"/>
    </xf>
    <xf numFmtId="38" fontId="5" fillId="0" borderId="35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2" fillId="0" borderId="48" xfId="48" applyFont="1" applyBorder="1" applyAlignment="1">
      <alignment horizontal="center" vertical="center" textRotation="255"/>
    </xf>
    <xf numFmtId="38" fontId="2" fillId="0" borderId="49" xfId="48" applyFont="1" applyBorder="1" applyAlignment="1">
      <alignment horizontal="center" vertical="center" textRotation="255"/>
    </xf>
    <xf numFmtId="38" fontId="5" fillId="0" borderId="90" xfId="48" applyFont="1" applyBorder="1" applyAlignment="1">
      <alignment vertical="center"/>
    </xf>
    <xf numFmtId="38" fontId="5" fillId="0" borderId="8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2" fillId="0" borderId="54" xfId="48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35" xfId="48" applyFont="1" applyBorder="1" applyAlignment="1">
      <alignment horizontal="center" vertical="center"/>
    </xf>
    <xf numFmtId="38" fontId="2" fillId="0" borderId="46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9" fillId="0" borderId="0" xfId="48" applyFont="1" applyAlignment="1">
      <alignment wrapText="1"/>
    </xf>
    <xf numFmtId="38" fontId="9" fillId="0" borderId="57" xfId="48" applyFont="1" applyBorder="1" applyAlignment="1">
      <alignment wrapText="1"/>
    </xf>
    <xf numFmtId="38" fontId="2" fillId="4" borderId="44" xfId="48" applyFont="1" applyFill="1" applyBorder="1" applyAlignment="1" applyProtection="1">
      <alignment horizontal="center" vertical="center"/>
      <protection locked="0"/>
    </xf>
    <xf numFmtId="38" fontId="2" fillId="4" borderId="43" xfId="48" applyFont="1" applyFill="1" applyBorder="1" applyAlignment="1" applyProtection="1">
      <alignment horizontal="center" vertical="center"/>
      <protection locked="0"/>
    </xf>
    <xf numFmtId="38" fontId="2" fillId="0" borderId="65" xfId="48" applyFont="1" applyFill="1" applyBorder="1" applyAlignment="1">
      <alignment horizontal="center" vertical="center"/>
    </xf>
    <xf numFmtId="38" fontId="2" fillId="0" borderId="46" xfId="48" applyFont="1" applyFill="1" applyBorder="1" applyAlignment="1">
      <alignment horizontal="center" vertical="center"/>
    </xf>
    <xf numFmtId="38" fontId="2" fillId="0" borderId="36" xfId="48" applyFont="1" applyFill="1" applyBorder="1" applyAlignment="1">
      <alignment horizontal="center" vertical="center"/>
    </xf>
    <xf numFmtId="38" fontId="2" fillId="0" borderId="47" xfId="48" applyFont="1" applyBorder="1" applyAlignment="1">
      <alignment vertical="center"/>
    </xf>
    <xf numFmtId="38" fontId="2" fillId="0" borderId="8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4" borderId="10" xfId="48" applyFont="1" applyFill="1" applyBorder="1" applyAlignment="1" applyProtection="1">
      <alignment horizontal="center" vertical="center"/>
      <protection locked="0"/>
    </xf>
    <xf numFmtId="38" fontId="2" fillId="4" borderId="12" xfId="4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104775</xdr:rowOff>
    </xdr:from>
    <xdr:to>
      <xdr:col>13</xdr:col>
      <xdr:colOff>409575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90500" y="7286625"/>
          <a:ext cx="46672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
（２）【様式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①】を作成すると、総括表【様式1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】は自動集計されるため，【様式12】の入力作業は不要です。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showGridLines="0" tabSelected="1" view="pageLayout" zoomScaleNormal="125" zoomScaleSheetLayoutView="55" workbookViewId="0" topLeftCell="A19">
      <selection activeCell="M35" sqref="M35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88" bestFit="1" customWidth="1"/>
    <col min="12" max="15" width="9.7109375" style="88" customWidth="1"/>
    <col min="16" max="16" width="9.7109375" style="88" hidden="1" customWidth="1"/>
    <col min="17" max="17" width="9.7109375" style="88" customWidth="1"/>
    <col min="18" max="21" width="9.7109375" style="1" customWidth="1"/>
    <col min="22" max="22" width="9.7109375" style="1" hidden="1" customWidth="1"/>
    <col min="23" max="27" width="9.7109375" style="1" customWidth="1"/>
    <col min="28" max="28" width="9.7109375" style="1" hidden="1" customWidth="1"/>
    <col min="29" max="33" width="9.7109375" style="1" customWidth="1"/>
    <col min="34" max="16384" width="9.140625" style="1" customWidth="1"/>
  </cols>
  <sheetData>
    <row r="1" spans="1:17" ht="19.5" customHeight="1">
      <c r="A1" s="275" t="s">
        <v>90</v>
      </c>
      <c r="B1" s="275"/>
      <c r="C1" s="275"/>
      <c r="D1" s="275"/>
      <c r="E1" s="275"/>
      <c r="F1" s="275"/>
      <c r="G1" s="275"/>
      <c r="H1" s="275"/>
      <c r="I1" s="275"/>
      <c r="J1" s="275"/>
      <c r="K1" s="87"/>
      <c r="L1" s="87"/>
      <c r="M1" s="87"/>
      <c r="N1" s="87"/>
      <c r="O1" s="87"/>
      <c r="P1" s="87"/>
      <c r="Q1" s="87"/>
    </row>
    <row r="2" spans="1:33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87"/>
      <c r="L2" s="87"/>
      <c r="M2" s="87"/>
      <c r="N2" s="87"/>
      <c r="O2" s="249" t="s">
        <v>85</v>
      </c>
      <c r="P2" s="87"/>
      <c r="Q2" s="87"/>
      <c r="U2" s="249" t="s">
        <v>85</v>
      </c>
      <c r="AA2" s="249" t="s">
        <v>85</v>
      </c>
      <c r="AG2" s="249" t="s">
        <v>85</v>
      </c>
    </row>
    <row r="3" spans="11:33" ht="19.5" customHeight="1">
      <c r="K3" s="89" t="s">
        <v>1</v>
      </c>
      <c r="L3" s="89" t="s">
        <v>2</v>
      </c>
      <c r="M3" s="89" t="s">
        <v>3</v>
      </c>
      <c r="N3" s="89" t="s">
        <v>4</v>
      </c>
      <c r="O3" s="89" t="s">
        <v>5</v>
      </c>
      <c r="P3" s="89"/>
      <c r="Q3" s="89" t="s">
        <v>65</v>
      </c>
      <c r="R3" s="89" t="s">
        <v>66</v>
      </c>
      <c r="S3" s="89" t="s">
        <v>67</v>
      </c>
      <c r="T3" s="89" t="s">
        <v>68</v>
      </c>
      <c r="U3" s="89" t="s">
        <v>69</v>
      </c>
      <c r="V3" s="89"/>
      <c r="W3" s="89" t="s">
        <v>70</v>
      </c>
      <c r="X3" s="89" t="s">
        <v>71</v>
      </c>
      <c r="Y3" s="89" t="s">
        <v>72</v>
      </c>
      <c r="Z3" s="89" t="s">
        <v>73</v>
      </c>
      <c r="AA3" s="89" t="s">
        <v>74</v>
      </c>
      <c r="AB3" s="89"/>
      <c r="AC3" s="89" t="s">
        <v>75</v>
      </c>
      <c r="AD3" s="89" t="s">
        <v>76</v>
      </c>
      <c r="AE3" s="89" t="s">
        <v>77</v>
      </c>
      <c r="AF3" s="89" t="s">
        <v>78</v>
      </c>
      <c r="AG3" s="89" t="s">
        <v>79</v>
      </c>
    </row>
    <row r="4" spans="1:33" ht="19.5" customHeight="1">
      <c r="A4" s="287"/>
      <c r="B4" s="288"/>
      <c r="C4" s="288"/>
      <c r="D4" s="288"/>
      <c r="E4" s="288"/>
      <c r="F4" s="288"/>
      <c r="G4" s="288"/>
      <c r="H4" s="288"/>
      <c r="I4" s="288"/>
      <c r="J4" s="289"/>
      <c r="K4" s="273" t="s">
        <v>53</v>
      </c>
      <c r="L4" s="273" t="s">
        <v>54</v>
      </c>
      <c r="M4" s="273" t="s">
        <v>55</v>
      </c>
      <c r="N4" s="273" t="s">
        <v>56</v>
      </c>
      <c r="O4" s="273" t="s">
        <v>57</v>
      </c>
      <c r="P4" s="272" t="s">
        <v>56</v>
      </c>
      <c r="Q4" s="273" t="s">
        <v>58</v>
      </c>
      <c r="R4" s="273" t="s">
        <v>59</v>
      </c>
      <c r="S4" s="273" t="s">
        <v>60</v>
      </c>
      <c r="T4" s="273" t="s">
        <v>61</v>
      </c>
      <c r="U4" s="273" t="s">
        <v>62</v>
      </c>
      <c r="V4" s="274" t="s">
        <v>61</v>
      </c>
      <c r="W4" s="273" t="s">
        <v>63</v>
      </c>
      <c r="X4" s="273" t="s">
        <v>64</v>
      </c>
      <c r="Y4" s="273" t="s">
        <v>80</v>
      </c>
      <c r="Z4" s="273" t="s">
        <v>81</v>
      </c>
      <c r="AA4" s="273" t="s">
        <v>82</v>
      </c>
      <c r="AB4" s="272" t="s">
        <v>82</v>
      </c>
      <c r="AC4" s="273" t="s">
        <v>83</v>
      </c>
      <c r="AD4" s="273" t="s">
        <v>95</v>
      </c>
      <c r="AE4" s="273" t="s">
        <v>99</v>
      </c>
      <c r="AF4" s="273" t="s">
        <v>100</v>
      </c>
      <c r="AG4" s="273" t="s">
        <v>101</v>
      </c>
    </row>
    <row r="5" spans="1:33" ht="19.5" customHeight="1">
      <c r="A5" s="68"/>
      <c r="B5" s="284" t="s">
        <v>39</v>
      </c>
      <c r="C5" s="285"/>
      <c r="D5" s="285"/>
      <c r="E5" s="285"/>
      <c r="F5" s="285"/>
      <c r="G5" s="285"/>
      <c r="H5" s="285"/>
      <c r="I5" s="285"/>
      <c r="J5" s="286"/>
      <c r="K5" s="200">
        <f>'様式12①（特養・ｼｮｰﾄ）'!K18+'様式12①（特養・ｼｮｰﾄ）'!K35</f>
        <v>0</v>
      </c>
      <c r="L5" s="201">
        <f>'様式12①（特養・ｼｮｰﾄ）'!L18+'様式12①（特養・ｼｮｰﾄ）'!L35</f>
        <v>0</v>
      </c>
      <c r="M5" s="201">
        <f>'様式12①（特養・ｼｮｰﾄ）'!M18+'様式12①（特養・ｼｮｰﾄ）'!M35</f>
        <v>0</v>
      </c>
      <c r="N5" s="201">
        <f>'様式12①（特養・ｼｮｰﾄ）'!N18+'様式12①（特養・ｼｮｰﾄ）'!N35</f>
        <v>0</v>
      </c>
      <c r="O5" s="202">
        <f>'様式12①（特養・ｼｮｰﾄ）'!O18+'様式12①（特養・ｼｮｰﾄ）'!O35</f>
        <v>0</v>
      </c>
      <c r="P5" s="237">
        <f>'様式12①（特養・ｼｮｰﾄ）'!P18+'様式12①（特養・ｼｮｰﾄ）'!P35</f>
        <v>0</v>
      </c>
      <c r="Q5" s="200">
        <f>'様式12①（特養・ｼｮｰﾄ）'!Q18+'様式12①（特養・ｼｮｰﾄ）'!Q35</f>
        <v>0</v>
      </c>
      <c r="R5" s="201">
        <f>'様式12①（特養・ｼｮｰﾄ）'!R18+'様式12①（特養・ｼｮｰﾄ）'!R35</f>
        <v>0</v>
      </c>
      <c r="S5" s="201">
        <f>'様式12①（特養・ｼｮｰﾄ）'!S18+'様式12①（特養・ｼｮｰﾄ）'!S35</f>
        <v>0</v>
      </c>
      <c r="T5" s="201">
        <f>'様式12①（特養・ｼｮｰﾄ）'!T18+'様式12①（特養・ｼｮｰﾄ）'!T35</f>
        <v>0</v>
      </c>
      <c r="U5" s="202">
        <f>'様式12①（特養・ｼｮｰﾄ）'!U18+'様式12①（特養・ｼｮｰﾄ）'!U35</f>
        <v>0</v>
      </c>
      <c r="V5" s="237">
        <f>'様式12①（特養・ｼｮｰﾄ）'!V18+'様式12①（特養・ｼｮｰﾄ）'!V35</f>
        <v>0</v>
      </c>
      <c r="W5" s="200">
        <f>'様式12①（特養・ｼｮｰﾄ）'!W18+'様式12①（特養・ｼｮｰﾄ）'!W35</f>
        <v>0</v>
      </c>
      <c r="X5" s="201">
        <f>'様式12①（特養・ｼｮｰﾄ）'!X18+'様式12①（特養・ｼｮｰﾄ）'!X35</f>
        <v>0</v>
      </c>
      <c r="Y5" s="201">
        <f>'様式12①（特養・ｼｮｰﾄ）'!Y18+'様式12①（特養・ｼｮｰﾄ）'!Y35</f>
        <v>0</v>
      </c>
      <c r="Z5" s="201">
        <f>'様式12①（特養・ｼｮｰﾄ）'!Z18+'様式12①（特養・ｼｮｰﾄ）'!Z35</f>
        <v>0</v>
      </c>
      <c r="AA5" s="202">
        <f>'様式12①（特養・ｼｮｰﾄ）'!AA18+'様式12①（特養・ｼｮｰﾄ）'!AA35</f>
        <v>0</v>
      </c>
      <c r="AB5" s="237">
        <f>'様式12①（特養・ｼｮｰﾄ）'!AB18+'様式12①（特養・ｼｮｰﾄ）'!AB35</f>
        <v>0</v>
      </c>
      <c r="AC5" s="200">
        <f>'様式12①（特養・ｼｮｰﾄ）'!AC18+'様式12①（特養・ｼｮｰﾄ）'!AC35</f>
        <v>0</v>
      </c>
      <c r="AD5" s="201">
        <f>'様式12①（特養・ｼｮｰﾄ）'!AD18+'様式12①（特養・ｼｮｰﾄ）'!AD35</f>
        <v>0</v>
      </c>
      <c r="AE5" s="201">
        <f>'様式12①（特養・ｼｮｰﾄ）'!AE18+'様式12①（特養・ｼｮｰﾄ）'!AE35</f>
        <v>0</v>
      </c>
      <c r="AF5" s="201">
        <f>'様式12①（特養・ｼｮｰﾄ）'!AF18+'様式12①（特養・ｼｮｰﾄ）'!AF35</f>
        <v>0</v>
      </c>
      <c r="AG5" s="202">
        <f>'様式12①（特養・ｼｮｰﾄ）'!AG18+'様式12①（特養・ｼｮｰﾄ）'!AG35</f>
        <v>0</v>
      </c>
    </row>
    <row r="6" spans="1:33" ht="19.5" customHeight="1">
      <c r="A6" s="68"/>
      <c r="B6" s="284" t="s">
        <v>38</v>
      </c>
      <c r="C6" s="285"/>
      <c r="D6" s="285"/>
      <c r="E6" s="285"/>
      <c r="F6" s="285"/>
      <c r="G6" s="285"/>
      <c r="H6" s="285"/>
      <c r="I6" s="285"/>
      <c r="J6" s="286"/>
      <c r="K6" s="200">
        <f>'様式12①（特養・ｼｮｰﾄ）'!K23+'様式12①（特養・ｼｮｰﾄ）'!K40</f>
        <v>0</v>
      </c>
      <c r="L6" s="201">
        <f>'様式12①（特養・ｼｮｰﾄ）'!L23+'様式12①（特養・ｼｮｰﾄ）'!L40</f>
        <v>0</v>
      </c>
      <c r="M6" s="201">
        <f>'様式12①（特養・ｼｮｰﾄ）'!M23+'様式12①（特養・ｼｮｰﾄ）'!M40</f>
        <v>0</v>
      </c>
      <c r="N6" s="201">
        <f>'様式12①（特養・ｼｮｰﾄ）'!N23+'様式12①（特養・ｼｮｰﾄ）'!N40</f>
        <v>0</v>
      </c>
      <c r="O6" s="202">
        <f>'様式12①（特養・ｼｮｰﾄ）'!O23+'様式12①（特養・ｼｮｰﾄ）'!O40</f>
        <v>0</v>
      </c>
      <c r="P6" s="237">
        <f>'様式12①（特養・ｼｮｰﾄ）'!P23+'様式12①（特養・ｼｮｰﾄ）'!P40</f>
        <v>0</v>
      </c>
      <c r="Q6" s="200">
        <f>'様式12①（特養・ｼｮｰﾄ）'!Q23+'様式12①（特養・ｼｮｰﾄ）'!Q40</f>
        <v>0</v>
      </c>
      <c r="R6" s="201">
        <f>'様式12①（特養・ｼｮｰﾄ）'!R23+'様式12①（特養・ｼｮｰﾄ）'!R40</f>
        <v>0</v>
      </c>
      <c r="S6" s="201">
        <f>'様式12①（特養・ｼｮｰﾄ）'!S23+'様式12①（特養・ｼｮｰﾄ）'!S40</f>
        <v>0</v>
      </c>
      <c r="T6" s="201">
        <f>'様式12①（特養・ｼｮｰﾄ）'!T23+'様式12①（特養・ｼｮｰﾄ）'!T40</f>
        <v>0</v>
      </c>
      <c r="U6" s="202">
        <f>'様式12①（特養・ｼｮｰﾄ）'!U23+'様式12①（特養・ｼｮｰﾄ）'!U40</f>
        <v>0</v>
      </c>
      <c r="V6" s="237">
        <f>'様式12①（特養・ｼｮｰﾄ）'!V23+'様式12①（特養・ｼｮｰﾄ）'!V40</f>
        <v>0</v>
      </c>
      <c r="W6" s="200">
        <f>'様式12①（特養・ｼｮｰﾄ）'!W23+'様式12①（特養・ｼｮｰﾄ）'!W40</f>
        <v>0</v>
      </c>
      <c r="X6" s="201">
        <f>'様式12①（特養・ｼｮｰﾄ）'!X23+'様式12①（特養・ｼｮｰﾄ）'!X40</f>
        <v>0</v>
      </c>
      <c r="Y6" s="201">
        <f>'様式12①（特養・ｼｮｰﾄ）'!Y23+'様式12①（特養・ｼｮｰﾄ）'!Y40</f>
        <v>0</v>
      </c>
      <c r="Z6" s="201">
        <f>'様式12①（特養・ｼｮｰﾄ）'!Z23+'様式12①（特養・ｼｮｰﾄ）'!Z40</f>
        <v>0</v>
      </c>
      <c r="AA6" s="202">
        <f>'様式12①（特養・ｼｮｰﾄ）'!AA23+'様式12①（特養・ｼｮｰﾄ）'!AA40</f>
        <v>0</v>
      </c>
      <c r="AB6" s="237">
        <f>'様式12①（特養・ｼｮｰﾄ）'!AB23+'様式12①（特養・ｼｮｰﾄ）'!AB40</f>
        <v>0</v>
      </c>
      <c r="AC6" s="200">
        <f>'様式12①（特養・ｼｮｰﾄ）'!AC23+'様式12①（特養・ｼｮｰﾄ）'!AC40</f>
        <v>0</v>
      </c>
      <c r="AD6" s="201">
        <f>'様式12①（特養・ｼｮｰﾄ）'!AD23+'様式12①（特養・ｼｮｰﾄ）'!AD40</f>
        <v>0</v>
      </c>
      <c r="AE6" s="201">
        <f>'様式12①（特養・ｼｮｰﾄ）'!AE23+'様式12①（特養・ｼｮｰﾄ）'!AE40</f>
        <v>0</v>
      </c>
      <c r="AF6" s="201">
        <f>'様式12①（特養・ｼｮｰﾄ）'!AF23+'様式12①（特養・ｼｮｰﾄ）'!AF40</f>
        <v>0</v>
      </c>
      <c r="AG6" s="202">
        <f>'様式12①（特養・ｼｮｰﾄ）'!AG23+'様式12①（特養・ｼｮｰﾄ）'!AG40</f>
        <v>0</v>
      </c>
    </row>
    <row r="7" spans="1:33" ht="19.5" customHeight="1">
      <c r="A7" s="276" t="s">
        <v>86</v>
      </c>
      <c r="B7" s="277"/>
      <c r="C7" s="277"/>
      <c r="D7" s="277"/>
      <c r="E7" s="277"/>
      <c r="F7" s="277"/>
      <c r="G7" s="277"/>
      <c r="H7" s="277"/>
      <c r="I7" s="277"/>
      <c r="J7" s="278"/>
      <c r="K7" s="98">
        <f>SUM(K5:K6)</f>
        <v>0</v>
      </c>
      <c r="L7" s="99">
        <f>SUM(L5:L6)</f>
        <v>0</v>
      </c>
      <c r="M7" s="99">
        <f>SUM(M5:M6)</f>
        <v>0</v>
      </c>
      <c r="N7" s="99">
        <f>SUM(N5:N6)</f>
        <v>0</v>
      </c>
      <c r="O7" s="100">
        <f>SUM(O5:O6)</f>
        <v>0</v>
      </c>
      <c r="P7" s="238"/>
      <c r="Q7" s="98">
        <f>SUM(Q5:Q6)</f>
        <v>0</v>
      </c>
      <c r="R7" s="99">
        <f>SUM(R5:R6)</f>
        <v>0</v>
      </c>
      <c r="S7" s="99">
        <f>SUM(S5:S6)</f>
        <v>0</v>
      </c>
      <c r="T7" s="99">
        <f>SUM(T5:T6)</f>
        <v>0</v>
      </c>
      <c r="U7" s="100">
        <f>SUM(U5:U6)</f>
        <v>0</v>
      </c>
      <c r="V7" s="238"/>
      <c r="W7" s="98">
        <f>SUM(W5:W6)</f>
        <v>0</v>
      </c>
      <c r="X7" s="99">
        <f>SUM(X5:X6)</f>
        <v>0</v>
      </c>
      <c r="Y7" s="99">
        <f>SUM(Y5:Y6)</f>
        <v>0</v>
      </c>
      <c r="Z7" s="99">
        <f>SUM(Z5:Z6)</f>
        <v>0</v>
      </c>
      <c r="AA7" s="100">
        <f>SUM(AA5:AA6)</f>
        <v>0</v>
      </c>
      <c r="AB7" s="238"/>
      <c r="AC7" s="98">
        <f>SUM(AC5:AC6)</f>
        <v>0</v>
      </c>
      <c r="AD7" s="99">
        <f>SUM(AD5:AD6)</f>
        <v>0</v>
      </c>
      <c r="AE7" s="99">
        <f>SUM(AE5:AE6)</f>
        <v>0</v>
      </c>
      <c r="AF7" s="99">
        <f>SUM(AF5:AF6)</f>
        <v>0</v>
      </c>
      <c r="AG7" s="100">
        <f>SUM(AG5:AG6)</f>
        <v>0</v>
      </c>
    </row>
    <row r="8" spans="1:33" ht="19.5" customHeight="1">
      <c r="A8" s="68"/>
      <c r="B8" s="40" t="s">
        <v>33</v>
      </c>
      <c r="C8" s="65"/>
      <c r="D8" s="64"/>
      <c r="E8" s="65"/>
      <c r="F8" s="65"/>
      <c r="G8" s="65"/>
      <c r="H8" s="65"/>
      <c r="I8" s="65"/>
      <c r="J8" s="65"/>
      <c r="K8" s="203">
        <f>'様式12①（特養・ｼｮｰﾄ）'!K43</f>
        <v>0</v>
      </c>
      <c r="L8" s="204">
        <f>'様式12①（特養・ｼｮｰﾄ）'!L43</f>
        <v>0</v>
      </c>
      <c r="M8" s="204">
        <f>'様式12①（特養・ｼｮｰﾄ）'!M43</f>
        <v>0</v>
      </c>
      <c r="N8" s="204">
        <f>'様式12①（特養・ｼｮｰﾄ）'!N43</f>
        <v>0</v>
      </c>
      <c r="O8" s="205">
        <f>'様式12①（特養・ｼｮｰﾄ）'!O43</f>
        <v>0</v>
      </c>
      <c r="P8" s="239"/>
      <c r="Q8" s="203">
        <f>'様式12①（特養・ｼｮｰﾄ）'!Q43</f>
        <v>0</v>
      </c>
      <c r="R8" s="204">
        <f>'様式12①（特養・ｼｮｰﾄ）'!R43</f>
        <v>0</v>
      </c>
      <c r="S8" s="204">
        <f>'様式12①（特養・ｼｮｰﾄ）'!S43</f>
        <v>0</v>
      </c>
      <c r="T8" s="204">
        <f>'様式12①（特養・ｼｮｰﾄ）'!T43</f>
        <v>0</v>
      </c>
      <c r="U8" s="205">
        <f>'様式12①（特養・ｼｮｰﾄ）'!U43</f>
        <v>0</v>
      </c>
      <c r="V8" s="239">
        <f>'様式12①（特養・ｼｮｰﾄ）'!V43</f>
        <v>0</v>
      </c>
      <c r="W8" s="203">
        <f>'様式12①（特養・ｼｮｰﾄ）'!W43</f>
        <v>0</v>
      </c>
      <c r="X8" s="204">
        <f>'様式12①（特養・ｼｮｰﾄ）'!X43</f>
        <v>0</v>
      </c>
      <c r="Y8" s="204">
        <f>'様式12①（特養・ｼｮｰﾄ）'!Y43</f>
        <v>0</v>
      </c>
      <c r="Z8" s="204">
        <f>'様式12①（特養・ｼｮｰﾄ）'!Z43</f>
        <v>0</v>
      </c>
      <c r="AA8" s="205">
        <f>'様式12①（特養・ｼｮｰﾄ）'!AA43</f>
        <v>0</v>
      </c>
      <c r="AB8" s="239">
        <f>'様式12①（特養・ｼｮｰﾄ）'!AB43</f>
        <v>0</v>
      </c>
      <c r="AC8" s="203">
        <f>'様式12①（特養・ｼｮｰﾄ）'!AC43</f>
        <v>0</v>
      </c>
      <c r="AD8" s="204">
        <f>'様式12①（特養・ｼｮｰﾄ）'!AD43</f>
        <v>0</v>
      </c>
      <c r="AE8" s="204">
        <f>'様式12①（特養・ｼｮｰﾄ）'!AE43</f>
        <v>0</v>
      </c>
      <c r="AF8" s="204">
        <f>'様式12①（特養・ｼｮｰﾄ）'!AF43</f>
        <v>0</v>
      </c>
      <c r="AG8" s="205">
        <f>'様式12①（特養・ｼｮｰﾄ）'!AG43</f>
        <v>0</v>
      </c>
    </row>
    <row r="9" spans="1:33" ht="19.5" customHeight="1">
      <c r="A9" s="68"/>
      <c r="B9" s="223"/>
      <c r="C9" s="227" t="s">
        <v>93</v>
      </c>
      <c r="D9" s="228"/>
      <c r="E9" s="32"/>
      <c r="F9" s="32"/>
      <c r="G9" s="32"/>
      <c r="H9" s="32"/>
      <c r="I9" s="32"/>
      <c r="J9" s="32"/>
      <c r="K9" s="214">
        <f>'様式12①（特養・ｼｮｰﾄ）'!K44</f>
        <v>0</v>
      </c>
      <c r="L9" s="215">
        <f>'様式12①（特養・ｼｮｰﾄ）'!L44</f>
        <v>0</v>
      </c>
      <c r="M9" s="215">
        <f>'様式12①（特養・ｼｮｰﾄ）'!M44</f>
        <v>0</v>
      </c>
      <c r="N9" s="215">
        <f>'様式12①（特養・ｼｮｰﾄ）'!N44</f>
        <v>0</v>
      </c>
      <c r="O9" s="216">
        <f>'様式12①（特養・ｼｮｰﾄ）'!O44</f>
        <v>0</v>
      </c>
      <c r="P9" s="245">
        <f>'様式12①（特養・ｼｮｰﾄ）'!P44</f>
        <v>0</v>
      </c>
      <c r="Q9" s="214">
        <f>'様式12①（特養・ｼｮｰﾄ）'!Q44</f>
        <v>0</v>
      </c>
      <c r="R9" s="215">
        <f>'様式12①（特養・ｼｮｰﾄ）'!R44</f>
        <v>0</v>
      </c>
      <c r="S9" s="215">
        <f>'様式12①（特養・ｼｮｰﾄ）'!S44</f>
        <v>0</v>
      </c>
      <c r="T9" s="215">
        <f>'様式12①（特養・ｼｮｰﾄ）'!T44</f>
        <v>0</v>
      </c>
      <c r="U9" s="216">
        <f>'様式12①（特養・ｼｮｰﾄ）'!U44</f>
        <v>0</v>
      </c>
      <c r="V9" s="241">
        <f>'様式12①（特養・ｼｮｰﾄ）'!V44</f>
        <v>0</v>
      </c>
      <c r="W9" s="214">
        <f>'様式12①（特養・ｼｮｰﾄ）'!W44</f>
        <v>0</v>
      </c>
      <c r="X9" s="215">
        <f>'様式12①（特養・ｼｮｰﾄ）'!X44</f>
        <v>0</v>
      </c>
      <c r="Y9" s="215">
        <f>'様式12①（特養・ｼｮｰﾄ）'!Y44</f>
        <v>0</v>
      </c>
      <c r="Z9" s="215">
        <f>'様式12①（特養・ｼｮｰﾄ）'!Z44</f>
        <v>0</v>
      </c>
      <c r="AA9" s="216">
        <f>'様式12①（特養・ｼｮｰﾄ）'!AA44</f>
        <v>0</v>
      </c>
      <c r="AB9" s="241">
        <f>'様式12①（特養・ｼｮｰﾄ）'!AB44</f>
        <v>0</v>
      </c>
      <c r="AC9" s="214">
        <f>'様式12①（特養・ｼｮｰﾄ）'!AC44</f>
        <v>0</v>
      </c>
      <c r="AD9" s="215">
        <f>'様式12①（特養・ｼｮｰﾄ）'!AD44</f>
        <v>0</v>
      </c>
      <c r="AE9" s="215">
        <f>'様式12①（特養・ｼｮｰﾄ）'!AE44</f>
        <v>0</v>
      </c>
      <c r="AF9" s="215">
        <f>'様式12①（特養・ｼｮｰﾄ）'!AF44</f>
        <v>0</v>
      </c>
      <c r="AG9" s="216">
        <f>'様式12①（特養・ｼｮｰﾄ）'!AG44</f>
        <v>0</v>
      </c>
    </row>
    <row r="10" spans="1:33" ht="19.5" customHeight="1">
      <c r="A10" s="68"/>
      <c r="B10" s="198"/>
      <c r="C10" s="42" t="s">
        <v>94</v>
      </c>
      <c r="D10" s="38"/>
      <c r="E10" s="22"/>
      <c r="F10" s="22"/>
      <c r="G10" s="22"/>
      <c r="H10" s="22"/>
      <c r="I10" s="22"/>
      <c r="J10" s="22"/>
      <c r="K10" s="229">
        <f>'様式12①（特養・ｼｮｰﾄ）'!K45</f>
        <v>0</v>
      </c>
      <c r="L10" s="230">
        <f>'様式12①（特養・ｼｮｰﾄ）'!L45</f>
        <v>0</v>
      </c>
      <c r="M10" s="230">
        <f>'様式12①（特養・ｼｮｰﾄ）'!M45</f>
        <v>0</v>
      </c>
      <c r="N10" s="230">
        <f>'様式12①（特養・ｼｮｰﾄ）'!N45</f>
        <v>0</v>
      </c>
      <c r="O10" s="231">
        <f>'様式12①（特養・ｼｮｰﾄ）'!O45</f>
        <v>0</v>
      </c>
      <c r="P10" s="243">
        <f>'様式12①（特養・ｼｮｰﾄ）'!P45</f>
        <v>0</v>
      </c>
      <c r="Q10" s="229">
        <f>'様式12①（特養・ｼｮｰﾄ）'!Q45</f>
        <v>0</v>
      </c>
      <c r="R10" s="230">
        <f>'様式12①（特養・ｼｮｰﾄ）'!R45</f>
        <v>0</v>
      </c>
      <c r="S10" s="230">
        <f>'様式12①（特養・ｼｮｰﾄ）'!S45</f>
        <v>0</v>
      </c>
      <c r="T10" s="230">
        <f>'様式12①（特養・ｼｮｰﾄ）'!T45</f>
        <v>0</v>
      </c>
      <c r="U10" s="231">
        <f>'様式12①（特養・ｼｮｰﾄ）'!U45</f>
        <v>0</v>
      </c>
      <c r="V10" s="247">
        <f>'様式12①（特養・ｼｮｰﾄ）'!V45</f>
        <v>0</v>
      </c>
      <c r="W10" s="229">
        <f>'様式12①（特養・ｼｮｰﾄ）'!W45</f>
        <v>0</v>
      </c>
      <c r="X10" s="230">
        <f>'様式12①（特養・ｼｮｰﾄ）'!X45</f>
        <v>0</v>
      </c>
      <c r="Y10" s="230">
        <f>'様式12①（特養・ｼｮｰﾄ）'!Y45</f>
        <v>0</v>
      </c>
      <c r="Z10" s="230">
        <f>'様式12①（特養・ｼｮｰﾄ）'!Z45</f>
        <v>0</v>
      </c>
      <c r="AA10" s="231">
        <f>'様式12①（特養・ｼｮｰﾄ）'!AA45</f>
        <v>0</v>
      </c>
      <c r="AB10" s="247">
        <f>'様式12①（特養・ｼｮｰﾄ）'!AB45</f>
        <v>0</v>
      </c>
      <c r="AC10" s="229">
        <f>'様式12①（特養・ｼｮｰﾄ）'!AC45</f>
        <v>0</v>
      </c>
      <c r="AD10" s="230">
        <f>'様式12①（特養・ｼｮｰﾄ）'!AD45</f>
        <v>0</v>
      </c>
      <c r="AE10" s="230">
        <f>'様式12①（特養・ｼｮｰﾄ）'!AE45</f>
        <v>0</v>
      </c>
      <c r="AF10" s="230">
        <f>'様式12①（特養・ｼｮｰﾄ）'!AF45</f>
        <v>0</v>
      </c>
      <c r="AG10" s="231">
        <f>'様式12①（特養・ｼｮｰﾄ）'!AG45</f>
        <v>0</v>
      </c>
    </row>
    <row r="11" spans="1:33" ht="19.5" customHeight="1">
      <c r="A11" s="68"/>
      <c r="B11" s="40" t="s">
        <v>34</v>
      </c>
      <c r="C11" s="65"/>
      <c r="D11" s="64"/>
      <c r="E11" s="65"/>
      <c r="F11" s="65"/>
      <c r="G11" s="65"/>
      <c r="H11" s="65"/>
      <c r="I11" s="65"/>
      <c r="J11" s="65"/>
      <c r="K11" s="203">
        <f>'様式12①（特養・ｼｮｰﾄ）'!K46</f>
        <v>0</v>
      </c>
      <c r="L11" s="204">
        <f>'様式12①（特養・ｼｮｰﾄ）'!L46</f>
        <v>0</v>
      </c>
      <c r="M11" s="204">
        <f>'様式12①（特養・ｼｮｰﾄ）'!M46</f>
        <v>0</v>
      </c>
      <c r="N11" s="204">
        <f>'様式12①（特養・ｼｮｰﾄ）'!N46</f>
        <v>0</v>
      </c>
      <c r="O11" s="205">
        <f>'様式12①（特養・ｼｮｰﾄ）'!O46</f>
        <v>0</v>
      </c>
      <c r="P11" s="239">
        <f>'様式12①（特養・ｼｮｰﾄ）'!P46</f>
        <v>0</v>
      </c>
      <c r="Q11" s="203">
        <f>'様式12①（特養・ｼｮｰﾄ）'!Q46</f>
        <v>0</v>
      </c>
      <c r="R11" s="204">
        <f>'様式12①（特養・ｼｮｰﾄ）'!R46</f>
        <v>0</v>
      </c>
      <c r="S11" s="204">
        <f>'様式12①（特養・ｼｮｰﾄ）'!S46</f>
        <v>0</v>
      </c>
      <c r="T11" s="204">
        <f>'様式12①（特養・ｼｮｰﾄ）'!T46</f>
        <v>0</v>
      </c>
      <c r="U11" s="205">
        <f>'様式12①（特養・ｼｮｰﾄ）'!U46</f>
        <v>0</v>
      </c>
      <c r="V11" s="239">
        <f>'様式12①（特養・ｼｮｰﾄ）'!V46</f>
        <v>0</v>
      </c>
      <c r="W11" s="203">
        <f>'様式12①（特養・ｼｮｰﾄ）'!W46</f>
        <v>0</v>
      </c>
      <c r="X11" s="204">
        <f>'様式12①（特養・ｼｮｰﾄ）'!X46</f>
        <v>0</v>
      </c>
      <c r="Y11" s="204">
        <f>'様式12①（特養・ｼｮｰﾄ）'!Y46</f>
        <v>0</v>
      </c>
      <c r="Z11" s="204">
        <f>'様式12①（特養・ｼｮｰﾄ）'!Z46</f>
        <v>0</v>
      </c>
      <c r="AA11" s="205">
        <f>'様式12①（特養・ｼｮｰﾄ）'!AA46</f>
        <v>0</v>
      </c>
      <c r="AB11" s="239">
        <f>'様式12①（特養・ｼｮｰﾄ）'!AB46</f>
        <v>0</v>
      </c>
      <c r="AC11" s="203">
        <f>'様式12①（特養・ｼｮｰﾄ）'!AC46</f>
        <v>0</v>
      </c>
      <c r="AD11" s="204">
        <f>'様式12①（特養・ｼｮｰﾄ）'!AD46</f>
        <v>0</v>
      </c>
      <c r="AE11" s="204">
        <f>'様式12①（特養・ｼｮｰﾄ）'!AE46</f>
        <v>0</v>
      </c>
      <c r="AF11" s="204">
        <f>'様式12①（特養・ｼｮｰﾄ）'!AF46</f>
        <v>0</v>
      </c>
      <c r="AG11" s="205">
        <f>'様式12①（特養・ｼｮｰﾄ）'!AG46</f>
        <v>0</v>
      </c>
    </row>
    <row r="12" spans="1:33" ht="19.5" customHeight="1">
      <c r="A12" s="68"/>
      <c r="B12" s="232"/>
      <c r="C12" s="227" t="s">
        <v>27</v>
      </c>
      <c r="D12" s="228"/>
      <c r="E12" s="32"/>
      <c r="F12" s="32"/>
      <c r="G12" s="32"/>
      <c r="H12" s="32"/>
      <c r="I12" s="32"/>
      <c r="J12" s="32"/>
      <c r="K12" s="214">
        <f>'様式12①（特養・ｼｮｰﾄ）'!K47</f>
        <v>0</v>
      </c>
      <c r="L12" s="215">
        <f>'様式12①（特養・ｼｮｰﾄ）'!L47</f>
        <v>0</v>
      </c>
      <c r="M12" s="215">
        <f>'様式12①（特養・ｼｮｰﾄ）'!M47</f>
        <v>0</v>
      </c>
      <c r="N12" s="215">
        <f>'様式12①（特養・ｼｮｰﾄ）'!N47</f>
        <v>0</v>
      </c>
      <c r="O12" s="216">
        <f>'様式12①（特養・ｼｮｰﾄ）'!O47</f>
        <v>0</v>
      </c>
      <c r="P12" s="245">
        <f>'様式12①（特養・ｼｮｰﾄ）'!P47</f>
        <v>0</v>
      </c>
      <c r="Q12" s="214">
        <f>'様式12①（特養・ｼｮｰﾄ）'!Q47</f>
        <v>0</v>
      </c>
      <c r="R12" s="215">
        <f>'様式12①（特養・ｼｮｰﾄ）'!R47</f>
        <v>0</v>
      </c>
      <c r="S12" s="215">
        <f>'様式12①（特養・ｼｮｰﾄ）'!S47</f>
        <v>0</v>
      </c>
      <c r="T12" s="215">
        <f>'様式12①（特養・ｼｮｰﾄ）'!T47</f>
        <v>0</v>
      </c>
      <c r="U12" s="216">
        <f>'様式12①（特養・ｼｮｰﾄ）'!U47</f>
        <v>0</v>
      </c>
      <c r="V12" s="241">
        <f>'様式12①（特養・ｼｮｰﾄ）'!V47</f>
        <v>0</v>
      </c>
      <c r="W12" s="214">
        <f>'様式12①（特養・ｼｮｰﾄ）'!W47</f>
        <v>0</v>
      </c>
      <c r="X12" s="215">
        <f>'様式12①（特養・ｼｮｰﾄ）'!X47</f>
        <v>0</v>
      </c>
      <c r="Y12" s="215">
        <f>'様式12①（特養・ｼｮｰﾄ）'!Y47</f>
        <v>0</v>
      </c>
      <c r="Z12" s="215">
        <f>'様式12①（特養・ｼｮｰﾄ）'!Z47</f>
        <v>0</v>
      </c>
      <c r="AA12" s="216">
        <f>'様式12①（特養・ｼｮｰﾄ）'!AA47</f>
        <v>0</v>
      </c>
      <c r="AB12" s="241">
        <f>'様式12①（特養・ｼｮｰﾄ）'!AB47</f>
        <v>0</v>
      </c>
      <c r="AC12" s="214">
        <f>'様式12①（特養・ｼｮｰﾄ）'!AC47</f>
        <v>0</v>
      </c>
      <c r="AD12" s="215">
        <f>'様式12①（特養・ｼｮｰﾄ）'!AD47</f>
        <v>0</v>
      </c>
      <c r="AE12" s="215">
        <f>'様式12①（特養・ｼｮｰﾄ）'!AE47</f>
        <v>0</v>
      </c>
      <c r="AF12" s="215">
        <f>'様式12①（特養・ｼｮｰﾄ）'!AF47</f>
        <v>0</v>
      </c>
      <c r="AG12" s="216">
        <f>'様式12①（特養・ｼｮｰﾄ）'!AG47</f>
        <v>0</v>
      </c>
    </row>
    <row r="13" spans="1:33" ht="19.5" customHeight="1">
      <c r="A13" s="68"/>
      <c r="B13" s="233"/>
      <c r="C13" s="33" t="s">
        <v>28</v>
      </c>
      <c r="D13" s="5"/>
      <c r="E13" s="19"/>
      <c r="F13" s="19"/>
      <c r="G13" s="19"/>
      <c r="H13" s="19"/>
      <c r="I13" s="19"/>
      <c r="J13" s="19"/>
      <c r="K13" s="234">
        <f>'様式12①（特養・ｼｮｰﾄ）'!K48</f>
        <v>0</v>
      </c>
      <c r="L13" s="235">
        <f>'様式12①（特養・ｼｮｰﾄ）'!L48</f>
        <v>0</v>
      </c>
      <c r="M13" s="235">
        <f>'様式12①（特養・ｼｮｰﾄ）'!M48</f>
        <v>0</v>
      </c>
      <c r="N13" s="235">
        <f>'様式12①（特養・ｼｮｰﾄ）'!N48</f>
        <v>0</v>
      </c>
      <c r="O13" s="236">
        <f>'様式12①（特養・ｼｮｰﾄ）'!O48</f>
        <v>0</v>
      </c>
      <c r="P13" s="246">
        <f>'様式12①（特養・ｼｮｰﾄ）'!P48</f>
        <v>0</v>
      </c>
      <c r="Q13" s="234">
        <f>'様式12①（特養・ｼｮｰﾄ）'!Q48</f>
        <v>0</v>
      </c>
      <c r="R13" s="235">
        <f>'様式12①（特養・ｼｮｰﾄ）'!R48</f>
        <v>0</v>
      </c>
      <c r="S13" s="235">
        <f>'様式12①（特養・ｼｮｰﾄ）'!S48</f>
        <v>0</v>
      </c>
      <c r="T13" s="235">
        <f>'様式12①（特養・ｼｮｰﾄ）'!T48</f>
        <v>0</v>
      </c>
      <c r="U13" s="236">
        <f>'様式12①（特養・ｼｮｰﾄ）'!U48</f>
        <v>0</v>
      </c>
      <c r="V13" s="248">
        <f>'様式12①（特養・ｼｮｰﾄ）'!V48</f>
        <v>0</v>
      </c>
      <c r="W13" s="234">
        <f>'様式12①（特養・ｼｮｰﾄ）'!W48</f>
        <v>0</v>
      </c>
      <c r="X13" s="235">
        <f>'様式12①（特養・ｼｮｰﾄ）'!X48</f>
        <v>0</v>
      </c>
      <c r="Y13" s="235">
        <f>'様式12①（特養・ｼｮｰﾄ）'!Y48</f>
        <v>0</v>
      </c>
      <c r="Z13" s="235">
        <f>'様式12①（特養・ｼｮｰﾄ）'!Z48</f>
        <v>0</v>
      </c>
      <c r="AA13" s="236">
        <f>'様式12①（特養・ｼｮｰﾄ）'!AA48</f>
        <v>0</v>
      </c>
      <c r="AB13" s="248">
        <f>'様式12①（特養・ｼｮｰﾄ）'!AB48</f>
        <v>0</v>
      </c>
      <c r="AC13" s="234">
        <f>'様式12①（特養・ｼｮｰﾄ）'!AC48</f>
        <v>0</v>
      </c>
      <c r="AD13" s="235">
        <f>'様式12①（特養・ｼｮｰﾄ）'!AD48</f>
        <v>0</v>
      </c>
      <c r="AE13" s="235">
        <f>'様式12①（特養・ｼｮｰﾄ）'!AE48</f>
        <v>0</v>
      </c>
      <c r="AF13" s="235">
        <f>'様式12①（特養・ｼｮｰﾄ）'!AF48</f>
        <v>0</v>
      </c>
      <c r="AG13" s="236">
        <f>'様式12①（特養・ｼｮｰﾄ）'!AG48</f>
        <v>0</v>
      </c>
    </row>
    <row r="14" spans="1:33" ht="19.5" customHeight="1">
      <c r="A14" s="68"/>
      <c r="B14" s="224"/>
      <c r="C14" s="42" t="s">
        <v>37</v>
      </c>
      <c r="D14" s="38"/>
      <c r="E14" s="22"/>
      <c r="F14" s="22"/>
      <c r="G14" s="22"/>
      <c r="H14" s="22"/>
      <c r="I14" s="22"/>
      <c r="J14" s="22"/>
      <c r="K14" s="229">
        <f>'様式12①（特養・ｼｮｰﾄ）'!K49</f>
        <v>0</v>
      </c>
      <c r="L14" s="230">
        <f>'様式12①（特養・ｼｮｰﾄ）'!L49</f>
        <v>0</v>
      </c>
      <c r="M14" s="230">
        <f>'様式12①（特養・ｼｮｰﾄ）'!M49</f>
        <v>0</v>
      </c>
      <c r="N14" s="230">
        <f>'様式12①（特養・ｼｮｰﾄ）'!N49</f>
        <v>0</v>
      </c>
      <c r="O14" s="231">
        <f>'様式12①（特養・ｼｮｰﾄ）'!O49</f>
        <v>0</v>
      </c>
      <c r="P14" s="243">
        <f>'様式12①（特養・ｼｮｰﾄ）'!P49</f>
        <v>0</v>
      </c>
      <c r="Q14" s="229">
        <f>'様式12①（特養・ｼｮｰﾄ）'!Q49</f>
        <v>0</v>
      </c>
      <c r="R14" s="230">
        <f>'様式12①（特養・ｼｮｰﾄ）'!R49</f>
        <v>0</v>
      </c>
      <c r="S14" s="230">
        <f>'様式12①（特養・ｼｮｰﾄ）'!S49</f>
        <v>0</v>
      </c>
      <c r="T14" s="230">
        <f>'様式12①（特養・ｼｮｰﾄ）'!T49</f>
        <v>0</v>
      </c>
      <c r="U14" s="231">
        <f>'様式12①（特養・ｼｮｰﾄ）'!U49</f>
        <v>0</v>
      </c>
      <c r="V14" s="247">
        <f>'様式12①（特養・ｼｮｰﾄ）'!V49</f>
        <v>0</v>
      </c>
      <c r="W14" s="229">
        <f>'様式12①（特養・ｼｮｰﾄ）'!W49</f>
        <v>0</v>
      </c>
      <c r="X14" s="230">
        <f>'様式12①（特養・ｼｮｰﾄ）'!X49</f>
        <v>0</v>
      </c>
      <c r="Y14" s="230">
        <f>'様式12①（特養・ｼｮｰﾄ）'!Y49</f>
        <v>0</v>
      </c>
      <c r="Z14" s="230">
        <f>'様式12①（特養・ｼｮｰﾄ）'!Z49</f>
        <v>0</v>
      </c>
      <c r="AA14" s="231">
        <f>'様式12①（特養・ｼｮｰﾄ）'!AA49</f>
        <v>0</v>
      </c>
      <c r="AB14" s="247">
        <f>'様式12①（特養・ｼｮｰﾄ）'!AB49</f>
        <v>0</v>
      </c>
      <c r="AC14" s="229">
        <f>'様式12①（特養・ｼｮｰﾄ）'!AC49</f>
        <v>0</v>
      </c>
      <c r="AD14" s="230">
        <f>'様式12①（特養・ｼｮｰﾄ）'!AD49</f>
        <v>0</v>
      </c>
      <c r="AE14" s="230">
        <f>'様式12①（特養・ｼｮｰﾄ）'!AE49</f>
        <v>0</v>
      </c>
      <c r="AF14" s="230">
        <f>'様式12①（特養・ｼｮｰﾄ）'!AF49</f>
        <v>0</v>
      </c>
      <c r="AG14" s="231">
        <f>'様式12①（特養・ｼｮｰﾄ）'!AG49</f>
        <v>0</v>
      </c>
    </row>
    <row r="15" spans="1:33" ht="19.5" customHeight="1">
      <c r="A15" s="68"/>
      <c r="B15" s="40" t="s">
        <v>35</v>
      </c>
      <c r="C15" s="65"/>
      <c r="D15" s="64"/>
      <c r="E15" s="65"/>
      <c r="F15" s="65"/>
      <c r="G15" s="65"/>
      <c r="H15" s="65"/>
      <c r="I15" s="65"/>
      <c r="J15" s="65"/>
      <c r="K15" s="203">
        <f>'様式12①（特養・ｼｮｰﾄ）'!K50</f>
        <v>0</v>
      </c>
      <c r="L15" s="204">
        <f>'様式12①（特養・ｼｮｰﾄ）'!L50</f>
        <v>0</v>
      </c>
      <c r="M15" s="204">
        <f>'様式12①（特養・ｼｮｰﾄ）'!M50</f>
        <v>0</v>
      </c>
      <c r="N15" s="204">
        <f>'様式12①（特養・ｼｮｰﾄ）'!N50</f>
        <v>0</v>
      </c>
      <c r="O15" s="205">
        <f>'様式12①（特養・ｼｮｰﾄ）'!O50</f>
        <v>0</v>
      </c>
      <c r="P15" s="239">
        <f>'様式12①（特養・ｼｮｰﾄ）'!P50</f>
        <v>0</v>
      </c>
      <c r="Q15" s="203">
        <f>'様式12①（特養・ｼｮｰﾄ）'!Q50</f>
        <v>0</v>
      </c>
      <c r="R15" s="204">
        <f>'様式12①（特養・ｼｮｰﾄ）'!R50</f>
        <v>0</v>
      </c>
      <c r="S15" s="204">
        <f>'様式12①（特養・ｼｮｰﾄ）'!S50</f>
        <v>0</v>
      </c>
      <c r="T15" s="204">
        <f>'様式12①（特養・ｼｮｰﾄ）'!T50</f>
        <v>0</v>
      </c>
      <c r="U15" s="205">
        <f>'様式12①（特養・ｼｮｰﾄ）'!U50</f>
        <v>0</v>
      </c>
      <c r="V15" s="239">
        <f>'様式12①（特養・ｼｮｰﾄ）'!V50</f>
        <v>0</v>
      </c>
      <c r="W15" s="203">
        <f>'様式12①（特養・ｼｮｰﾄ）'!W50</f>
        <v>0</v>
      </c>
      <c r="X15" s="204">
        <f>'様式12①（特養・ｼｮｰﾄ）'!X50</f>
        <v>0</v>
      </c>
      <c r="Y15" s="204">
        <f>'様式12①（特養・ｼｮｰﾄ）'!Y50</f>
        <v>0</v>
      </c>
      <c r="Z15" s="204">
        <f>'様式12①（特養・ｼｮｰﾄ）'!Z50</f>
        <v>0</v>
      </c>
      <c r="AA15" s="205">
        <f>'様式12①（特養・ｼｮｰﾄ）'!AA50</f>
        <v>0</v>
      </c>
      <c r="AB15" s="239">
        <f>'様式12①（特養・ｼｮｰﾄ）'!AB50</f>
        <v>0</v>
      </c>
      <c r="AC15" s="203">
        <f>'様式12①（特養・ｼｮｰﾄ）'!AC50</f>
        <v>0</v>
      </c>
      <c r="AD15" s="204">
        <f>'様式12①（特養・ｼｮｰﾄ）'!AD50</f>
        <v>0</v>
      </c>
      <c r="AE15" s="204">
        <f>'様式12①（特養・ｼｮｰﾄ）'!AE50</f>
        <v>0</v>
      </c>
      <c r="AF15" s="204">
        <f>'様式12①（特養・ｼｮｰﾄ）'!AF50</f>
        <v>0</v>
      </c>
      <c r="AG15" s="205">
        <f>'様式12①（特養・ｼｮｰﾄ）'!AG50</f>
        <v>0</v>
      </c>
    </row>
    <row r="16" spans="1:33" ht="19.5" customHeight="1">
      <c r="A16" s="68"/>
      <c r="B16" s="232"/>
      <c r="C16" s="227" t="s">
        <v>29</v>
      </c>
      <c r="D16" s="228"/>
      <c r="E16" s="32"/>
      <c r="F16" s="32"/>
      <c r="G16" s="32"/>
      <c r="H16" s="32"/>
      <c r="I16" s="32"/>
      <c r="J16" s="32"/>
      <c r="K16" s="214">
        <f>'様式12①（特養・ｼｮｰﾄ）'!K51</f>
        <v>0</v>
      </c>
      <c r="L16" s="215">
        <f>'様式12①（特養・ｼｮｰﾄ）'!L51</f>
        <v>0</v>
      </c>
      <c r="M16" s="215">
        <f>'様式12①（特養・ｼｮｰﾄ）'!M51</f>
        <v>0</v>
      </c>
      <c r="N16" s="215">
        <f>'様式12①（特養・ｼｮｰﾄ）'!N51</f>
        <v>0</v>
      </c>
      <c r="O16" s="216">
        <f>'様式12①（特養・ｼｮｰﾄ）'!O51</f>
        <v>0</v>
      </c>
      <c r="P16" s="245">
        <f>'様式12①（特養・ｼｮｰﾄ）'!P51</f>
        <v>0</v>
      </c>
      <c r="Q16" s="214">
        <f>'様式12①（特養・ｼｮｰﾄ）'!Q51</f>
        <v>0</v>
      </c>
      <c r="R16" s="215">
        <f>'様式12①（特養・ｼｮｰﾄ）'!R51</f>
        <v>0</v>
      </c>
      <c r="S16" s="215">
        <f>'様式12①（特養・ｼｮｰﾄ）'!S51</f>
        <v>0</v>
      </c>
      <c r="T16" s="215">
        <f>'様式12①（特養・ｼｮｰﾄ）'!T51</f>
        <v>0</v>
      </c>
      <c r="U16" s="216">
        <f>'様式12①（特養・ｼｮｰﾄ）'!U51</f>
        <v>0</v>
      </c>
      <c r="V16" s="241">
        <f>'様式12①（特養・ｼｮｰﾄ）'!V51</f>
        <v>0</v>
      </c>
      <c r="W16" s="214">
        <f>'様式12①（特養・ｼｮｰﾄ）'!W51</f>
        <v>0</v>
      </c>
      <c r="X16" s="215">
        <f>'様式12①（特養・ｼｮｰﾄ）'!X51</f>
        <v>0</v>
      </c>
      <c r="Y16" s="215">
        <f>'様式12①（特養・ｼｮｰﾄ）'!Y51</f>
        <v>0</v>
      </c>
      <c r="Z16" s="215">
        <f>'様式12①（特養・ｼｮｰﾄ）'!Z51</f>
        <v>0</v>
      </c>
      <c r="AA16" s="216">
        <f>'様式12①（特養・ｼｮｰﾄ）'!AA51</f>
        <v>0</v>
      </c>
      <c r="AB16" s="241">
        <f>'様式12①（特養・ｼｮｰﾄ）'!AB51</f>
        <v>0</v>
      </c>
      <c r="AC16" s="214">
        <f>'様式12①（特養・ｼｮｰﾄ）'!AC51</f>
        <v>0</v>
      </c>
      <c r="AD16" s="215">
        <f>'様式12①（特養・ｼｮｰﾄ）'!AD51</f>
        <v>0</v>
      </c>
      <c r="AE16" s="215">
        <f>'様式12①（特養・ｼｮｰﾄ）'!AE51</f>
        <v>0</v>
      </c>
      <c r="AF16" s="215">
        <f>'様式12①（特養・ｼｮｰﾄ）'!AF51</f>
        <v>0</v>
      </c>
      <c r="AG16" s="216">
        <f>'様式12①（特養・ｼｮｰﾄ）'!AG51</f>
        <v>0</v>
      </c>
    </row>
    <row r="17" spans="1:33" ht="19.5" customHeight="1">
      <c r="A17" s="68"/>
      <c r="B17" s="233"/>
      <c r="C17" s="33" t="s">
        <v>30</v>
      </c>
      <c r="D17" s="5"/>
      <c r="E17" s="19"/>
      <c r="F17" s="19"/>
      <c r="G17" s="19"/>
      <c r="H17" s="19"/>
      <c r="I17" s="19"/>
      <c r="J17" s="19"/>
      <c r="K17" s="234">
        <f>'様式12①（特養・ｼｮｰﾄ）'!K52</f>
        <v>0</v>
      </c>
      <c r="L17" s="235">
        <f>'様式12①（特養・ｼｮｰﾄ）'!L52</f>
        <v>0</v>
      </c>
      <c r="M17" s="235">
        <f>'様式12①（特養・ｼｮｰﾄ）'!M52</f>
        <v>0</v>
      </c>
      <c r="N17" s="235">
        <f>'様式12①（特養・ｼｮｰﾄ）'!N52</f>
        <v>0</v>
      </c>
      <c r="O17" s="236">
        <f>'様式12①（特養・ｼｮｰﾄ）'!O52</f>
        <v>0</v>
      </c>
      <c r="P17" s="246">
        <f>'様式12①（特養・ｼｮｰﾄ）'!P52</f>
        <v>0</v>
      </c>
      <c r="Q17" s="234">
        <f>'様式12①（特養・ｼｮｰﾄ）'!Q52</f>
        <v>0</v>
      </c>
      <c r="R17" s="235">
        <f>'様式12①（特養・ｼｮｰﾄ）'!R52</f>
        <v>0</v>
      </c>
      <c r="S17" s="235">
        <f>'様式12①（特養・ｼｮｰﾄ）'!S52</f>
        <v>0</v>
      </c>
      <c r="T17" s="235">
        <f>'様式12①（特養・ｼｮｰﾄ）'!T52</f>
        <v>0</v>
      </c>
      <c r="U17" s="236">
        <f>'様式12①（特養・ｼｮｰﾄ）'!U52</f>
        <v>0</v>
      </c>
      <c r="V17" s="248">
        <f>'様式12①（特養・ｼｮｰﾄ）'!V52</f>
        <v>0</v>
      </c>
      <c r="W17" s="234">
        <f>'様式12①（特養・ｼｮｰﾄ）'!W52</f>
        <v>0</v>
      </c>
      <c r="X17" s="235">
        <f>'様式12①（特養・ｼｮｰﾄ）'!X52</f>
        <v>0</v>
      </c>
      <c r="Y17" s="235">
        <f>'様式12①（特養・ｼｮｰﾄ）'!Y52</f>
        <v>0</v>
      </c>
      <c r="Z17" s="235">
        <f>'様式12①（特養・ｼｮｰﾄ）'!Z52</f>
        <v>0</v>
      </c>
      <c r="AA17" s="236">
        <f>'様式12①（特養・ｼｮｰﾄ）'!AA52</f>
        <v>0</v>
      </c>
      <c r="AB17" s="248">
        <f>'様式12①（特養・ｼｮｰﾄ）'!AB52</f>
        <v>0</v>
      </c>
      <c r="AC17" s="234">
        <f>'様式12①（特養・ｼｮｰﾄ）'!AC52</f>
        <v>0</v>
      </c>
      <c r="AD17" s="235">
        <f>'様式12①（特養・ｼｮｰﾄ）'!AD52</f>
        <v>0</v>
      </c>
      <c r="AE17" s="235">
        <f>'様式12①（特養・ｼｮｰﾄ）'!AE52</f>
        <v>0</v>
      </c>
      <c r="AF17" s="235">
        <f>'様式12①（特養・ｼｮｰﾄ）'!AF52</f>
        <v>0</v>
      </c>
      <c r="AG17" s="236">
        <f>'様式12①（特養・ｼｮｰﾄ）'!AG52</f>
        <v>0</v>
      </c>
    </row>
    <row r="18" spans="1:33" ht="19.5" customHeight="1">
      <c r="A18" s="68"/>
      <c r="B18" s="224"/>
      <c r="C18" s="42" t="s">
        <v>31</v>
      </c>
      <c r="D18" s="38"/>
      <c r="E18" s="22"/>
      <c r="F18" s="22"/>
      <c r="G18" s="22"/>
      <c r="H18" s="22"/>
      <c r="I18" s="22"/>
      <c r="J18" s="22"/>
      <c r="K18" s="229">
        <f>'様式12①（特養・ｼｮｰﾄ）'!K53</f>
        <v>0</v>
      </c>
      <c r="L18" s="230">
        <f>'様式12①（特養・ｼｮｰﾄ）'!L53</f>
        <v>0</v>
      </c>
      <c r="M18" s="230">
        <f>'様式12①（特養・ｼｮｰﾄ）'!M53</f>
        <v>0</v>
      </c>
      <c r="N18" s="230">
        <f>'様式12①（特養・ｼｮｰﾄ）'!N53</f>
        <v>0</v>
      </c>
      <c r="O18" s="231">
        <f>'様式12①（特養・ｼｮｰﾄ）'!O53</f>
        <v>0</v>
      </c>
      <c r="P18" s="243">
        <f>'様式12①（特養・ｼｮｰﾄ）'!P53</f>
        <v>0</v>
      </c>
      <c r="Q18" s="229">
        <f>'様式12①（特養・ｼｮｰﾄ）'!Q53</f>
        <v>0</v>
      </c>
      <c r="R18" s="230">
        <f>'様式12①（特養・ｼｮｰﾄ）'!R53</f>
        <v>0</v>
      </c>
      <c r="S18" s="230">
        <f>'様式12①（特養・ｼｮｰﾄ）'!S53</f>
        <v>0</v>
      </c>
      <c r="T18" s="230">
        <f>'様式12①（特養・ｼｮｰﾄ）'!T53</f>
        <v>0</v>
      </c>
      <c r="U18" s="231">
        <f>'様式12①（特養・ｼｮｰﾄ）'!U53</f>
        <v>0</v>
      </c>
      <c r="V18" s="247">
        <f>'様式12①（特養・ｼｮｰﾄ）'!V53</f>
        <v>0</v>
      </c>
      <c r="W18" s="229">
        <f>'様式12①（特養・ｼｮｰﾄ）'!W53</f>
        <v>0</v>
      </c>
      <c r="X18" s="230">
        <f>'様式12①（特養・ｼｮｰﾄ）'!X53</f>
        <v>0</v>
      </c>
      <c r="Y18" s="230">
        <f>'様式12①（特養・ｼｮｰﾄ）'!Y53</f>
        <v>0</v>
      </c>
      <c r="Z18" s="230">
        <f>'様式12①（特養・ｼｮｰﾄ）'!Z53</f>
        <v>0</v>
      </c>
      <c r="AA18" s="231">
        <f>'様式12①（特養・ｼｮｰﾄ）'!AA53</f>
        <v>0</v>
      </c>
      <c r="AB18" s="247">
        <f>'様式12①（特養・ｼｮｰﾄ）'!AB53</f>
        <v>0</v>
      </c>
      <c r="AC18" s="229">
        <f>'様式12①（特養・ｼｮｰﾄ）'!AC53</f>
        <v>0</v>
      </c>
      <c r="AD18" s="230">
        <f>'様式12①（特養・ｼｮｰﾄ）'!AD53</f>
        <v>0</v>
      </c>
      <c r="AE18" s="230">
        <f>'様式12①（特養・ｼｮｰﾄ）'!AE53</f>
        <v>0</v>
      </c>
      <c r="AF18" s="230">
        <f>'様式12①（特養・ｼｮｰﾄ）'!AF53</f>
        <v>0</v>
      </c>
      <c r="AG18" s="231">
        <f>'様式12①（特養・ｼｮｰﾄ）'!AG53</f>
        <v>0</v>
      </c>
    </row>
    <row r="19" spans="1:33" ht="19.5" customHeight="1">
      <c r="A19" s="276" t="s">
        <v>87</v>
      </c>
      <c r="B19" s="277"/>
      <c r="C19" s="277"/>
      <c r="D19" s="277"/>
      <c r="E19" s="277"/>
      <c r="F19" s="277"/>
      <c r="G19" s="277"/>
      <c r="H19" s="277"/>
      <c r="I19" s="277"/>
      <c r="J19" s="278"/>
      <c r="K19" s="127">
        <f>SUM(K8,K11,K15)</f>
        <v>0</v>
      </c>
      <c r="L19" s="128">
        <f aca="true" t="shared" si="0" ref="L19:AG19">SUM(L8,L11,L15)</f>
        <v>0</v>
      </c>
      <c r="M19" s="128">
        <f t="shared" si="0"/>
        <v>0</v>
      </c>
      <c r="N19" s="128">
        <f t="shared" si="0"/>
        <v>0</v>
      </c>
      <c r="O19" s="129">
        <f t="shared" si="0"/>
        <v>0</v>
      </c>
      <c r="P19" s="240"/>
      <c r="Q19" s="127">
        <f>SUM(Q8,Q11,Q15)</f>
        <v>0</v>
      </c>
      <c r="R19" s="128">
        <f t="shared" si="0"/>
        <v>0</v>
      </c>
      <c r="S19" s="128">
        <f t="shared" si="0"/>
        <v>0</v>
      </c>
      <c r="T19" s="128">
        <f t="shared" si="0"/>
        <v>0</v>
      </c>
      <c r="U19" s="129">
        <f t="shared" si="0"/>
        <v>0</v>
      </c>
      <c r="V19" s="240"/>
      <c r="W19" s="127">
        <f>SUM(W8,W11,W15)</f>
        <v>0</v>
      </c>
      <c r="X19" s="128">
        <f t="shared" si="0"/>
        <v>0</v>
      </c>
      <c r="Y19" s="128">
        <f t="shared" si="0"/>
        <v>0</v>
      </c>
      <c r="Z19" s="128">
        <f t="shared" si="0"/>
        <v>0</v>
      </c>
      <c r="AA19" s="129">
        <f t="shared" si="0"/>
        <v>0</v>
      </c>
      <c r="AB19" s="240"/>
      <c r="AC19" s="127">
        <f>SUM(AC8,AC11,AC15)</f>
        <v>0</v>
      </c>
      <c r="AD19" s="128">
        <f t="shared" si="0"/>
        <v>0</v>
      </c>
      <c r="AE19" s="128">
        <f t="shared" si="0"/>
        <v>0</v>
      </c>
      <c r="AF19" s="128">
        <f t="shared" si="0"/>
        <v>0</v>
      </c>
      <c r="AG19" s="129">
        <f t="shared" si="0"/>
        <v>0</v>
      </c>
    </row>
    <row r="20" spans="1:33" ht="19.5" customHeight="1">
      <c r="A20" s="276" t="s">
        <v>88</v>
      </c>
      <c r="B20" s="277"/>
      <c r="C20" s="277"/>
      <c r="D20" s="277"/>
      <c r="E20" s="277"/>
      <c r="F20" s="277"/>
      <c r="G20" s="277"/>
      <c r="H20" s="277"/>
      <c r="I20" s="277"/>
      <c r="J20" s="278"/>
      <c r="K20" s="127">
        <f>K7-K19</f>
        <v>0</v>
      </c>
      <c r="L20" s="128">
        <f>L7-L19</f>
        <v>0</v>
      </c>
      <c r="M20" s="128">
        <f>M7-M19</f>
        <v>0</v>
      </c>
      <c r="N20" s="128">
        <f>N7-N19</f>
        <v>0</v>
      </c>
      <c r="O20" s="129">
        <f>O7-O19</f>
        <v>0</v>
      </c>
      <c r="P20" s="240"/>
      <c r="Q20" s="127">
        <f>Q7-Q19</f>
        <v>0</v>
      </c>
      <c r="R20" s="128">
        <f>R7-R19</f>
        <v>0</v>
      </c>
      <c r="S20" s="128">
        <f>S7-S19</f>
        <v>0</v>
      </c>
      <c r="T20" s="128">
        <f>T7-T19</f>
        <v>0</v>
      </c>
      <c r="U20" s="129">
        <f>U7-U19</f>
        <v>0</v>
      </c>
      <c r="V20" s="240"/>
      <c r="W20" s="127">
        <f>W7-W19</f>
        <v>0</v>
      </c>
      <c r="X20" s="128">
        <f>X7-X19</f>
        <v>0</v>
      </c>
      <c r="Y20" s="128">
        <f>Y7-Y19</f>
        <v>0</v>
      </c>
      <c r="Z20" s="128">
        <f>Z7-Z19</f>
        <v>0</v>
      </c>
      <c r="AA20" s="129">
        <f>AA7-AA19</f>
        <v>0</v>
      </c>
      <c r="AB20" s="240"/>
      <c r="AC20" s="127">
        <f>AC7-AC19</f>
        <v>0</v>
      </c>
      <c r="AD20" s="128">
        <f>AD7-AD19</f>
        <v>0</v>
      </c>
      <c r="AE20" s="128">
        <f>AE7-AE19</f>
        <v>0</v>
      </c>
      <c r="AF20" s="128">
        <f>AF7-AF19</f>
        <v>0</v>
      </c>
      <c r="AG20" s="129">
        <f>AG7-AG19</f>
        <v>0</v>
      </c>
    </row>
    <row r="21" spans="1:33" ht="19.5" customHeight="1">
      <c r="A21" s="279" t="s">
        <v>46</v>
      </c>
      <c r="B21" s="18" t="s">
        <v>47</v>
      </c>
      <c r="C21" s="18"/>
      <c r="D21" s="19"/>
      <c r="E21" s="19"/>
      <c r="F21" s="19"/>
      <c r="G21" s="19"/>
      <c r="H21" s="19"/>
      <c r="I21" s="19"/>
      <c r="J21" s="19"/>
      <c r="K21" s="214">
        <f>'様式12①（特養・ｼｮｰﾄ）'!K56</f>
        <v>0</v>
      </c>
      <c r="L21" s="215">
        <f>'様式12①（特養・ｼｮｰﾄ）'!L56</f>
        <v>0</v>
      </c>
      <c r="M21" s="215">
        <f>'様式12①（特養・ｼｮｰﾄ）'!M56</f>
        <v>0</v>
      </c>
      <c r="N21" s="215">
        <f>'様式12①（特養・ｼｮｰﾄ）'!N56</f>
        <v>0</v>
      </c>
      <c r="O21" s="216">
        <f>'様式12①（特養・ｼｮｰﾄ）'!O56</f>
        <v>0</v>
      </c>
      <c r="P21" s="241">
        <f>'様式12①（特養・ｼｮｰﾄ）'!P56</f>
        <v>0</v>
      </c>
      <c r="Q21" s="214">
        <f>'様式12①（特養・ｼｮｰﾄ）'!Q56</f>
        <v>0</v>
      </c>
      <c r="R21" s="215">
        <f>'様式12①（特養・ｼｮｰﾄ）'!R56</f>
        <v>0</v>
      </c>
      <c r="S21" s="215">
        <f>'様式12①（特養・ｼｮｰﾄ）'!S56</f>
        <v>0</v>
      </c>
      <c r="T21" s="215">
        <f>'様式12①（特養・ｼｮｰﾄ）'!T56</f>
        <v>0</v>
      </c>
      <c r="U21" s="216">
        <f>'様式12①（特養・ｼｮｰﾄ）'!U56</f>
        <v>0</v>
      </c>
      <c r="V21" s="241">
        <f>'様式12①（特養・ｼｮｰﾄ）'!V56</f>
        <v>0</v>
      </c>
      <c r="W21" s="214">
        <f>'様式12①（特養・ｼｮｰﾄ）'!W56</f>
        <v>0</v>
      </c>
      <c r="X21" s="215">
        <f>'様式12①（特養・ｼｮｰﾄ）'!X56</f>
        <v>0</v>
      </c>
      <c r="Y21" s="215">
        <f>'様式12①（特養・ｼｮｰﾄ）'!Y56</f>
        <v>0</v>
      </c>
      <c r="Z21" s="215">
        <f>'様式12①（特養・ｼｮｰﾄ）'!Z56</f>
        <v>0</v>
      </c>
      <c r="AA21" s="216">
        <f>'様式12①（特養・ｼｮｰﾄ）'!AA56</f>
        <v>0</v>
      </c>
      <c r="AB21" s="241">
        <f>'様式12①（特養・ｼｮｰﾄ）'!AB56</f>
        <v>0</v>
      </c>
      <c r="AC21" s="214">
        <f>'様式12①（特養・ｼｮｰﾄ）'!AC56</f>
        <v>0</v>
      </c>
      <c r="AD21" s="215">
        <f>'様式12①（特養・ｼｮｰﾄ）'!AD56</f>
        <v>0</v>
      </c>
      <c r="AE21" s="215">
        <f>'様式12①（特養・ｼｮｰﾄ）'!AE56</f>
        <v>0</v>
      </c>
      <c r="AF21" s="215">
        <f>'様式12①（特養・ｼｮｰﾄ）'!AF56</f>
        <v>0</v>
      </c>
      <c r="AG21" s="216">
        <f>'様式12①（特養・ｼｮｰﾄ）'!AG56</f>
        <v>0</v>
      </c>
    </row>
    <row r="22" spans="1:33" ht="19.5" customHeight="1">
      <c r="A22" s="280"/>
      <c r="B22" s="18" t="s">
        <v>48</v>
      </c>
      <c r="C22" s="18"/>
      <c r="D22" s="19"/>
      <c r="E22" s="19"/>
      <c r="F22" s="19"/>
      <c r="G22" s="19"/>
      <c r="H22" s="19"/>
      <c r="I22" s="19"/>
      <c r="J22" s="19"/>
      <c r="K22" s="217">
        <f>'様式12①（特養・ｼｮｰﾄ）'!K57</f>
        <v>0</v>
      </c>
      <c r="L22" s="218">
        <f>'様式12①（特養・ｼｮｰﾄ）'!L57</f>
        <v>0</v>
      </c>
      <c r="M22" s="218">
        <f>'様式12①（特養・ｼｮｰﾄ）'!M57</f>
        <v>0</v>
      </c>
      <c r="N22" s="218">
        <f>'様式12①（特養・ｼｮｰﾄ）'!N57</f>
        <v>0</v>
      </c>
      <c r="O22" s="219">
        <f>'様式12①（特養・ｼｮｰﾄ）'!O57</f>
        <v>0</v>
      </c>
      <c r="P22" s="242">
        <f>'様式12①（特養・ｼｮｰﾄ）'!P57</f>
        <v>0</v>
      </c>
      <c r="Q22" s="217">
        <f>'様式12①（特養・ｼｮｰﾄ）'!Q57</f>
        <v>0</v>
      </c>
      <c r="R22" s="218">
        <f>'様式12①（特養・ｼｮｰﾄ）'!R57</f>
        <v>0</v>
      </c>
      <c r="S22" s="218">
        <f>'様式12①（特養・ｼｮｰﾄ）'!S57</f>
        <v>0</v>
      </c>
      <c r="T22" s="218">
        <f>'様式12①（特養・ｼｮｰﾄ）'!T57</f>
        <v>0</v>
      </c>
      <c r="U22" s="219">
        <f>'様式12①（特養・ｼｮｰﾄ）'!U57</f>
        <v>0</v>
      </c>
      <c r="V22" s="242">
        <f>'様式12①（特養・ｼｮｰﾄ）'!V57</f>
        <v>0</v>
      </c>
      <c r="W22" s="217">
        <f>'様式12①（特養・ｼｮｰﾄ）'!W57</f>
        <v>0</v>
      </c>
      <c r="X22" s="218">
        <f>'様式12①（特養・ｼｮｰﾄ）'!X57</f>
        <v>0</v>
      </c>
      <c r="Y22" s="218">
        <f>'様式12①（特養・ｼｮｰﾄ）'!Y57</f>
        <v>0</v>
      </c>
      <c r="Z22" s="218">
        <f>'様式12①（特養・ｼｮｰﾄ）'!Z57</f>
        <v>0</v>
      </c>
      <c r="AA22" s="219">
        <f>'様式12①（特養・ｼｮｰﾄ）'!AA57</f>
        <v>0</v>
      </c>
      <c r="AB22" s="242">
        <f>'様式12①（特養・ｼｮｰﾄ）'!AB57</f>
        <v>0</v>
      </c>
      <c r="AC22" s="217">
        <f>'様式12①（特養・ｼｮｰﾄ）'!AC57</f>
        <v>0</v>
      </c>
      <c r="AD22" s="218">
        <f>'様式12①（特養・ｼｮｰﾄ）'!AD57</f>
        <v>0</v>
      </c>
      <c r="AE22" s="218">
        <f>'様式12①（特養・ｼｮｰﾄ）'!AE57</f>
        <v>0</v>
      </c>
      <c r="AF22" s="218">
        <f>'様式12①（特養・ｼｮｰﾄ）'!AF57</f>
        <v>0</v>
      </c>
      <c r="AG22" s="219">
        <f>'様式12①（特養・ｼｮｰﾄ）'!AG57</f>
        <v>0</v>
      </c>
    </row>
    <row r="23" spans="1:33" ht="19.5" customHeight="1">
      <c r="A23" s="280"/>
      <c r="B23" s="24" t="s">
        <v>49</v>
      </c>
      <c r="C23" s="24"/>
      <c r="D23" s="25"/>
      <c r="E23" s="25"/>
      <c r="F23" s="25"/>
      <c r="G23" s="25"/>
      <c r="H23" s="25"/>
      <c r="I23" s="25"/>
      <c r="J23" s="25"/>
      <c r="K23" s="220">
        <f>'様式12①（特養・ｼｮｰﾄ）'!K58</f>
        <v>0</v>
      </c>
      <c r="L23" s="221">
        <f>'様式12①（特養・ｼｮｰﾄ）'!L58</f>
        <v>0</v>
      </c>
      <c r="M23" s="221">
        <f>'様式12①（特養・ｼｮｰﾄ）'!M58</f>
        <v>0</v>
      </c>
      <c r="N23" s="221">
        <f>'様式12①（特養・ｼｮｰﾄ）'!N58</f>
        <v>0</v>
      </c>
      <c r="O23" s="222">
        <f>'様式12①（特養・ｼｮｰﾄ）'!O58</f>
        <v>0</v>
      </c>
      <c r="P23" s="243">
        <f>'様式12①（特養・ｼｮｰﾄ）'!P58</f>
        <v>0</v>
      </c>
      <c r="Q23" s="220">
        <f>'様式12①（特養・ｼｮｰﾄ）'!Q58</f>
        <v>0</v>
      </c>
      <c r="R23" s="221">
        <f>'様式12①（特養・ｼｮｰﾄ）'!R58</f>
        <v>0</v>
      </c>
      <c r="S23" s="221">
        <f>'様式12①（特養・ｼｮｰﾄ）'!S58</f>
        <v>0</v>
      </c>
      <c r="T23" s="221">
        <f>'様式12①（特養・ｼｮｰﾄ）'!T58</f>
        <v>0</v>
      </c>
      <c r="U23" s="222">
        <f>'様式12①（特養・ｼｮｰﾄ）'!U58</f>
        <v>0</v>
      </c>
      <c r="V23" s="243">
        <f>'様式12①（特養・ｼｮｰﾄ）'!V58</f>
        <v>0</v>
      </c>
      <c r="W23" s="220">
        <f>'様式12①（特養・ｼｮｰﾄ）'!W58</f>
        <v>0</v>
      </c>
      <c r="X23" s="221">
        <f>'様式12①（特養・ｼｮｰﾄ）'!X58</f>
        <v>0</v>
      </c>
      <c r="Y23" s="221">
        <f>'様式12①（特養・ｼｮｰﾄ）'!Y58</f>
        <v>0</v>
      </c>
      <c r="Z23" s="221">
        <f>'様式12①（特養・ｼｮｰﾄ）'!Z58</f>
        <v>0</v>
      </c>
      <c r="AA23" s="222">
        <f>'様式12①（特養・ｼｮｰﾄ）'!AA58</f>
        <v>0</v>
      </c>
      <c r="AB23" s="243">
        <f>'様式12①（特養・ｼｮｰﾄ）'!AB58</f>
        <v>0</v>
      </c>
      <c r="AC23" s="220">
        <f>'様式12①（特養・ｼｮｰﾄ）'!AC58</f>
        <v>0</v>
      </c>
      <c r="AD23" s="221">
        <f>'様式12①（特養・ｼｮｰﾄ）'!AD58</f>
        <v>0</v>
      </c>
      <c r="AE23" s="221">
        <f>'様式12①（特養・ｼｮｰﾄ）'!AE58</f>
        <v>0</v>
      </c>
      <c r="AF23" s="221">
        <f>'様式12①（特養・ｼｮｰﾄ）'!AF58</f>
        <v>0</v>
      </c>
      <c r="AG23" s="222">
        <f>'様式12①（特養・ｼｮｰﾄ）'!AG58</f>
        <v>0</v>
      </c>
    </row>
    <row r="24" spans="1:33" ht="19.5" customHeight="1" thickBot="1">
      <c r="A24" s="280"/>
      <c r="B24" s="281" t="s">
        <v>50</v>
      </c>
      <c r="C24" s="282"/>
      <c r="D24" s="282"/>
      <c r="E24" s="282"/>
      <c r="F24" s="282"/>
      <c r="G24" s="282"/>
      <c r="H24" s="282"/>
      <c r="I24" s="282"/>
      <c r="J24" s="283"/>
      <c r="K24" s="139">
        <f>K21-K22-K23</f>
        <v>0</v>
      </c>
      <c r="L24" s="140">
        <f>L21-L22-L23</f>
        <v>0</v>
      </c>
      <c r="M24" s="140">
        <f>M21-M22-M23</f>
        <v>0</v>
      </c>
      <c r="N24" s="155">
        <f>N21-N22-N23</f>
        <v>0</v>
      </c>
      <c r="O24" s="141">
        <f>O21-O22-O23</f>
        <v>0</v>
      </c>
      <c r="P24" s="244"/>
      <c r="Q24" s="139">
        <f>Q21-Q22-Q23</f>
        <v>0</v>
      </c>
      <c r="R24" s="140">
        <f>R21-R22-R23</f>
        <v>0</v>
      </c>
      <c r="S24" s="140">
        <f>S21-S22-S23</f>
        <v>0</v>
      </c>
      <c r="T24" s="140">
        <f>T21-T22-T23</f>
        <v>0</v>
      </c>
      <c r="U24" s="141">
        <f>U21-U22-U23</f>
        <v>0</v>
      </c>
      <c r="V24" s="244"/>
      <c r="W24" s="139">
        <f>W21-W22-W23</f>
        <v>0</v>
      </c>
      <c r="X24" s="140">
        <f>X21-X22-X23</f>
        <v>0</v>
      </c>
      <c r="Y24" s="140">
        <f>Y21-Y22-Y23</f>
        <v>0</v>
      </c>
      <c r="Z24" s="140">
        <f>Z21-Z22-Z23</f>
        <v>0</v>
      </c>
      <c r="AA24" s="141">
        <f>AA21-AA22-AA23</f>
        <v>0</v>
      </c>
      <c r="AB24" s="244"/>
      <c r="AC24" s="139">
        <f>AC21-AC22-AC23</f>
        <v>0</v>
      </c>
      <c r="AD24" s="140">
        <f>AD21-AD22-AD23</f>
        <v>0</v>
      </c>
      <c r="AE24" s="140">
        <f>AE21-AE22-AE23</f>
        <v>0</v>
      </c>
      <c r="AF24" s="140">
        <f>AF21-AF22-AF23</f>
        <v>0</v>
      </c>
      <c r="AG24" s="141">
        <f>AG21-AG22-AG23</f>
        <v>0</v>
      </c>
    </row>
    <row r="25" spans="1:33" ht="19.5" customHeight="1" thickBot="1">
      <c r="A25" s="144" t="s">
        <v>51</v>
      </c>
      <c r="B25" s="145"/>
      <c r="C25" s="145"/>
      <c r="D25" s="146"/>
      <c r="E25" s="146"/>
      <c r="F25" s="146"/>
      <c r="G25" s="146"/>
      <c r="H25" s="146"/>
      <c r="I25" s="146"/>
      <c r="J25" s="146"/>
      <c r="K25" s="250">
        <f>K20+K24</f>
        <v>0</v>
      </c>
      <c r="L25" s="251">
        <f>L20+L24</f>
        <v>0</v>
      </c>
      <c r="M25" s="251">
        <f>M20+M24</f>
        <v>0</v>
      </c>
      <c r="N25" s="252">
        <f>N20+N24</f>
        <v>0</v>
      </c>
      <c r="O25" s="259">
        <f>O20+O24</f>
        <v>0</v>
      </c>
      <c r="P25" s="260"/>
      <c r="Q25" s="250">
        <f>Q20+Q24</f>
        <v>0</v>
      </c>
      <c r="R25" s="251">
        <f>R20+R24</f>
        <v>0</v>
      </c>
      <c r="S25" s="251">
        <f>S20+S24</f>
        <v>0</v>
      </c>
      <c r="T25" s="251">
        <f>T20+T24</f>
        <v>0</v>
      </c>
      <c r="U25" s="259">
        <f>U20+U24</f>
        <v>0</v>
      </c>
      <c r="V25" s="260"/>
      <c r="W25" s="250">
        <f>W20+W24</f>
        <v>0</v>
      </c>
      <c r="X25" s="251">
        <f>X20+X24</f>
        <v>0</v>
      </c>
      <c r="Y25" s="251">
        <f>Y20+Y24</f>
        <v>0</v>
      </c>
      <c r="Z25" s="251">
        <f>Z20+Z24</f>
        <v>0</v>
      </c>
      <c r="AA25" s="259">
        <f>AA20+AA24</f>
        <v>0</v>
      </c>
      <c r="AB25" s="260"/>
      <c r="AC25" s="250">
        <f>AC20+AC24</f>
        <v>0</v>
      </c>
      <c r="AD25" s="251">
        <f>AD20+AD24</f>
        <v>0</v>
      </c>
      <c r="AE25" s="251">
        <f>AE20+AE24</f>
        <v>0</v>
      </c>
      <c r="AF25" s="251">
        <f>AF20+AF24</f>
        <v>0</v>
      </c>
      <c r="AG25" s="259">
        <f>AG20+AG24</f>
        <v>0</v>
      </c>
    </row>
    <row r="26" spans="1:33" ht="19.5" customHeight="1">
      <c r="A26" s="82" t="s">
        <v>52</v>
      </c>
      <c r="B26" s="85"/>
      <c r="C26" s="85"/>
      <c r="D26" s="143"/>
      <c r="E26" s="143"/>
      <c r="F26" s="143"/>
      <c r="G26" s="143"/>
      <c r="H26" s="143"/>
      <c r="I26" s="143"/>
      <c r="J26" s="143"/>
      <c r="K26" s="253">
        <f>K25</f>
        <v>0</v>
      </c>
      <c r="L26" s="254">
        <f>L25+K26</f>
        <v>0</v>
      </c>
      <c r="M26" s="254">
        <f>M25+L26</f>
        <v>0</v>
      </c>
      <c r="N26" s="254">
        <f>N25+M26</f>
        <v>0</v>
      </c>
      <c r="O26" s="258">
        <f>O25+N26</f>
        <v>0</v>
      </c>
      <c r="P26" s="261"/>
      <c r="Q26" s="256">
        <f>Q25+O26</f>
        <v>0</v>
      </c>
      <c r="R26" s="257">
        <f>R25+Q26</f>
        <v>0</v>
      </c>
      <c r="S26" s="257">
        <f>S25+R26</f>
        <v>0</v>
      </c>
      <c r="T26" s="257">
        <f>T25+S26</f>
        <v>0</v>
      </c>
      <c r="U26" s="258">
        <f>U25+T26</f>
        <v>0</v>
      </c>
      <c r="V26" s="261"/>
      <c r="W26" s="256">
        <f>W25+U26</f>
        <v>0</v>
      </c>
      <c r="X26" s="257">
        <f>X25+W26</f>
        <v>0</v>
      </c>
      <c r="Y26" s="257">
        <f>Y25+X26</f>
        <v>0</v>
      </c>
      <c r="Z26" s="257">
        <f>Z25+Y26</f>
        <v>0</v>
      </c>
      <c r="AA26" s="258">
        <f>AA25+Z26</f>
        <v>0</v>
      </c>
      <c r="AB26" s="261"/>
      <c r="AC26" s="256">
        <f>AC25+AA26</f>
        <v>0</v>
      </c>
      <c r="AD26" s="257">
        <f>AD25+AC26</f>
        <v>0</v>
      </c>
      <c r="AE26" s="257">
        <f>AE25+AD26</f>
        <v>0</v>
      </c>
      <c r="AF26" s="257">
        <f>AF25+AE26</f>
        <v>0</v>
      </c>
      <c r="AG26" s="258">
        <f>AG25+AF26</f>
        <v>0</v>
      </c>
    </row>
    <row r="27" spans="18:33" ht="19.5" customHeight="1" thickBot="1"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t="19.5" customHeight="1" thickBot="1">
      <c r="A28" s="225" t="s">
        <v>91</v>
      </c>
      <c r="B28" s="145"/>
      <c r="C28" s="145"/>
      <c r="D28" s="145"/>
      <c r="E28" s="145"/>
      <c r="F28" s="145"/>
      <c r="G28" s="145"/>
      <c r="H28" s="145"/>
      <c r="I28" s="145"/>
      <c r="J28" s="226"/>
      <c r="K28" s="262" t="e">
        <f>ROUND(K8/K7,3)</f>
        <v>#DIV/0!</v>
      </c>
      <c r="L28" s="263" t="e">
        <f>ROUND(L8/L7,3)</f>
        <v>#DIV/0!</v>
      </c>
      <c r="M28" s="263" t="e">
        <f>ROUND(M8/M7,3)</f>
        <v>#DIV/0!</v>
      </c>
      <c r="N28" s="263" t="e">
        <f>ROUND(N8/N7,3)</f>
        <v>#DIV/0!</v>
      </c>
      <c r="O28" s="264" t="e">
        <f>ROUND(O8/O7,3)</f>
        <v>#DIV/0!</v>
      </c>
      <c r="P28" s="265"/>
      <c r="Q28" s="262" t="e">
        <f>ROUND(Q8/Q7,3)</f>
        <v>#DIV/0!</v>
      </c>
      <c r="R28" s="263" t="e">
        <f>ROUND(R8/R7,3)</f>
        <v>#DIV/0!</v>
      </c>
      <c r="S28" s="263" t="e">
        <f>ROUND(S8/S7,3)</f>
        <v>#DIV/0!</v>
      </c>
      <c r="T28" s="263" t="e">
        <f>ROUND(T8/T7,3)</f>
        <v>#DIV/0!</v>
      </c>
      <c r="U28" s="264" t="e">
        <f>ROUND(U8/U7,3)</f>
        <v>#DIV/0!</v>
      </c>
      <c r="V28" s="265"/>
      <c r="W28" s="262" t="e">
        <f>ROUND(W8/W7,3)</f>
        <v>#DIV/0!</v>
      </c>
      <c r="X28" s="263" t="e">
        <f>ROUND(X8/X7,3)</f>
        <v>#DIV/0!</v>
      </c>
      <c r="Y28" s="263" t="e">
        <f>ROUND(Y8/Y7,3)</f>
        <v>#DIV/0!</v>
      </c>
      <c r="Z28" s="263" t="e">
        <f>ROUND(Z8/Z7,3)</f>
        <v>#DIV/0!</v>
      </c>
      <c r="AA28" s="264" t="e">
        <f>ROUND(AA8/AA7,3)</f>
        <v>#DIV/0!</v>
      </c>
      <c r="AB28" s="265"/>
      <c r="AC28" s="262" t="e">
        <f>ROUND(AC8/AC7,0)</f>
        <v>#DIV/0!</v>
      </c>
      <c r="AD28" s="263" t="e">
        <f>ROUND(AD8/AD7,0)</f>
        <v>#DIV/0!</v>
      </c>
      <c r="AE28" s="263" t="e">
        <f>ROUND(AE8/AE7,0)</f>
        <v>#DIV/0!</v>
      </c>
      <c r="AF28" s="263" t="e">
        <f>ROUND(AF8/AF7,0)</f>
        <v>#DIV/0!</v>
      </c>
      <c r="AG28" s="264" t="e">
        <f>ROUND(AG8/AG7,0)</f>
        <v>#DIV/0!</v>
      </c>
    </row>
    <row r="29" spans="1:33" ht="19.5" customHeight="1" thickBot="1">
      <c r="A29" s="225" t="s">
        <v>92</v>
      </c>
      <c r="B29" s="145"/>
      <c r="C29" s="145"/>
      <c r="D29" s="145"/>
      <c r="E29" s="145"/>
      <c r="F29" s="145"/>
      <c r="G29" s="145"/>
      <c r="H29" s="145"/>
      <c r="I29" s="145"/>
      <c r="J29" s="226"/>
      <c r="K29" s="262" t="e">
        <f>ROUND(K25/(K7+K21),3)</f>
        <v>#DIV/0!</v>
      </c>
      <c r="L29" s="263" t="e">
        <f>ROUND(L25/(L7+L21),3)</f>
        <v>#DIV/0!</v>
      </c>
      <c r="M29" s="263" t="e">
        <f>ROUND(M25/(M7+M21),3)</f>
        <v>#DIV/0!</v>
      </c>
      <c r="N29" s="263" t="e">
        <f>ROUND(N25/(N7+N21),3)</f>
        <v>#DIV/0!</v>
      </c>
      <c r="O29" s="264" t="e">
        <f>ROUND(O25/(O7+O21),3)</f>
        <v>#DIV/0!</v>
      </c>
      <c r="P29" s="265"/>
      <c r="Q29" s="262" t="e">
        <f>ROUND(Q25/(Q7+Q21),3)</f>
        <v>#DIV/0!</v>
      </c>
      <c r="R29" s="263" t="e">
        <f>ROUND(R25/(R7+R21),3)</f>
        <v>#DIV/0!</v>
      </c>
      <c r="S29" s="263" t="e">
        <f>ROUND(S25/(S7+S21),3)</f>
        <v>#DIV/0!</v>
      </c>
      <c r="T29" s="263" t="e">
        <f>ROUND(T25/(T7+T21),3)</f>
        <v>#DIV/0!</v>
      </c>
      <c r="U29" s="264" t="e">
        <f>ROUND(U25/(U7+U21),3)</f>
        <v>#DIV/0!</v>
      </c>
      <c r="V29" s="265"/>
      <c r="W29" s="262" t="e">
        <f>ROUND(W25/(W7+W21),3)</f>
        <v>#DIV/0!</v>
      </c>
      <c r="X29" s="263" t="e">
        <f>ROUND(X25/(X7+X21),3)</f>
        <v>#DIV/0!</v>
      </c>
      <c r="Y29" s="263" t="e">
        <f>ROUND(Y25/(Y7+Y21),3)</f>
        <v>#DIV/0!</v>
      </c>
      <c r="Z29" s="263" t="e">
        <f>ROUND(Z25/(Z7+Z21),3)</f>
        <v>#DIV/0!</v>
      </c>
      <c r="AA29" s="264" t="e">
        <f>ROUND(AA25/(AA7+AA21),3)</f>
        <v>#DIV/0!</v>
      </c>
      <c r="AB29" s="266"/>
      <c r="AC29" s="267" t="e">
        <f>ROUND(AC25/(AC7+AC21),0)</f>
        <v>#DIV/0!</v>
      </c>
      <c r="AD29" s="268" t="e">
        <f>ROUND(AD25/(AD7+AD21),0)</f>
        <v>#DIV/0!</v>
      </c>
      <c r="AE29" s="268" t="e">
        <f>ROUND(AE25/(AE7+AE21),0)</f>
        <v>#DIV/0!</v>
      </c>
      <c r="AF29" s="268" t="e">
        <f>ROUND(AF25/(AF7+AF21),0)</f>
        <v>#DIV/0!</v>
      </c>
      <c r="AG29" s="269" t="e">
        <f>ROUND(AG25/(AG7+AG21),0)</f>
        <v>#DIV/0!</v>
      </c>
    </row>
    <row r="30" spans="1:10" ht="19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</row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2" right="0.35433070866141736" top="0.984251968503937" bottom="0.5905511811023623" header="0.5905511811023623" footer="0.11811023622047245"/>
  <pageSetup horizontalDpi="600" verticalDpi="600" orientation="landscape" paperSize="8" scale="95" r:id="rId2"/>
  <headerFooter alignWithMargins="0">
    <oddHeader>&amp;L&amp;"ＭＳ ゴシック,標準"&amp;11【様式12】&amp;R&amp;"ＭＳ ゴシック,標準"&amp;Pページ／&amp;Nページ中</oddHeader>
    <oddFooter>&amp;C15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showGridLines="0" view="pageLayout" zoomScaleSheetLayoutView="100" workbookViewId="0" topLeftCell="A7">
      <selection activeCell="M11" sqref="M11"/>
    </sheetView>
  </sheetViews>
  <sheetFormatPr defaultColWidth="9.140625" defaultRowHeight="12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5.421875" style="1" bestFit="1" customWidth="1"/>
    <col min="10" max="10" width="3.00390625" style="1" bestFit="1" customWidth="1"/>
    <col min="11" max="15" width="9.7109375" style="88" customWidth="1"/>
    <col min="16" max="16" width="22.140625" style="1" customWidth="1"/>
    <col min="17" max="21" width="9.7109375" style="88" customWidth="1"/>
    <col min="22" max="22" width="22.140625" style="1" customWidth="1"/>
    <col min="23" max="27" width="9.7109375" style="88" customWidth="1"/>
    <col min="28" max="28" width="22.140625" style="1" customWidth="1"/>
    <col min="29" max="33" width="9.7109375" style="88" customWidth="1"/>
    <col min="34" max="34" width="22.140625" style="1" customWidth="1"/>
    <col min="35" max="16384" width="9.140625" style="1" customWidth="1"/>
  </cols>
  <sheetData>
    <row r="1" spans="1:33" ht="21.75" customHeight="1">
      <c r="A1" s="290" t="s">
        <v>89</v>
      </c>
      <c r="B1" s="290"/>
      <c r="C1" s="290"/>
      <c r="D1" s="290"/>
      <c r="E1" s="290"/>
      <c r="F1" s="290"/>
      <c r="G1" s="290"/>
      <c r="H1" s="290"/>
      <c r="I1" s="290"/>
      <c r="J1" s="290"/>
      <c r="K1" s="87"/>
      <c r="L1" s="87"/>
      <c r="M1" s="87"/>
      <c r="N1" s="87"/>
      <c r="O1" s="87"/>
      <c r="Q1" s="87"/>
      <c r="R1" s="87"/>
      <c r="S1" s="87"/>
      <c r="T1" s="87"/>
      <c r="U1" s="87"/>
      <c r="W1" s="87"/>
      <c r="X1" s="87"/>
      <c r="Y1" s="87"/>
      <c r="Z1" s="87"/>
      <c r="AA1" s="87"/>
      <c r="AC1" s="87"/>
      <c r="AD1" s="87"/>
      <c r="AE1" s="87"/>
      <c r="AF1" s="87"/>
      <c r="AG1" s="87"/>
    </row>
    <row r="2" spans="1:34" ht="1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89" t="s">
        <v>1</v>
      </c>
      <c r="L2" s="89" t="s">
        <v>2</v>
      </c>
      <c r="M2" s="89" t="s">
        <v>3</v>
      </c>
      <c r="N2" s="89" t="s">
        <v>4</v>
      </c>
      <c r="O2" s="89" t="s">
        <v>5</v>
      </c>
      <c r="P2" s="43" t="s">
        <v>85</v>
      </c>
      <c r="Q2" s="89" t="s">
        <v>65</v>
      </c>
      <c r="R2" s="89" t="s">
        <v>66</v>
      </c>
      <c r="S2" s="89" t="s">
        <v>67</v>
      </c>
      <c r="T2" s="89" t="s">
        <v>68</v>
      </c>
      <c r="U2" s="89" t="s">
        <v>69</v>
      </c>
      <c r="V2" s="43" t="s">
        <v>85</v>
      </c>
      <c r="W2" s="89" t="s">
        <v>70</v>
      </c>
      <c r="X2" s="89" t="s">
        <v>71</v>
      </c>
      <c r="Y2" s="89" t="s">
        <v>72</v>
      </c>
      <c r="Z2" s="89" t="s">
        <v>73</v>
      </c>
      <c r="AA2" s="89" t="s">
        <v>74</v>
      </c>
      <c r="AB2" s="43" t="s">
        <v>85</v>
      </c>
      <c r="AC2" s="89" t="s">
        <v>75</v>
      </c>
      <c r="AD2" s="89" t="s">
        <v>76</v>
      </c>
      <c r="AE2" s="89" t="s">
        <v>77</v>
      </c>
      <c r="AF2" s="89" t="s">
        <v>78</v>
      </c>
      <c r="AG2" s="89" t="s">
        <v>79</v>
      </c>
      <c r="AH2" s="43" t="s">
        <v>85</v>
      </c>
    </row>
    <row r="3" spans="1:34" ht="15.75" customHeight="1">
      <c r="A3" s="270"/>
      <c r="B3" s="271"/>
      <c r="C3" s="271"/>
      <c r="D3" s="271"/>
      <c r="E3" s="271"/>
      <c r="F3" s="271"/>
      <c r="G3" s="271"/>
      <c r="H3" s="294" t="s">
        <v>40</v>
      </c>
      <c r="I3" s="295"/>
      <c r="J3" s="296"/>
      <c r="K3" s="272" t="s">
        <v>53</v>
      </c>
      <c r="L3" s="272" t="s">
        <v>54</v>
      </c>
      <c r="M3" s="272" t="s">
        <v>55</v>
      </c>
      <c r="N3" s="272" t="s">
        <v>56</v>
      </c>
      <c r="O3" s="273" t="s">
        <v>57</v>
      </c>
      <c r="P3" s="162" t="s">
        <v>6</v>
      </c>
      <c r="Q3" s="273" t="s">
        <v>58</v>
      </c>
      <c r="R3" s="273" t="s">
        <v>59</v>
      </c>
      <c r="S3" s="273" t="s">
        <v>60</v>
      </c>
      <c r="T3" s="273" t="s">
        <v>61</v>
      </c>
      <c r="U3" s="273" t="s">
        <v>62</v>
      </c>
      <c r="V3" s="162" t="s">
        <v>6</v>
      </c>
      <c r="W3" s="273" t="s">
        <v>63</v>
      </c>
      <c r="X3" s="273" t="s">
        <v>64</v>
      </c>
      <c r="Y3" s="273" t="s">
        <v>80</v>
      </c>
      <c r="Z3" s="273" t="s">
        <v>81</v>
      </c>
      <c r="AA3" s="273" t="s">
        <v>82</v>
      </c>
      <c r="AB3" s="162" t="s">
        <v>6</v>
      </c>
      <c r="AC3" s="273" t="s">
        <v>83</v>
      </c>
      <c r="AD3" s="273" t="s">
        <v>95</v>
      </c>
      <c r="AE3" s="273" t="s">
        <v>99</v>
      </c>
      <c r="AF3" s="273" t="s">
        <v>100</v>
      </c>
      <c r="AG3" s="273" t="s">
        <v>101</v>
      </c>
      <c r="AH3" s="8" t="s">
        <v>6</v>
      </c>
    </row>
    <row r="4" spans="1:34" ht="15.75" customHeight="1">
      <c r="A4" s="39" t="s">
        <v>7</v>
      </c>
      <c r="B4" s="39"/>
      <c r="C4" s="39"/>
      <c r="D4" s="172"/>
      <c r="E4" s="63"/>
      <c r="F4" s="63"/>
      <c r="G4" s="63"/>
      <c r="H4" s="63"/>
      <c r="I4" s="63"/>
      <c r="J4" s="63"/>
      <c r="K4" s="90"/>
      <c r="L4" s="91"/>
      <c r="M4" s="90"/>
      <c r="N4" s="91"/>
      <c r="O4" s="91"/>
      <c r="P4" s="163"/>
      <c r="Q4" s="91"/>
      <c r="R4" s="91"/>
      <c r="S4" s="91"/>
      <c r="T4" s="91"/>
      <c r="U4" s="91"/>
      <c r="V4" s="163"/>
      <c r="W4" s="91"/>
      <c r="X4" s="91"/>
      <c r="Y4" s="91"/>
      <c r="Z4" s="91"/>
      <c r="AA4" s="91"/>
      <c r="AB4" s="163"/>
      <c r="AC4" s="91"/>
      <c r="AD4" s="91"/>
      <c r="AE4" s="91"/>
      <c r="AF4" s="91"/>
      <c r="AG4" s="92"/>
      <c r="AH4" s="41"/>
    </row>
    <row r="5" spans="1:34" ht="15.75" customHeight="1">
      <c r="A5" s="72"/>
      <c r="B5" s="287" t="s">
        <v>84</v>
      </c>
      <c r="C5" s="288"/>
      <c r="D5" s="173">
        <v>29</v>
      </c>
      <c r="E5" s="65" t="s">
        <v>0</v>
      </c>
      <c r="F5" s="65"/>
      <c r="G5" s="65"/>
      <c r="H5" s="288" t="s">
        <v>10</v>
      </c>
      <c r="I5" s="288"/>
      <c r="J5" s="289"/>
      <c r="K5" s="61"/>
      <c r="L5" s="62"/>
      <c r="M5" s="62"/>
      <c r="N5" s="148"/>
      <c r="O5" s="148"/>
      <c r="P5" s="13"/>
      <c r="Q5" s="175"/>
      <c r="R5" s="176"/>
      <c r="S5" s="176"/>
      <c r="T5" s="176"/>
      <c r="U5" s="177"/>
      <c r="V5" s="13"/>
      <c r="W5" s="175"/>
      <c r="X5" s="176"/>
      <c r="Y5" s="176"/>
      <c r="Z5" s="176"/>
      <c r="AA5" s="177"/>
      <c r="AB5" s="13"/>
      <c r="AC5" s="175"/>
      <c r="AD5" s="176"/>
      <c r="AE5" s="176"/>
      <c r="AF5" s="176"/>
      <c r="AG5" s="177"/>
      <c r="AH5" s="192"/>
    </row>
    <row r="6" spans="1:34" ht="15.75" customHeight="1">
      <c r="A6" s="68"/>
      <c r="B6" s="73"/>
      <c r="C6" s="36" t="s">
        <v>8</v>
      </c>
      <c r="D6" s="36"/>
      <c r="E6" s="36"/>
      <c r="F6" s="36"/>
      <c r="G6" s="36"/>
      <c r="H6" s="36"/>
      <c r="I6" s="74" t="s">
        <v>36</v>
      </c>
      <c r="J6" s="75" t="s">
        <v>9</v>
      </c>
      <c r="K6" s="93"/>
      <c r="L6" s="94"/>
      <c r="M6" s="94"/>
      <c r="N6" s="149"/>
      <c r="O6" s="149"/>
      <c r="P6" s="164"/>
      <c r="Q6" s="93"/>
      <c r="R6" s="94"/>
      <c r="S6" s="94"/>
      <c r="T6" s="94"/>
      <c r="U6" s="95"/>
      <c r="V6" s="164"/>
      <c r="W6" s="93"/>
      <c r="X6" s="94"/>
      <c r="Y6" s="94"/>
      <c r="Z6" s="94"/>
      <c r="AA6" s="95"/>
      <c r="AB6" s="164"/>
      <c r="AC6" s="93"/>
      <c r="AD6" s="94"/>
      <c r="AE6" s="94"/>
      <c r="AF6" s="94"/>
      <c r="AG6" s="95"/>
      <c r="AH6" s="17"/>
    </row>
    <row r="7" spans="1:34" ht="15.75" customHeight="1">
      <c r="A7" s="68"/>
      <c r="B7" s="73"/>
      <c r="C7" s="44"/>
      <c r="D7" s="2" t="s">
        <v>11</v>
      </c>
      <c r="E7" s="5" t="s">
        <v>12</v>
      </c>
      <c r="F7" s="9"/>
      <c r="G7" s="4" t="s">
        <v>13</v>
      </c>
      <c r="H7" s="2"/>
      <c r="I7" s="12">
        <v>659</v>
      </c>
      <c r="J7" s="69" t="s">
        <v>14</v>
      </c>
      <c r="K7" s="104">
        <f aca="true" t="shared" si="0" ref="K7:O11">ROUNDDOWN($F7*$I7*365*10.54*K$5/1000,)</f>
        <v>0</v>
      </c>
      <c r="L7" s="105">
        <f t="shared" si="0"/>
        <v>0</v>
      </c>
      <c r="M7" s="105">
        <f t="shared" si="0"/>
        <v>0</v>
      </c>
      <c r="N7" s="96">
        <f t="shared" si="0"/>
        <v>0</v>
      </c>
      <c r="O7" s="96">
        <f t="shared" si="0"/>
        <v>0</v>
      </c>
      <c r="P7" s="184"/>
      <c r="Q7" s="104">
        <f aca="true" t="shared" si="1" ref="Q7:U17">ROUNDDOWN($F7*$I7*365*10.54*Q$5/1000,)</f>
        <v>0</v>
      </c>
      <c r="R7" s="105">
        <f t="shared" si="1"/>
        <v>0</v>
      </c>
      <c r="S7" s="105">
        <f t="shared" si="1"/>
        <v>0</v>
      </c>
      <c r="T7" s="105">
        <f t="shared" si="1"/>
        <v>0</v>
      </c>
      <c r="U7" s="97">
        <f t="shared" si="1"/>
        <v>0</v>
      </c>
      <c r="V7" s="184"/>
      <c r="W7" s="104">
        <f>ROUNDDOWN($F7*$I7*365*10.54*W$5/1000,)</f>
        <v>0</v>
      </c>
      <c r="X7" s="105">
        <f>ROUNDDOWN($F7*$I7*365*10.54*X$5/1000,)</f>
        <v>0</v>
      </c>
      <c r="Y7" s="105">
        <f>ROUNDDOWN($F7*$I7*365*10.54*Y$5/1000,)</f>
        <v>0</v>
      </c>
      <c r="Z7" s="105">
        <f>ROUNDDOWN($F7*$I7*365*10.54*Z$5/1000,)</f>
        <v>0</v>
      </c>
      <c r="AA7" s="97">
        <f aca="true" t="shared" si="2" ref="W7:AA17">ROUNDDOWN($F7*$I7*365*10.54*AA$5/1000,)</f>
        <v>0</v>
      </c>
      <c r="AB7" s="184"/>
      <c r="AC7" s="104">
        <f aca="true" t="shared" si="3" ref="AC7:AG17">ROUNDDOWN($F7*$I7*365*10.54*AC$5/1000,)</f>
        <v>0</v>
      </c>
      <c r="AD7" s="105">
        <f t="shared" si="3"/>
        <v>0</v>
      </c>
      <c r="AE7" s="105">
        <f t="shared" si="3"/>
        <v>0</v>
      </c>
      <c r="AF7" s="105">
        <f t="shared" si="3"/>
        <v>0</v>
      </c>
      <c r="AG7" s="97">
        <f t="shared" si="3"/>
        <v>0</v>
      </c>
      <c r="AH7" s="195"/>
    </row>
    <row r="8" spans="1:34" ht="15.75" customHeight="1">
      <c r="A8" s="68"/>
      <c r="B8" s="73"/>
      <c r="C8" s="44"/>
      <c r="D8" s="2" t="s">
        <v>15</v>
      </c>
      <c r="E8" s="5" t="s">
        <v>12</v>
      </c>
      <c r="F8" s="9"/>
      <c r="G8" s="4" t="s">
        <v>13</v>
      </c>
      <c r="H8" s="2"/>
      <c r="I8" s="12">
        <v>729</v>
      </c>
      <c r="J8" s="69" t="s">
        <v>14</v>
      </c>
      <c r="K8" s="104">
        <f t="shared" si="0"/>
        <v>0</v>
      </c>
      <c r="L8" s="105">
        <f t="shared" si="0"/>
        <v>0</v>
      </c>
      <c r="M8" s="105">
        <f t="shared" si="0"/>
        <v>0</v>
      </c>
      <c r="N8" s="96">
        <f t="shared" si="0"/>
        <v>0</v>
      </c>
      <c r="O8" s="96">
        <f t="shared" si="0"/>
        <v>0</v>
      </c>
      <c r="P8" s="184"/>
      <c r="Q8" s="104">
        <f t="shared" si="1"/>
        <v>0</v>
      </c>
      <c r="R8" s="105">
        <f t="shared" si="1"/>
        <v>0</v>
      </c>
      <c r="S8" s="105">
        <f t="shared" si="1"/>
        <v>0</v>
      </c>
      <c r="T8" s="105">
        <f t="shared" si="1"/>
        <v>0</v>
      </c>
      <c r="U8" s="97">
        <f t="shared" si="1"/>
        <v>0</v>
      </c>
      <c r="V8" s="184"/>
      <c r="W8" s="104">
        <f t="shared" si="2"/>
        <v>0</v>
      </c>
      <c r="X8" s="105">
        <f t="shared" si="2"/>
        <v>0</v>
      </c>
      <c r="Y8" s="105">
        <f t="shared" si="2"/>
        <v>0</v>
      </c>
      <c r="Z8" s="105">
        <f t="shared" si="2"/>
        <v>0</v>
      </c>
      <c r="AA8" s="97">
        <f t="shared" si="2"/>
        <v>0</v>
      </c>
      <c r="AB8" s="184"/>
      <c r="AC8" s="104">
        <f t="shared" si="3"/>
        <v>0</v>
      </c>
      <c r="AD8" s="105">
        <f t="shared" si="3"/>
        <v>0</v>
      </c>
      <c r="AE8" s="105">
        <f t="shared" si="3"/>
        <v>0</v>
      </c>
      <c r="AF8" s="105">
        <f t="shared" si="3"/>
        <v>0</v>
      </c>
      <c r="AG8" s="97">
        <f t="shared" si="3"/>
        <v>0</v>
      </c>
      <c r="AH8" s="195"/>
    </row>
    <row r="9" spans="1:34" ht="15.75" customHeight="1">
      <c r="A9" s="68"/>
      <c r="B9" s="73"/>
      <c r="C9" s="44"/>
      <c r="D9" s="2" t="s">
        <v>16</v>
      </c>
      <c r="E9" s="5" t="s">
        <v>12</v>
      </c>
      <c r="F9" s="9"/>
      <c r="G9" s="4" t="s">
        <v>13</v>
      </c>
      <c r="H9" s="2"/>
      <c r="I9" s="12">
        <v>802</v>
      </c>
      <c r="J9" s="69" t="s">
        <v>14</v>
      </c>
      <c r="K9" s="104">
        <f t="shared" si="0"/>
        <v>0</v>
      </c>
      <c r="L9" s="105">
        <f t="shared" si="0"/>
        <v>0</v>
      </c>
      <c r="M9" s="105">
        <f t="shared" si="0"/>
        <v>0</v>
      </c>
      <c r="N9" s="96">
        <f t="shared" si="0"/>
        <v>0</v>
      </c>
      <c r="O9" s="96">
        <f t="shared" si="0"/>
        <v>0</v>
      </c>
      <c r="P9" s="184"/>
      <c r="Q9" s="104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97">
        <f t="shared" si="1"/>
        <v>0</v>
      </c>
      <c r="V9" s="184"/>
      <c r="W9" s="104">
        <f t="shared" si="2"/>
        <v>0</v>
      </c>
      <c r="X9" s="105">
        <f t="shared" si="2"/>
        <v>0</v>
      </c>
      <c r="Y9" s="105">
        <f t="shared" si="2"/>
        <v>0</v>
      </c>
      <c r="Z9" s="105">
        <f t="shared" si="2"/>
        <v>0</v>
      </c>
      <c r="AA9" s="97">
        <f t="shared" si="2"/>
        <v>0</v>
      </c>
      <c r="AB9" s="184"/>
      <c r="AC9" s="104">
        <f t="shared" si="3"/>
        <v>0</v>
      </c>
      <c r="AD9" s="105">
        <f t="shared" si="3"/>
        <v>0</v>
      </c>
      <c r="AE9" s="105">
        <f t="shared" si="3"/>
        <v>0</v>
      </c>
      <c r="AF9" s="105">
        <f t="shared" si="3"/>
        <v>0</v>
      </c>
      <c r="AG9" s="97">
        <f t="shared" si="3"/>
        <v>0</v>
      </c>
      <c r="AH9" s="195"/>
    </row>
    <row r="10" spans="1:34" ht="15.75" customHeight="1">
      <c r="A10" s="68"/>
      <c r="B10" s="73"/>
      <c r="C10" s="44"/>
      <c r="D10" s="2" t="s">
        <v>17</v>
      </c>
      <c r="E10" s="5" t="s">
        <v>12</v>
      </c>
      <c r="F10" s="9"/>
      <c r="G10" s="4" t="s">
        <v>13</v>
      </c>
      <c r="H10" s="2"/>
      <c r="I10" s="12">
        <v>872</v>
      </c>
      <c r="J10" s="69" t="s">
        <v>14</v>
      </c>
      <c r="K10" s="104">
        <f t="shared" si="0"/>
        <v>0</v>
      </c>
      <c r="L10" s="105">
        <f t="shared" si="0"/>
        <v>0</v>
      </c>
      <c r="M10" s="105">
        <f t="shared" si="0"/>
        <v>0</v>
      </c>
      <c r="N10" s="96">
        <f t="shared" si="0"/>
        <v>0</v>
      </c>
      <c r="O10" s="96">
        <f t="shared" si="0"/>
        <v>0</v>
      </c>
      <c r="P10" s="184"/>
      <c r="Q10" s="104">
        <f t="shared" si="1"/>
        <v>0</v>
      </c>
      <c r="R10" s="105">
        <f t="shared" si="1"/>
        <v>0</v>
      </c>
      <c r="S10" s="105">
        <f t="shared" si="1"/>
        <v>0</v>
      </c>
      <c r="T10" s="105">
        <f t="shared" si="1"/>
        <v>0</v>
      </c>
      <c r="U10" s="97">
        <f t="shared" si="1"/>
        <v>0</v>
      </c>
      <c r="V10" s="184"/>
      <c r="W10" s="104">
        <f t="shared" si="2"/>
        <v>0</v>
      </c>
      <c r="X10" s="105">
        <f t="shared" si="2"/>
        <v>0</v>
      </c>
      <c r="Y10" s="105">
        <f t="shared" si="2"/>
        <v>0</v>
      </c>
      <c r="Z10" s="105">
        <f t="shared" si="2"/>
        <v>0</v>
      </c>
      <c r="AA10" s="97">
        <f t="shared" si="2"/>
        <v>0</v>
      </c>
      <c r="AB10" s="184"/>
      <c r="AC10" s="104">
        <f t="shared" si="3"/>
        <v>0</v>
      </c>
      <c r="AD10" s="105">
        <f t="shared" si="3"/>
        <v>0</v>
      </c>
      <c r="AE10" s="105">
        <f t="shared" si="3"/>
        <v>0</v>
      </c>
      <c r="AF10" s="105">
        <f t="shared" si="3"/>
        <v>0</v>
      </c>
      <c r="AG10" s="97">
        <f t="shared" si="3"/>
        <v>0</v>
      </c>
      <c r="AH10" s="195"/>
    </row>
    <row r="11" spans="1:34" ht="15.75" customHeight="1">
      <c r="A11" s="68"/>
      <c r="B11" s="73"/>
      <c r="C11" s="45"/>
      <c r="D11" s="2" t="s">
        <v>18</v>
      </c>
      <c r="E11" s="5" t="s">
        <v>12</v>
      </c>
      <c r="F11" s="9"/>
      <c r="G11" s="4" t="s">
        <v>13</v>
      </c>
      <c r="H11" s="2"/>
      <c r="I11" s="12">
        <v>941</v>
      </c>
      <c r="J11" s="69" t="s">
        <v>14</v>
      </c>
      <c r="K11" s="104">
        <f t="shared" si="0"/>
        <v>0</v>
      </c>
      <c r="L11" s="105">
        <f t="shared" si="0"/>
        <v>0</v>
      </c>
      <c r="M11" s="105">
        <f t="shared" si="0"/>
        <v>0</v>
      </c>
      <c r="N11" s="96">
        <f t="shared" si="0"/>
        <v>0</v>
      </c>
      <c r="O11" s="96">
        <f t="shared" si="0"/>
        <v>0</v>
      </c>
      <c r="P11" s="184"/>
      <c r="Q11" s="104">
        <f t="shared" si="1"/>
        <v>0</v>
      </c>
      <c r="R11" s="105">
        <f t="shared" si="1"/>
        <v>0</v>
      </c>
      <c r="S11" s="105">
        <f t="shared" si="1"/>
        <v>0</v>
      </c>
      <c r="T11" s="105">
        <f t="shared" si="1"/>
        <v>0</v>
      </c>
      <c r="U11" s="97">
        <f t="shared" si="1"/>
        <v>0</v>
      </c>
      <c r="V11" s="184"/>
      <c r="W11" s="104">
        <f t="shared" si="2"/>
        <v>0</v>
      </c>
      <c r="X11" s="105">
        <f t="shared" si="2"/>
        <v>0</v>
      </c>
      <c r="Y11" s="105">
        <f t="shared" si="2"/>
        <v>0</v>
      </c>
      <c r="Z11" s="105">
        <f t="shared" si="2"/>
        <v>0</v>
      </c>
      <c r="AA11" s="97">
        <f t="shared" si="2"/>
        <v>0</v>
      </c>
      <c r="AB11" s="184"/>
      <c r="AC11" s="104">
        <f t="shared" si="3"/>
        <v>0</v>
      </c>
      <c r="AD11" s="105">
        <f t="shared" si="3"/>
        <v>0</v>
      </c>
      <c r="AE11" s="105">
        <f t="shared" si="3"/>
        <v>0</v>
      </c>
      <c r="AF11" s="105">
        <f t="shared" si="3"/>
        <v>0</v>
      </c>
      <c r="AG11" s="97">
        <f t="shared" si="3"/>
        <v>0</v>
      </c>
      <c r="AH11" s="195"/>
    </row>
    <row r="12" spans="1:34" ht="15.75" customHeight="1">
      <c r="A12" s="68"/>
      <c r="B12" s="73"/>
      <c r="C12" s="19" t="s">
        <v>96</v>
      </c>
      <c r="D12" s="19"/>
      <c r="E12" s="19"/>
      <c r="F12" s="20"/>
      <c r="G12" s="11"/>
      <c r="H12" s="2"/>
      <c r="I12" s="12">
        <f>IF(G12="有",10,0)</f>
        <v>0</v>
      </c>
      <c r="J12" s="69" t="s">
        <v>14</v>
      </c>
      <c r="K12" s="104">
        <f aca="true" t="shared" si="4" ref="K12:K17">ROUNDDOWN($I12*$D$5*K$5*365*10.54/1000,)</f>
        <v>0</v>
      </c>
      <c r="L12" s="105">
        <f aca="true" t="shared" si="5" ref="L12:O17">ROUNDDOWN($I12*$D$5*L$5*365*10.54/1000,)</f>
        <v>0</v>
      </c>
      <c r="M12" s="105">
        <f t="shared" si="5"/>
        <v>0</v>
      </c>
      <c r="N12" s="96">
        <f t="shared" si="5"/>
        <v>0</v>
      </c>
      <c r="O12" s="96">
        <f t="shared" si="5"/>
        <v>0</v>
      </c>
      <c r="P12" s="184"/>
      <c r="Q12" s="104">
        <f t="shared" si="1"/>
        <v>0</v>
      </c>
      <c r="R12" s="105">
        <f t="shared" si="1"/>
        <v>0</v>
      </c>
      <c r="S12" s="105">
        <f t="shared" si="1"/>
        <v>0</v>
      </c>
      <c r="T12" s="105">
        <f t="shared" si="1"/>
        <v>0</v>
      </c>
      <c r="U12" s="97">
        <f t="shared" si="1"/>
        <v>0</v>
      </c>
      <c r="V12" s="184"/>
      <c r="W12" s="104">
        <f t="shared" si="2"/>
        <v>0</v>
      </c>
      <c r="X12" s="105">
        <f t="shared" si="2"/>
        <v>0</v>
      </c>
      <c r="Y12" s="105">
        <f t="shared" si="2"/>
        <v>0</v>
      </c>
      <c r="Z12" s="105">
        <f t="shared" si="2"/>
        <v>0</v>
      </c>
      <c r="AA12" s="97">
        <f t="shared" si="2"/>
        <v>0</v>
      </c>
      <c r="AB12" s="184"/>
      <c r="AC12" s="104">
        <f t="shared" si="3"/>
        <v>0</v>
      </c>
      <c r="AD12" s="105">
        <f t="shared" si="3"/>
        <v>0</v>
      </c>
      <c r="AE12" s="105">
        <f t="shared" si="3"/>
        <v>0</v>
      </c>
      <c r="AF12" s="105">
        <f t="shared" si="3"/>
        <v>0</v>
      </c>
      <c r="AG12" s="97">
        <f t="shared" si="3"/>
        <v>0</v>
      </c>
      <c r="AH12" s="195"/>
    </row>
    <row r="13" spans="1:34" ht="15.75" customHeight="1">
      <c r="A13" s="68"/>
      <c r="B13" s="73"/>
      <c r="C13" s="19" t="s">
        <v>96</v>
      </c>
      <c r="D13" s="19"/>
      <c r="E13" s="19"/>
      <c r="F13" s="20"/>
      <c r="G13" s="11"/>
      <c r="H13" s="2"/>
      <c r="I13" s="12">
        <f>IF(G13="有",12,0)</f>
        <v>0</v>
      </c>
      <c r="J13" s="69" t="s">
        <v>14</v>
      </c>
      <c r="K13" s="104">
        <f t="shared" si="4"/>
        <v>0</v>
      </c>
      <c r="L13" s="105">
        <f t="shared" si="5"/>
        <v>0</v>
      </c>
      <c r="M13" s="105">
        <f t="shared" si="5"/>
        <v>0</v>
      </c>
      <c r="N13" s="96">
        <f t="shared" si="5"/>
        <v>0</v>
      </c>
      <c r="O13" s="96">
        <f t="shared" si="5"/>
        <v>0</v>
      </c>
      <c r="P13" s="184"/>
      <c r="Q13" s="104">
        <f t="shared" si="1"/>
        <v>0</v>
      </c>
      <c r="R13" s="105">
        <f t="shared" si="1"/>
        <v>0</v>
      </c>
      <c r="S13" s="105">
        <f t="shared" si="1"/>
        <v>0</v>
      </c>
      <c r="T13" s="105">
        <f t="shared" si="1"/>
        <v>0</v>
      </c>
      <c r="U13" s="97">
        <f t="shared" si="1"/>
        <v>0</v>
      </c>
      <c r="V13" s="184"/>
      <c r="W13" s="104">
        <f t="shared" si="2"/>
        <v>0</v>
      </c>
      <c r="X13" s="105">
        <f t="shared" si="2"/>
        <v>0</v>
      </c>
      <c r="Y13" s="105">
        <f t="shared" si="2"/>
        <v>0</v>
      </c>
      <c r="Z13" s="105">
        <f t="shared" si="2"/>
        <v>0</v>
      </c>
      <c r="AA13" s="97">
        <f t="shared" si="2"/>
        <v>0</v>
      </c>
      <c r="AB13" s="184"/>
      <c r="AC13" s="104">
        <f t="shared" si="3"/>
        <v>0</v>
      </c>
      <c r="AD13" s="105">
        <f t="shared" si="3"/>
        <v>0</v>
      </c>
      <c r="AE13" s="105">
        <f t="shared" si="3"/>
        <v>0</v>
      </c>
      <c r="AF13" s="105">
        <f t="shared" si="3"/>
        <v>0</v>
      </c>
      <c r="AG13" s="97">
        <f t="shared" si="3"/>
        <v>0</v>
      </c>
      <c r="AH13" s="195"/>
    </row>
    <row r="14" spans="1:34" ht="15.75" customHeight="1">
      <c r="A14" s="68"/>
      <c r="B14" s="73"/>
      <c r="C14" s="19" t="s">
        <v>96</v>
      </c>
      <c r="D14" s="19"/>
      <c r="E14" s="19"/>
      <c r="F14" s="20"/>
      <c r="G14" s="11"/>
      <c r="H14" s="2"/>
      <c r="I14" s="12">
        <f>IF(G14="有",20,0)</f>
        <v>0</v>
      </c>
      <c r="J14" s="69" t="s">
        <v>14</v>
      </c>
      <c r="K14" s="104">
        <f t="shared" si="4"/>
        <v>0</v>
      </c>
      <c r="L14" s="105">
        <f t="shared" si="5"/>
        <v>0</v>
      </c>
      <c r="M14" s="105">
        <f t="shared" si="5"/>
        <v>0</v>
      </c>
      <c r="N14" s="96">
        <f t="shared" si="5"/>
        <v>0</v>
      </c>
      <c r="O14" s="96">
        <f t="shared" si="5"/>
        <v>0</v>
      </c>
      <c r="P14" s="184"/>
      <c r="Q14" s="104">
        <f t="shared" si="1"/>
        <v>0</v>
      </c>
      <c r="R14" s="105">
        <f t="shared" si="1"/>
        <v>0</v>
      </c>
      <c r="S14" s="105">
        <f t="shared" si="1"/>
        <v>0</v>
      </c>
      <c r="T14" s="105">
        <f t="shared" si="1"/>
        <v>0</v>
      </c>
      <c r="U14" s="97">
        <f t="shared" si="1"/>
        <v>0</v>
      </c>
      <c r="V14" s="184"/>
      <c r="W14" s="104">
        <f t="shared" si="2"/>
        <v>0</v>
      </c>
      <c r="X14" s="105">
        <f t="shared" si="2"/>
        <v>0</v>
      </c>
      <c r="Y14" s="105">
        <f t="shared" si="2"/>
        <v>0</v>
      </c>
      <c r="Z14" s="105">
        <f t="shared" si="2"/>
        <v>0</v>
      </c>
      <c r="AA14" s="97">
        <f t="shared" si="2"/>
        <v>0</v>
      </c>
      <c r="AB14" s="184"/>
      <c r="AC14" s="104">
        <f t="shared" si="3"/>
        <v>0</v>
      </c>
      <c r="AD14" s="105">
        <f t="shared" si="3"/>
        <v>0</v>
      </c>
      <c r="AE14" s="105">
        <f t="shared" si="3"/>
        <v>0</v>
      </c>
      <c r="AF14" s="105">
        <f t="shared" si="3"/>
        <v>0</v>
      </c>
      <c r="AG14" s="97">
        <f t="shared" si="3"/>
        <v>0</v>
      </c>
      <c r="AH14" s="195"/>
    </row>
    <row r="15" spans="1:34" ht="15.75" customHeight="1">
      <c r="A15" s="68"/>
      <c r="B15" s="73"/>
      <c r="C15" s="19" t="s">
        <v>96</v>
      </c>
      <c r="D15" s="19"/>
      <c r="E15" s="19"/>
      <c r="F15" s="20"/>
      <c r="G15" s="11"/>
      <c r="H15" s="2"/>
      <c r="I15" s="12">
        <f>IF(G15="有",5,0)</f>
        <v>0</v>
      </c>
      <c r="J15" s="69" t="s">
        <v>14</v>
      </c>
      <c r="K15" s="104">
        <f t="shared" si="4"/>
        <v>0</v>
      </c>
      <c r="L15" s="105">
        <f t="shared" si="5"/>
        <v>0</v>
      </c>
      <c r="M15" s="105">
        <f t="shared" si="5"/>
        <v>0</v>
      </c>
      <c r="N15" s="96">
        <f t="shared" si="5"/>
        <v>0</v>
      </c>
      <c r="O15" s="96">
        <f t="shared" si="5"/>
        <v>0</v>
      </c>
      <c r="P15" s="184"/>
      <c r="Q15" s="104">
        <f t="shared" si="1"/>
        <v>0</v>
      </c>
      <c r="R15" s="105">
        <f t="shared" si="1"/>
        <v>0</v>
      </c>
      <c r="S15" s="105">
        <f t="shared" si="1"/>
        <v>0</v>
      </c>
      <c r="T15" s="105">
        <f t="shared" si="1"/>
        <v>0</v>
      </c>
      <c r="U15" s="97">
        <f t="shared" si="1"/>
        <v>0</v>
      </c>
      <c r="V15" s="184"/>
      <c r="W15" s="104">
        <f t="shared" si="2"/>
        <v>0</v>
      </c>
      <c r="X15" s="105">
        <f t="shared" si="2"/>
        <v>0</v>
      </c>
      <c r="Y15" s="105">
        <f t="shared" si="2"/>
        <v>0</v>
      </c>
      <c r="Z15" s="105">
        <f t="shared" si="2"/>
        <v>0</v>
      </c>
      <c r="AA15" s="97">
        <f t="shared" si="2"/>
        <v>0</v>
      </c>
      <c r="AB15" s="184"/>
      <c r="AC15" s="104">
        <f t="shared" si="3"/>
        <v>0</v>
      </c>
      <c r="AD15" s="105">
        <f t="shared" si="3"/>
        <v>0</v>
      </c>
      <c r="AE15" s="105">
        <f t="shared" si="3"/>
        <v>0</v>
      </c>
      <c r="AF15" s="105">
        <f t="shared" si="3"/>
        <v>0</v>
      </c>
      <c r="AG15" s="97">
        <f t="shared" si="3"/>
        <v>0</v>
      </c>
      <c r="AH15" s="195"/>
    </row>
    <row r="16" spans="1:34" ht="15.75" customHeight="1">
      <c r="A16" s="68"/>
      <c r="B16" s="73"/>
      <c r="C16" s="19" t="s">
        <v>96</v>
      </c>
      <c r="D16" s="28"/>
      <c r="E16" s="28"/>
      <c r="F16" s="29"/>
      <c r="G16" s="11"/>
      <c r="H16" s="2"/>
      <c r="I16" s="12">
        <f>IF(G16="有",26,0)</f>
        <v>0</v>
      </c>
      <c r="J16" s="69" t="s">
        <v>14</v>
      </c>
      <c r="K16" s="104">
        <f t="shared" si="4"/>
        <v>0</v>
      </c>
      <c r="L16" s="105">
        <f t="shared" si="5"/>
        <v>0</v>
      </c>
      <c r="M16" s="105">
        <f t="shared" si="5"/>
        <v>0</v>
      </c>
      <c r="N16" s="96">
        <f t="shared" si="5"/>
        <v>0</v>
      </c>
      <c r="O16" s="96">
        <f t="shared" si="5"/>
        <v>0</v>
      </c>
      <c r="P16" s="184"/>
      <c r="Q16" s="104">
        <f t="shared" si="1"/>
        <v>0</v>
      </c>
      <c r="R16" s="105">
        <f t="shared" si="1"/>
        <v>0</v>
      </c>
      <c r="S16" s="105">
        <f t="shared" si="1"/>
        <v>0</v>
      </c>
      <c r="T16" s="105">
        <f t="shared" si="1"/>
        <v>0</v>
      </c>
      <c r="U16" s="97">
        <f t="shared" si="1"/>
        <v>0</v>
      </c>
      <c r="V16" s="184"/>
      <c r="W16" s="104">
        <f t="shared" si="2"/>
        <v>0</v>
      </c>
      <c r="X16" s="105">
        <f t="shared" si="2"/>
        <v>0</v>
      </c>
      <c r="Y16" s="105">
        <f t="shared" si="2"/>
        <v>0</v>
      </c>
      <c r="Z16" s="105">
        <f t="shared" si="2"/>
        <v>0</v>
      </c>
      <c r="AA16" s="97">
        <f t="shared" si="2"/>
        <v>0</v>
      </c>
      <c r="AB16" s="184"/>
      <c r="AC16" s="104">
        <f t="shared" si="3"/>
        <v>0</v>
      </c>
      <c r="AD16" s="105">
        <f t="shared" si="3"/>
        <v>0</v>
      </c>
      <c r="AE16" s="105">
        <f t="shared" si="3"/>
        <v>0</v>
      </c>
      <c r="AF16" s="105">
        <f t="shared" si="3"/>
        <v>0</v>
      </c>
      <c r="AG16" s="97">
        <f t="shared" si="3"/>
        <v>0</v>
      </c>
      <c r="AH16" s="195"/>
    </row>
    <row r="17" spans="1:34" ht="15.75" customHeight="1">
      <c r="A17" s="68"/>
      <c r="B17" s="73"/>
      <c r="C17" s="25" t="s">
        <v>97</v>
      </c>
      <c r="D17" s="25"/>
      <c r="E17" s="58"/>
      <c r="F17" s="292"/>
      <c r="G17" s="293"/>
      <c r="H17" s="59"/>
      <c r="I17" s="66">
        <f>IF(F17="管理栄養士",12,IF(F17="栄養士",10,0))</f>
        <v>0</v>
      </c>
      <c r="J17" s="70" t="s">
        <v>14</v>
      </c>
      <c r="K17" s="137">
        <f t="shared" si="4"/>
        <v>0</v>
      </c>
      <c r="L17" s="138">
        <f t="shared" si="5"/>
        <v>0</v>
      </c>
      <c r="M17" s="138">
        <f t="shared" si="5"/>
        <v>0</v>
      </c>
      <c r="N17" s="110">
        <f t="shared" si="5"/>
        <v>0</v>
      </c>
      <c r="O17" s="110">
        <f t="shared" si="5"/>
        <v>0</v>
      </c>
      <c r="P17" s="185"/>
      <c r="Q17" s="137">
        <f t="shared" si="1"/>
        <v>0</v>
      </c>
      <c r="R17" s="138">
        <f t="shared" si="1"/>
        <v>0</v>
      </c>
      <c r="S17" s="138">
        <f t="shared" si="1"/>
        <v>0</v>
      </c>
      <c r="T17" s="138">
        <f t="shared" si="1"/>
        <v>0</v>
      </c>
      <c r="U17" s="111">
        <f t="shared" si="1"/>
        <v>0</v>
      </c>
      <c r="V17" s="185"/>
      <c r="W17" s="137">
        <f t="shared" si="2"/>
        <v>0</v>
      </c>
      <c r="X17" s="138">
        <f t="shared" si="2"/>
        <v>0</v>
      </c>
      <c r="Y17" s="138">
        <f t="shared" si="2"/>
        <v>0</v>
      </c>
      <c r="Z17" s="138">
        <f t="shared" si="2"/>
        <v>0</v>
      </c>
      <c r="AA17" s="111">
        <f t="shared" si="2"/>
        <v>0</v>
      </c>
      <c r="AB17" s="185"/>
      <c r="AC17" s="137">
        <f t="shared" si="3"/>
        <v>0</v>
      </c>
      <c r="AD17" s="138">
        <f t="shared" si="3"/>
        <v>0</v>
      </c>
      <c r="AE17" s="138">
        <f t="shared" si="3"/>
        <v>0</v>
      </c>
      <c r="AF17" s="138">
        <f t="shared" si="3"/>
        <v>0</v>
      </c>
      <c r="AG17" s="111">
        <f t="shared" si="3"/>
        <v>0</v>
      </c>
      <c r="AH17" s="197"/>
    </row>
    <row r="18" spans="1:34" ht="15.75" customHeight="1">
      <c r="A18" s="68"/>
      <c r="B18" s="284" t="s">
        <v>39</v>
      </c>
      <c r="C18" s="285"/>
      <c r="D18" s="285"/>
      <c r="E18" s="285"/>
      <c r="F18" s="285"/>
      <c r="G18" s="285"/>
      <c r="H18" s="285"/>
      <c r="I18" s="285"/>
      <c r="J18" s="286"/>
      <c r="K18" s="98">
        <f>SUM(K7:K17)</f>
        <v>0</v>
      </c>
      <c r="L18" s="99">
        <f>SUM(L7:L17)</f>
        <v>0</v>
      </c>
      <c r="M18" s="99">
        <f>SUM(M7:M17)</f>
        <v>0</v>
      </c>
      <c r="N18" s="150">
        <f>SUM(N7:N17)</f>
        <v>0</v>
      </c>
      <c r="O18" s="150">
        <f>SUM(O7:O17)</f>
        <v>0</v>
      </c>
      <c r="P18" s="67"/>
      <c r="Q18" s="98">
        <f>SUM(Q7:Q17)</f>
        <v>0</v>
      </c>
      <c r="R18" s="99">
        <f>SUM(R7:R17)</f>
        <v>0</v>
      </c>
      <c r="S18" s="99">
        <f>SUM(S7:S17)</f>
        <v>0</v>
      </c>
      <c r="T18" s="99">
        <f>SUM(T7:T17)</f>
        <v>0</v>
      </c>
      <c r="U18" s="100">
        <f>SUM(U7:U17)</f>
        <v>0</v>
      </c>
      <c r="V18" s="67"/>
      <c r="W18" s="98">
        <f>SUM(W7:W17)</f>
        <v>0</v>
      </c>
      <c r="X18" s="99">
        <f>SUM(X7:X17)</f>
        <v>0</v>
      </c>
      <c r="Y18" s="99">
        <f>SUM(Y7:Y17)</f>
        <v>0</v>
      </c>
      <c r="Z18" s="99">
        <f>SUM(Z7:Z17)</f>
        <v>0</v>
      </c>
      <c r="AA18" s="100">
        <f>SUM(AA7:AA17)</f>
        <v>0</v>
      </c>
      <c r="AB18" s="67"/>
      <c r="AC18" s="98">
        <f>SUM(AC7:AC17)</f>
        <v>0</v>
      </c>
      <c r="AD18" s="99">
        <f>SUM(AD7:AD17)</f>
        <v>0</v>
      </c>
      <c r="AE18" s="99">
        <f>SUM(AE7:AE17)</f>
        <v>0</v>
      </c>
      <c r="AF18" s="99">
        <f>SUM(AF7:AF17)</f>
        <v>0</v>
      </c>
      <c r="AG18" s="100">
        <f>SUM(AG7:AG17)</f>
        <v>0</v>
      </c>
      <c r="AH18" s="79"/>
    </row>
    <row r="19" spans="1:34" ht="15.75" customHeight="1">
      <c r="A19" s="68"/>
      <c r="B19" s="72"/>
      <c r="C19" s="32" t="s">
        <v>32</v>
      </c>
      <c r="D19" s="32"/>
      <c r="E19" s="32"/>
      <c r="F19" s="32"/>
      <c r="G19" s="54"/>
      <c r="H19" s="55"/>
      <c r="I19" s="56"/>
      <c r="J19" s="71" t="s">
        <v>19</v>
      </c>
      <c r="K19" s="101">
        <f>ROUNDDOWN($I19*$D$5*K$5*365/1000,)</f>
        <v>0</v>
      </c>
      <c r="L19" s="102">
        <f>ROUNDDOWN($I19*$D$5*L$5*365/1000,)</f>
        <v>0</v>
      </c>
      <c r="M19" s="102">
        <f>ROUNDDOWN($I19*$D$5*M$5*365/1000,)</f>
        <v>0</v>
      </c>
      <c r="N19" s="151">
        <f>ROUNDDOWN($I19*$D$5*N$5*365/1000,)</f>
        <v>0</v>
      </c>
      <c r="O19" s="151">
        <f>ROUNDDOWN($I19*$D$5*O$5*365/1000,)</f>
        <v>0</v>
      </c>
      <c r="P19" s="186"/>
      <c r="Q19" s="101">
        <f>ROUNDDOWN($I19*$D$5*Q$5*365/1000,)</f>
        <v>0</v>
      </c>
      <c r="R19" s="102">
        <f>ROUNDDOWN($I19*$D$5*R$5*365/1000,)</f>
        <v>0</v>
      </c>
      <c r="S19" s="102">
        <f>ROUNDDOWN($I19*$D$5*S$5*365/1000,)</f>
        <v>0</v>
      </c>
      <c r="T19" s="102">
        <f>ROUNDDOWN($I19*$D$5*T$5*365/1000,)</f>
        <v>0</v>
      </c>
      <c r="U19" s="103">
        <f>ROUNDDOWN($I19*$D$5*U$5*365/1000,)</f>
        <v>0</v>
      </c>
      <c r="V19" s="186"/>
      <c r="W19" s="101">
        <f>ROUNDDOWN($I19*$D$5*W$5*365/1000,)</f>
        <v>0</v>
      </c>
      <c r="X19" s="102">
        <f>ROUNDDOWN($I19*$D$5*X$5*365/1000,)</f>
        <v>0</v>
      </c>
      <c r="Y19" s="102">
        <f>ROUNDDOWN($I19*$D$5*Y$5*365/1000,)</f>
        <v>0</v>
      </c>
      <c r="Z19" s="102">
        <f>ROUNDDOWN($I19*$D$5*Z$5*365/1000,)</f>
        <v>0</v>
      </c>
      <c r="AA19" s="103">
        <f>ROUNDDOWN($I19*$D$5*AA$5*365/1000,)</f>
        <v>0</v>
      </c>
      <c r="AB19" s="186"/>
      <c r="AC19" s="101">
        <f>ROUNDDOWN($I19*$D$5*AC$5*365/1000,)</f>
        <v>0</v>
      </c>
      <c r="AD19" s="102">
        <f>ROUNDDOWN($I19*$D$5*AD$5*365/1000,)</f>
        <v>0</v>
      </c>
      <c r="AE19" s="102">
        <f>ROUNDDOWN($I19*$D$5*AE$5*365/1000,)</f>
        <v>0</v>
      </c>
      <c r="AF19" s="102">
        <f>ROUNDDOWN($I19*$D$5*AF$5*365/1000,)</f>
        <v>0</v>
      </c>
      <c r="AG19" s="103">
        <f>ROUNDDOWN($I19*$D$5*AG$5*365/1000,)</f>
        <v>0</v>
      </c>
      <c r="AH19" s="196"/>
    </row>
    <row r="20" spans="1:34" ht="15.75" customHeight="1">
      <c r="A20" s="68"/>
      <c r="B20" s="73"/>
      <c r="C20" s="19" t="s">
        <v>20</v>
      </c>
      <c r="D20" s="19"/>
      <c r="E20" s="19"/>
      <c r="F20" s="9"/>
      <c r="G20" s="4" t="s">
        <v>21</v>
      </c>
      <c r="H20" s="2"/>
      <c r="I20" s="9"/>
      <c r="J20" s="69" t="s">
        <v>19</v>
      </c>
      <c r="K20" s="104">
        <f>ROUNDDOWN($I20*K$5*$F20*365/1000,)</f>
        <v>0</v>
      </c>
      <c r="L20" s="105">
        <f aca="true" t="shared" si="6" ref="L20:AG20">ROUNDDOWN($I20*L$5*$F20*365/1000,)</f>
        <v>0</v>
      </c>
      <c r="M20" s="105">
        <f t="shared" si="6"/>
        <v>0</v>
      </c>
      <c r="N20" s="96">
        <f t="shared" si="6"/>
        <v>0</v>
      </c>
      <c r="O20" s="96">
        <f t="shared" si="6"/>
        <v>0</v>
      </c>
      <c r="P20" s="184"/>
      <c r="Q20" s="104">
        <f t="shared" si="6"/>
        <v>0</v>
      </c>
      <c r="R20" s="105">
        <f t="shared" si="6"/>
        <v>0</v>
      </c>
      <c r="S20" s="105">
        <f t="shared" si="6"/>
        <v>0</v>
      </c>
      <c r="T20" s="105">
        <f t="shared" si="6"/>
        <v>0</v>
      </c>
      <c r="U20" s="97">
        <f t="shared" si="6"/>
        <v>0</v>
      </c>
      <c r="V20" s="184"/>
      <c r="W20" s="104">
        <f t="shared" si="6"/>
        <v>0</v>
      </c>
      <c r="X20" s="105">
        <f t="shared" si="6"/>
        <v>0</v>
      </c>
      <c r="Y20" s="105">
        <f t="shared" si="6"/>
        <v>0</v>
      </c>
      <c r="Z20" s="105">
        <f t="shared" si="6"/>
        <v>0</v>
      </c>
      <c r="AA20" s="97">
        <f t="shared" si="6"/>
        <v>0</v>
      </c>
      <c r="AB20" s="184"/>
      <c r="AC20" s="104">
        <f t="shared" si="6"/>
        <v>0</v>
      </c>
      <c r="AD20" s="105">
        <f t="shared" si="6"/>
        <v>0</v>
      </c>
      <c r="AE20" s="105">
        <f t="shared" si="6"/>
        <v>0</v>
      </c>
      <c r="AF20" s="105">
        <f t="shared" si="6"/>
        <v>0</v>
      </c>
      <c r="AG20" s="97">
        <f t="shared" si="6"/>
        <v>0</v>
      </c>
      <c r="AH20" s="195"/>
    </row>
    <row r="21" spans="1:34" ht="15.75" customHeight="1">
      <c r="A21" s="68"/>
      <c r="B21" s="73"/>
      <c r="C21" s="19" t="s">
        <v>22</v>
      </c>
      <c r="D21" s="19"/>
      <c r="E21" s="19"/>
      <c r="F21" s="19"/>
      <c r="G21" s="20"/>
      <c r="H21" s="2"/>
      <c r="I21" s="9"/>
      <c r="J21" s="69" t="s">
        <v>19</v>
      </c>
      <c r="K21" s="104">
        <f aca="true" t="shared" si="7" ref="K21:O22">ROUNDDOWN($I21*$D$5*K$5*365/1000,)</f>
        <v>0</v>
      </c>
      <c r="L21" s="105">
        <f t="shared" si="7"/>
        <v>0</v>
      </c>
      <c r="M21" s="105">
        <f t="shared" si="7"/>
        <v>0</v>
      </c>
      <c r="N21" s="96">
        <f t="shared" si="7"/>
        <v>0</v>
      </c>
      <c r="O21" s="96">
        <f t="shared" si="7"/>
        <v>0</v>
      </c>
      <c r="P21" s="184"/>
      <c r="Q21" s="104">
        <f aca="true" t="shared" si="8" ref="Q21:U22">ROUNDDOWN($I21*$D$5*Q$5*365/1000,)</f>
        <v>0</v>
      </c>
      <c r="R21" s="105">
        <f t="shared" si="8"/>
        <v>0</v>
      </c>
      <c r="S21" s="105">
        <f t="shared" si="8"/>
        <v>0</v>
      </c>
      <c r="T21" s="105">
        <f t="shared" si="8"/>
        <v>0</v>
      </c>
      <c r="U21" s="97">
        <f t="shared" si="8"/>
        <v>0</v>
      </c>
      <c r="V21" s="184"/>
      <c r="W21" s="104">
        <f aca="true" t="shared" si="9" ref="W21:AA22">ROUNDDOWN($I21*$D$5*W$5*365/1000,)</f>
        <v>0</v>
      </c>
      <c r="X21" s="105">
        <f t="shared" si="9"/>
        <v>0</v>
      </c>
      <c r="Y21" s="105">
        <f t="shared" si="9"/>
        <v>0</v>
      </c>
      <c r="Z21" s="105">
        <f t="shared" si="9"/>
        <v>0</v>
      </c>
      <c r="AA21" s="97">
        <f t="shared" si="9"/>
        <v>0</v>
      </c>
      <c r="AB21" s="184"/>
      <c r="AC21" s="104">
        <f aca="true" t="shared" si="10" ref="AC21:AG22">ROUNDDOWN($I21*$D$5*AC$5*365/1000,)</f>
        <v>0</v>
      </c>
      <c r="AD21" s="105">
        <f t="shared" si="10"/>
        <v>0</v>
      </c>
      <c r="AE21" s="105">
        <f t="shared" si="10"/>
        <v>0</v>
      </c>
      <c r="AF21" s="105">
        <f t="shared" si="10"/>
        <v>0</v>
      </c>
      <c r="AG21" s="97">
        <f t="shared" si="10"/>
        <v>0</v>
      </c>
      <c r="AH21" s="195"/>
    </row>
    <row r="22" spans="1:34" ht="15.75" customHeight="1">
      <c r="A22" s="68"/>
      <c r="B22" s="73"/>
      <c r="C22" s="25" t="s">
        <v>23</v>
      </c>
      <c r="D22" s="25"/>
      <c r="E22" s="25"/>
      <c r="F22" s="25"/>
      <c r="G22" s="58"/>
      <c r="H22" s="59"/>
      <c r="I22" s="60"/>
      <c r="J22" s="70" t="s">
        <v>19</v>
      </c>
      <c r="K22" s="137">
        <f t="shared" si="7"/>
        <v>0</v>
      </c>
      <c r="L22" s="138">
        <f t="shared" si="7"/>
        <v>0</v>
      </c>
      <c r="M22" s="138">
        <f t="shared" si="7"/>
        <v>0</v>
      </c>
      <c r="N22" s="110">
        <f t="shared" si="7"/>
        <v>0</v>
      </c>
      <c r="O22" s="110">
        <f t="shared" si="7"/>
        <v>0</v>
      </c>
      <c r="P22" s="187"/>
      <c r="Q22" s="137">
        <f t="shared" si="8"/>
        <v>0</v>
      </c>
      <c r="R22" s="138">
        <f t="shared" si="8"/>
        <v>0</v>
      </c>
      <c r="S22" s="138">
        <f t="shared" si="8"/>
        <v>0</v>
      </c>
      <c r="T22" s="138">
        <f t="shared" si="8"/>
        <v>0</v>
      </c>
      <c r="U22" s="111">
        <f t="shared" si="8"/>
        <v>0</v>
      </c>
      <c r="V22" s="187"/>
      <c r="W22" s="137">
        <f t="shared" si="9"/>
        <v>0</v>
      </c>
      <c r="X22" s="138">
        <f t="shared" si="9"/>
        <v>0</v>
      </c>
      <c r="Y22" s="138">
        <f t="shared" si="9"/>
        <v>0</v>
      </c>
      <c r="Z22" s="138">
        <f t="shared" si="9"/>
        <v>0</v>
      </c>
      <c r="AA22" s="111">
        <f t="shared" si="9"/>
        <v>0</v>
      </c>
      <c r="AB22" s="187"/>
      <c r="AC22" s="137">
        <f t="shared" si="10"/>
        <v>0</v>
      </c>
      <c r="AD22" s="138">
        <f t="shared" si="10"/>
        <v>0</v>
      </c>
      <c r="AE22" s="138">
        <f t="shared" si="10"/>
        <v>0</v>
      </c>
      <c r="AF22" s="138">
        <f t="shared" si="10"/>
        <v>0</v>
      </c>
      <c r="AG22" s="111">
        <f t="shared" si="10"/>
        <v>0</v>
      </c>
      <c r="AH22" s="194"/>
    </row>
    <row r="23" spans="1:34" ht="15.75" customHeight="1">
      <c r="A23" s="68"/>
      <c r="B23" s="284" t="s">
        <v>38</v>
      </c>
      <c r="C23" s="285"/>
      <c r="D23" s="285"/>
      <c r="E23" s="285"/>
      <c r="F23" s="285"/>
      <c r="G23" s="285"/>
      <c r="H23" s="285"/>
      <c r="I23" s="285"/>
      <c r="J23" s="286"/>
      <c r="K23" s="98">
        <f>SUM(K19:K22)</f>
        <v>0</v>
      </c>
      <c r="L23" s="99">
        <f>SUM(L19:L22)</f>
        <v>0</v>
      </c>
      <c r="M23" s="99">
        <f>SUM(M19:M22)</f>
        <v>0</v>
      </c>
      <c r="N23" s="150">
        <f>SUM(N19:N22)</f>
        <v>0</v>
      </c>
      <c r="O23" s="150">
        <f>SUM(O19:O22)</f>
        <v>0</v>
      </c>
      <c r="P23" s="168"/>
      <c r="Q23" s="98">
        <f>SUM(Q19:Q22)</f>
        <v>0</v>
      </c>
      <c r="R23" s="99">
        <f>SUM(R19:R22)</f>
        <v>0</v>
      </c>
      <c r="S23" s="99">
        <f>SUM(S19:S22)</f>
        <v>0</v>
      </c>
      <c r="T23" s="99">
        <f>SUM(T19:T22)</f>
        <v>0</v>
      </c>
      <c r="U23" s="100">
        <f>SUM(U19:U22)</f>
        <v>0</v>
      </c>
      <c r="V23" s="168"/>
      <c r="W23" s="98">
        <f>SUM(W19:W22)</f>
        <v>0</v>
      </c>
      <c r="X23" s="99">
        <f>SUM(X19:X22)</f>
        <v>0</v>
      </c>
      <c r="Y23" s="99">
        <f>SUM(Y19:Y22)</f>
        <v>0</v>
      </c>
      <c r="Z23" s="99">
        <f>SUM(Z19:Z22)</f>
        <v>0</v>
      </c>
      <c r="AA23" s="100">
        <f>SUM(AA19:AA22)</f>
        <v>0</v>
      </c>
      <c r="AB23" s="168"/>
      <c r="AC23" s="98">
        <f>SUM(AC19:AC22)</f>
        <v>0</v>
      </c>
      <c r="AD23" s="99">
        <f>SUM(AD19:AD22)</f>
        <v>0</v>
      </c>
      <c r="AE23" s="99">
        <f>SUM(AE19:AE22)</f>
        <v>0</v>
      </c>
      <c r="AF23" s="99">
        <f>SUM(AF19:AF22)</f>
        <v>0</v>
      </c>
      <c r="AG23" s="100">
        <f>SUM(AG19:AG22)</f>
        <v>0</v>
      </c>
      <c r="AH23" s="57"/>
    </row>
    <row r="24" spans="1:34" ht="15.75" customHeight="1">
      <c r="A24" s="68"/>
      <c r="B24" s="276" t="s">
        <v>42</v>
      </c>
      <c r="C24" s="277"/>
      <c r="D24" s="277"/>
      <c r="E24" s="277"/>
      <c r="F24" s="277"/>
      <c r="G24" s="277"/>
      <c r="H24" s="277"/>
      <c r="I24" s="277"/>
      <c r="J24" s="278"/>
      <c r="K24" s="98">
        <v>0</v>
      </c>
      <c r="L24" s="99">
        <f>SUM(L23,L18)</f>
        <v>0</v>
      </c>
      <c r="M24" s="99">
        <f>SUM(M23,M18)</f>
        <v>0</v>
      </c>
      <c r="N24" s="150">
        <f>SUM(N23,N18)</f>
        <v>0</v>
      </c>
      <c r="O24" s="150">
        <f>SUM(O23,O18)</f>
        <v>0</v>
      </c>
      <c r="P24" s="169"/>
      <c r="Q24" s="98">
        <f>SUM(Q23,Q18)</f>
        <v>0</v>
      </c>
      <c r="R24" s="99">
        <f>SUM(R23,R18)</f>
        <v>0</v>
      </c>
      <c r="S24" s="99">
        <f>SUM(S23,S18)</f>
        <v>0</v>
      </c>
      <c r="T24" s="99">
        <f>SUM(T23,T18)</f>
        <v>0</v>
      </c>
      <c r="U24" s="100">
        <f>SUM(U23,U18)</f>
        <v>0</v>
      </c>
      <c r="V24" s="169"/>
      <c r="W24" s="98">
        <f>SUM(W23,W18)</f>
        <v>0</v>
      </c>
      <c r="X24" s="99">
        <f>SUM(X23,X18)</f>
        <v>0</v>
      </c>
      <c r="Y24" s="99">
        <f>SUM(Y23,Y18)</f>
        <v>0</v>
      </c>
      <c r="Z24" s="99">
        <f>SUM(Z23,Z18)</f>
        <v>0</v>
      </c>
      <c r="AA24" s="100">
        <f>SUM(AA23,AA18)</f>
        <v>0</v>
      </c>
      <c r="AB24" s="169"/>
      <c r="AC24" s="98">
        <f>SUM(AC23,AC18)</f>
        <v>0</v>
      </c>
      <c r="AD24" s="99">
        <f>SUM(AD23,AD18)</f>
        <v>0</v>
      </c>
      <c r="AE24" s="99">
        <f>SUM(AE23,AE18)</f>
        <v>0</v>
      </c>
      <c r="AF24" s="99">
        <f>SUM(AF23,AF18)</f>
        <v>0</v>
      </c>
      <c r="AG24" s="100">
        <f>SUM(AG23,AG18)</f>
        <v>0</v>
      </c>
      <c r="AH24" s="37"/>
    </row>
    <row r="25" spans="1:34" ht="15.75" customHeight="1">
      <c r="A25" s="39" t="s">
        <v>24</v>
      </c>
      <c r="B25" s="64"/>
      <c r="C25" s="64"/>
      <c r="D25" s="63"/>
      <c r="E25" s="63"/>
      <c r="F25" s="63"/>
      <c r="G25" s="63"/>
      <c r="H25" s="63"/>
      <c r="I25" s="63"/>
      <c r="J25" s="63"/>
      <c r="K25" s="106"/>
      <c r="L25" s="91"/>
      <c r="M25" s="91"/>
      <c r="N25" s="91"/>
      <c r="O25" s="136"/>
      <c r="P25" s="163"/>
      <c r="Q25" s="133"/>
      <c r="R25" s="134"/>
      <c r="S25" s="134"/>
      <c r="T25" s="134"/>
      <c r="U25" s="135"/>
      <c r="V25" s="163"/>
      <c r="W25" s="133"/>
      <c r="X25" s="134"/>
      <c r="Y25" s="134"/>
      <c r="Z25" s="134"/>
      <c r="AA25" s="135"/>
      <c r="AB25" s="163"/>
      <c r="AC25" s="133"/>
      <c r="AD25" s="134"/>
      <c r="AE25" s="134"/>
      <c r="AF25" s="134"/>
      <c r="AG25" s="135"/>
      <c r="AH25" s="41"/>
    </row>
    <row r="26" spans="1:34" ht="15.75" customHeight="1">
      <c r="A26" s="72"/>
      <c r="B26" s="287" t="s">
        <v>84</v>
      </c>
      <c r="C26" s="288"/>
      <c r="D26" s="174"/>
      <c r="E26" s="64" t="s">
        <v>0</v>
      </c>
      <c r="F26" s="64"/>
      <c r="G26" s="64"/>
      <c r="H26" s="64"/>
      <c r="I26" s="64"/>
      <c r="J26" s="64"/>
      <c r="K26" s="76"/>
      <c r="L26" s="77"/>
      <c r="M26" s="77"/>
      <c r="N26" s="152"/>
      <c r="O26" s="152"/>
      <c r="P26" s="13"/>
      <c r="Q26" s="76"/>
      <c r="R26" s="77"/>
      <c r="S26" s="77"/>
      <c r="T26" s="77"/>
      <c r="U26" s="78"/>
      <c r="V26" s="13"/>
      <c r="W26" s="76"/>
      <c r="X26" s="77"/>
      <c r="Y26" s="77"/>
      <c r="Z26" s="77"/>
      <c r="AA26" s="78"/>
      <c r="AB26" s="13"/>
      <c r="AC26" s="76"/>
      <c r="AD26" s="77"/>
      <c r="AE26" s="77"/>
      <c r="AF26" s="77"/>
      <c r="AG26" s="78"/>
      <c r="AH26" s="192"/>
    </row>
    <row r="27" spans="1:34" ht="15.75" customHeight="1">
      <c r="A27" s="73"/>
      <c r="B27" s="72"/>
      <c r="C27" s="31" t="s">
        <v>25</v>
      </c>
      <c r="D27" s="32"/>
      <c r="E27" s="32"/>
      <c r="F27" s="32"/>
      <c r="G27" s="32"/>
      <c r="H27" s="32"/>
      <c r="I27" s="52" t="s">
        <v>36</v>
      </c>
      <c r="J27" s="53" t="s">
        <v>9</v>
      </c>
      <c r="K27" s="107"/>
      <c r="L27" s="108"/>
      <c r="M27" s="108"/>
      <c r="N27" s="108"/>
      <c r="O27" s="108"/>
      <c r="P27" s="167"/>
      <c r="Q27" s="178"/>
      <c r="R27" s="156"/>
      <c r="S27" s="156"/>
      <c r="T27" s="156"/>
      <c r="U27" s="109"/>
      <c r="V27" s="167"/>
      <c r="W27" s="178"/>
      <c r="X27" s="156"/>
      <c r="Y27" s="156"/>
      <c r="Z27" s="156"/>
      <c r="AA27" s="109"/>
      <c r="AB27" s="167"/>
      <c r="AC27" s="178"/>
      <c r="AD27" s="156"/>
      <c r="AE27" s="156"/>
      <c r="AF27" s="156"/>
      <c r="AG27" s="109"/>
      <c r="AH27" s="15"/>
    </row>
    <row r="28" spans="1:34" ht="15.75" customHeight="1">
      <c r="A28" s="73"/>
      <c r="B28" s="73"/>
      <c r="C28" s="30"/>
      <c r="D28" s="2" t="s">
        <v>11</v>
      </c>
      <c r="E28" s="5" t="s">
        <v>12</v>
      </c>
      <c r="F28" s="9"/>
      <c r="G28" s="4" t="s">
        <v>13</v>
      </c>
      <c r="H28" s="2"/>
      <c r="I28" s="12">
        <v>711</v>
      </c>
      <c r="J28" s="6" t="s">
        <v>14</v>
      </c>
      <c r="K28" s="104">
        <f aca="true" t="shared" si="11" ref="K28:Z34">ROUNDDOWN($F28*$I28*K$26*365*10.54/1000,)</f>
        <v>0</v>
      </c>
      <c r="L28" s="105">
        <f t="shared" si="11"/>
        <v>0</v>
      </c>
      <c r="M28" s="105">
        <f t="shared" si="11"/>
        <v>0</v>
      </c>
      <c r="N28" s="96">
        <f t="shared" si="11"/>
        <v>0</v>
      </c>
      <c r="O28" s="96">
        <f t="shared" si="11"/>
        <v>0</v>
      </c>
      <c r="P28" s="184"/>
      <c r="Q28" s="104">
        <f t="shared" si="11"/>
        <v>0</v>
      </c>
      <c r="R28" s="105">
        <f t="shared" si="11"/>
        <v>0</v>
      </c>
      <c r="S28" s="105">
        <f t="shared" si="11"/>
        <v>0</v>
      </c>
      <c r="T28" s="105">
        <f t="shared" si="11"/>
        <v>0</v>
      </c>
      <c r="U28" s="97">
        <f t="shared" si="11"/>
        <v>0</v>
      </c>
      <c r="V28" s="184"/>
      <c r="W28" s="104">
        <f t="shared" si="11"/>
        <v>0</v>
      </c>
      <c r="X28" s="105">
        <f t="shared" si="11"/>
        <v>0</v>
      </c>
      <c r="Y28" s="105">
        <f t="shared" si="11"/>
        <v>0</v>
      </c>
      <c r="Z28" s="105">
        <f t="shared" si="11"/>
        <v>0</v>
      </c>
      <c r="AA28" s="97">
        <f aca="true" t="shared" si="12" ref="W28:AA34">ROUNDDOWN($F28*$I28*AA$26*365*10.54/1000,)</f>
        <v>0</v>
      </c>
      <c r="AB28" s="184"/>
      <c r="AC28" s="104">
        <f aca="true" t="shared" si="13" ref="AC28:AG34">ROUNDDOWN($F28*$I28*AC$26*365*10.54/1000,)</f>
        <v>0</v>
      </c>
      <c r="AD28" s="105">
        <f t="shared" si="13"/>
        <v>0</v>
      </c>
      <c r="AE28" s="105">
        <f t="shared" si="13"/>
        <v>0</v>
      </c>
      <c r="AF28" s="105">
        <f t="shared" si="13"/>
        <v>0</v>
      </c>
      <c r="AG28" s="97">
        <f t="shared" si="13"/>
        <v>0</v>
      </c>
      <c r="AH28" s="195"/>
    </row>
    <row r="29" spans="1:34" ht="15.75" customHeight="1">
      <c r="A29" s="73"/>
      <c r="B29" s="73"/>
      <c r="C29" s="26"/>
      <c r="D29" s="2" t="s">
        <v>15</v>
      </c>
      <c r="E29" s="5" t="s">
        <v>12</v>
      </c>
      <c r="F29" s="9"/>
      <c r="G29" s="4" t="s">
        <v>13</v>
      </c>
      <c r="H29" s="2"/>
      <c r="I29" s="12">
        <v>781</v>
      </c>
      <c r="J29" s="6" t="s">
        <v>14</v>
      </c>
      <c r="K29" s="104">
        <f t="shared" si="11"/>
        <v>0</v>
      </c>
      <c r="L29" s="105">
        <f t="shared" si="11"/>
        <v>0</v>
      </c>
      <c r="M29" s="105">
        <f t="shared" si="11"/>
        <v>0</v>
      </c>
      <c r="N29" s="96">
        <f t="shared" si="11"/>
        <v>0</v>
      </c>
      <c r="O29" s="96">
        <f t="shared" si="11"/>
        <v>0</v>
      </c>
      <c r="P29" s="184"/>
      <c r="Q29" s="104">
        <f t="shared" si="11"/>
        <v>0</v>
      </c>
      <c r="R29" s="105">
        <f t="shared" si="11"/>
        <v>0</v>
      </c>
      <c r="S29" s="105">
        <f t="shared" si="11"/>
        <v>0</v>
      </c>
      <c r="T29" s="105">
        <f t="shared" si="11"/>
        <v>0</v>
      </c>
      <c r="U29" s="97">
        <f t="shared" si="11"/>
        <v>0</v>
      </c>
      <c r="V29" s="184"/>
      <c r="W29" s="104">
        <f t="shared" si="12"/>
        <v>0</v>
      </c>
      <c r="X29" s="105">
        <f t="shared" si="12"/>
        <v>0</v>
      </c>
      <c r="Y29" s="105">
        <f t="shared" si="12"/>
        <v>0</v>
      </c>
      <c r="Z29" s="105">
        <f t="shared" si="12"/>
        <v>0</v>
      </c>
      <c r="AA29" s="97">
        <f t="shared" si="12"/>
        <v>0</v>
      </c>
      <c r="AB29" s="184"/>
      <c r="AC29" s="104">
        <f t="shared" si="13"/>
        <v>0</v>
      </c>
      <c r="AD29" s="105">
        <f t="shared" si="13"/>
        <v>0</v>
      </c>
      <c r="AE29" s="105">
        <f t="shared" si="13"/>
        <v>0</v>
      </c>
      <c r="AF29" s="105">
        <f t="shared" si="13"/>
        <v>0</v>
      </c>
      <c r="AG29" s="97">
        <f t="shared" si="13"/>
        <v>0</v>
      </c>
      <c r="AH29" s="195"/>
    </row>
    <row r="30" spans="1:34" ht="15.75" customHeight="1">
      <c r="A30" s="73"/>
      <c r="B30" s="73"/>
      <c r="C30" s="26"/>
      <c r="D30" s="2" t="s">
        <v>16</v>
      </c>
      <c r="E30" s="5" t="s">
        <v>12</v>
      </c>
      <c r="F30" s="9"/>
      <c r="G30" s="4" t="s">
        <v>13</v>
      </c>
      <c r="H30" s="2"/>
      <c r="I30" s="12">
        <v>854</v>
      </c>
      <c r="J30" s="6" t="s">
        <v>14</v>
      </c>
      <c r="K30" s="104">
        <f t="shared" si="11"/>
        <v>0</v>
      </c>
      <c r="L30" s="105">
        <f t="shared" si="11"/>
        <v>0</v>
      </c>
      <c r="M30" s="105">
        <f t="shared" si="11"/>
        <v>0</v>
      </c>
      <c r="N30" s="96">
        <f t="shared" si="11"/>
        <v>0</v>
      </c>
      <c r="O30" s="96">
        <f t="shared" si="11"/>
        <v>0</v>
      </c>
      <c r="P30" s="184"/>
      <c r="Q30" s="104">
        <f t="shared" si="11"/>
        <v>0</v>
      </c>
      <c r="R30" s="105">
        <f t="shared" si="11"/>
        <v>0</v>
      </c>
      <c r="S30" s="105">
        <f t="shared" si="11"/>
        <v>0</v>
      </c>
      <c r="T30" s="105">
        <f t="shared" si="11"/>
        <v>0</v>
      </c>
      <c r="U30" s="97">
        <f t="shared" si="11"/>
        <v>0</v>
      </c>
      <c r="V30" s="184"/>
      <c r="W30" s="104">
        <f t="shared" si="12"/>
        <v>0</v>
      </c>
      <c r="X30" s="105">
        <f t="shared" si="12"/>
        <v>0</v>
      </c>
      <c r="Y30" s="105">
        <f t="shared" si="12"/>
        <v>0</v>
      </c>
      <c r="Z30" s="105">
        <f t="shared" si="12"/>
        <v>0</v>
      </c>
      <c r="AA30" s="97">
        <f t="shared" si="12"/>
        <v>0</v>
      </c>
      <c r="AB30" s="184"/>
      <c r="AC30" s="104">
        <f t="shared" si="13"/>
        <v>0</v>
      </c>
      <c r="AD30" s="105">
        <f t="shared" si="13"/>
        <v>0</v>
      </c>
      <c r="AE30" s="105">
        <f t="shared" si="13"/>
        <v>0</v>
      </c>
      <c r="AF30" s="105">
        <f t="shared" si="13"/>
        <v>0</v>
      </c>
      <c r="AG30" s="97">
        <f t="shared" si="13"/>
        <v>0</v>
      </c>
      <c r="AH30" s="195"/>
    </row>
    <row r="31" spans="1:34" ht="15.75" customHeight="1">
      <c r="A31" s="73"/>
      <c r="B31" s="73"/>
      <c r="C31" s="26"/>
      <c r="D31" s="2" t="s">
        <v>17</v>
      </c>
      <c r="E31" s="5" t="s">
        <v>12</v>
      </c>
      <c r="F31" s="9"/>
      <c r="G31" s="4" t="s">
        <v>13</v>
      </c>
      <c r="H31" s="2"/>
      <c r="I31" s="12">
        <v>924</v>
      </c>
      <c r="J31" s="6" t="s">
        <v>14</v>
      </c>
      <c r="K31" s="104">
        <f t="shared" si="11"/>
        <v>0</v>
      </c>
      <c r="L31" s="105">
        <f t="shared" si="11"/>
        <v>0</v>
      </c>
      <c r="M31" s="105">
        <f t="shared" si="11"/>
        <v>0</v>
      </c>
      <c r="N31" s="96">
        <f t="shared" si="11"/>
        <v>0</v>
      </c>
      <c r="O31" s="96">
        <f t="shared" si="11"/>
        <v>0</v>
      </c>
      <c r="P31" s="184"/>
      <c r="Q31" s="104">
        <f t="shared" si="11"/>
        <v>0</v>
      </c>
      <c r="R31" s="105">
        <f t="shared" si="11"/>
        <v>0</v>
      </c>
      <c r="S31" s="105">
        <f t="shared" si="11"/>
        <v>0</v>
      </c>
      <c r="T31" s="105">
        <f t="shared" si="11"/>
        <v>0</v>
      </c>
      <c r="U31" s="97">
        <f t="shared" si="11"/>
        <v>0</v>
      </c>
      <c r="V31" s="184"/>
      <c r="W31" s="104">
        <f t="shared" si="12"/>
        <v>0</v>
      </c>
      <c r="X31" s="105">
        <f t="shared" si="12"/>
        <v>0</v>
      </c>
      <c r="Y31" s="105">
        <f t="shared" si="12"/>
        <v>0</v>
      </c>
      <c r="Z31" s="105">
        <f t="shared" si="12"/>
        <v>0</v>
      </c>
      <c r="AA31" s="97">
        <f t="shared" si="12"/>
        <v>0</v>
      </c>
      <c r="AB31" s="184"/>
      <c r="AC31" s="104">
        <f t="shared" si="13"/>
        <v>0</v>
      </c>
      <c r="AD31" s="105">
        <f t="shared" si="13"/>
        <v>0</v>
      </c>
      <c r="AE31" s="105">
        <f t="shared" si="13"/>
        <v>0</v>
      </c>
      <c r="AF31" s="105">
        <f t="shared" si="13"/>
        <v>0</v>
      </c>
      <c r="AG31" s="97">
        <f t="shared" si="13"/>
        <v>0</v>
      </c>
      <c r="AH31" s="195"/>
    </row>
    <row r="32" spans="1:34" ht="15.75" customHeight="1">
      <c r="A32" s="73"/>
      <c r="B32" s="73"/>
      <c r="C32" s="27"/>
      <c r="D32" s="2" t="s">
        <v>18</v>
      </c>
      <c r="E32" s="5" t="s">
        <v>12</v>
      </c>
      <c r="F32" s="9"/>
      <c r="G32" s="4" t="s">
        <v>13</v>
      </c>
      <c r="H32" s="2"/>
      <c r="I32" s="12">
        <v>993</v>
      </c>
      <c r="J32" s="6" t="s">
        <v>14</v>
      </c>
      <c r="K32" s="104">
        <f>ROUNDDOWN($F32*$I32*K$26*365*10.54/1000,)</f>
        <v>0</v>
      </c>
      <c r="L32" s="105">
        <f aca="true" t="shared" si="14" ref="L32:O34">ROUNDDOWN($F32*$I32*L$26*365*10.54/1000,)</f>
        <v>0</v>
      </c>
      <c r="M32" s="105">
        <f t="shared" si="14"/>
        <v>0</v>
      </c>
      <c r="N32" s="96">
        <f t="shared" si="14"/>
        <v>0</v>
      </c>
      <c r="O32" s="96">
        <f t="shared" si="14"/>
        <v>0</v>
      </c>
      <c r="P32" s="184"/>
      <c r="Q32" s="104">
        <f t="shared" si="11"/>
        <v>0</v>
      </c>
      <c r="R32" s="105">
        <f t="shared" si="11"/>
        <v>0</v>
      </c>
      <c r="S32" s="105">
        <f t="shared" si="11"/>
        <v>0</v>
      </c>
      <c r="T32" s="105">
        <f t="shared" si="11"/>
        <v>0</v>
      </c>
      <c r="U32" s="97">
        <f t="shared" si="11"/>
        <v>0</v>
      </c>
      <c r="V32" s="184"/>
      <c r="W32" s="104">
        <f t="shared" si="12"/>
        <v>0</v>
      </c>
      <c r="X32" s="105">
        <f t="shared" si="12"/>
        <v>0</v>
      </c>
      <c r="Y32" s="105">
        <f t="shared" si="12"/>
        <v>0</v>
      </c>
      <c r="Z32" s="105">
        <f t="shared" si="12"/>
        <v>0</v>
      </c>
      <c r="AA32" s="97">
        <f t="shared" si="12"/>
        <v>0</v>
      </c>
      <c r="AB32" s="184"/>
      <c r="AC32" s="104">
        <f t="shared" si="13"/>
        <v>0</v>
      </c>
      <c r="AD32" s="105">
        <f t="shared" si="13"/>
        <v>0</v>
      </c>
      <c r="AE32" s="105">
        <f t="shared" si="13"/>
        <v>0</v>
      </c>
      <c r="AF32" s="105">
        <f t="shared" si="13"/>
        <v>0</v>
      </c>
      <c r="AG32" s="97">
        <f t="shared" si="13"/>
        <v>0</v>
      </c>
      <c r="AH32" s="195"/>
    </row>
    <row r="33" spans="1:34" ht="15.75" customHeight="1">
      <c r="A33" s="73"/>
      <c r="B33" s="73"/>
      <c r="C33" s="18" t="s">
        <v>97</v>
      </c>
      <c r="D33" s="19"/>
      <c r="E33" s="20"/>
      <c r="F33" s="300"/>
      <c r="G33" s="301"/>
      <c r="H33" s="2"/>
      <c r="I33" s="12">
        <f>IF(F33="管理栄養士",12,IF(F33="栄養士",10,0))</f>
        <v>0</v>
      </c>
      <c r="J33" s="6" t="s">
        <v>14</v>
      </c>
      <c r="K33" s="104">
        <f>ROUNDDOWN($F33*$I33*K$26*365*10.54/1000,)</f>
        <v>0</v>
      </c>
      <c r="L33" s="105">
        <f t="shared" si="14"/>
        <v>0</v>
      </c>
      <c r="M33" s="105">
        <f t="shared" si="14"/>
        <v>0</v>
      </c>
      <c r="N33" s="96">
        <f t="shared" si="14"/>
        <v>0</v>
      </c>
      <c r="O33" s="96">
        <f t="shared" si="14"/>
        <v>0</v>
      </c>
      <c r="P33" s="184"/>
      <c r="Q33" s="104">
        <f t="shared" si="11"/>
        <v>0</v>
      </c>
      <c r="R33" s="105">
        <f t="shared" si="11"/>
        <v>0</v>
      </c>
      <c r="S33" s="105">
        <f t="shared" si="11"/>
        <v>0</v>
      </c>
      <c r="T33" s="105">
        <f t="shared" si="11"/>
        <v>0</v>
      </c>
      <c r="U33" s="97">
        <f t="shared" si="11"/>
        <v>0</v>
      </c>
      <c r="V33" s="184"/>
      <c r="W33" s="104">
        <f t="shared" si="12"/>
        <v>0</v>
      </c>
      <c r="X33" s="105">
        <f t="shared" si="12"/>
        <v>0</v>
      </c>
      <c r="Y33" s="105">
        <f t="shared" si="12"/>
        <v>0</v>
      </c>
      <c r="Z33" s="105">
        <f t="shared" si="12"/>
        <v>0</v>
      </c>
      <c r="AA33" s="97">
        <f t="shared" si="12"/>
        <v>0</v>
      </c>
      <c r="AB33" s="184"/>
      <c r="AC33" s="104">
        <f t="shared" si="13"/>
        <v>0</v>
      </c>
      <c r="AD33" s="105">
        <f t="shared" si="13"/>
        <v>0</v>
      </c>
      <c r="AE33" s="105">
        <f t="shared" si="13"/>
        <v>0</v>
      </c>
      <c r="AF33" s="105">
        <f t="shared" si="13"/>
        <v>0</v>
      </c>
      <c r="AG33" s="97">
        <f t="shared" si="13"/>
        <v>0</v>
      </c>
      <c r="AH33" s="195"/>
    </row>
    <row r="34" spans="1:34" ht="15.75" customHeight="1">
      <c r="A34" s="73"/>
      <c r="B34" s="73"/>
      <c r="C34" s="21" t="s">
        <v>98</v>
      </c>
      <c r="D34" s="22"/>
      <c r="E34" s="22"/>
      <c r="F34" s="23"/>
      <c r="G34" s="80"/>
      <c r="H34" s="3"/>
      <c r="I34" s="81">
        <f>IF(G34="有",10,0)</f>
        <v>0</v>
      </c>
      <c r="J34" s="7" t="s">
        <v>14</v>
      </c>
      <c r="K34" s="137">
        <f>ROUNDDOWN($F34*$I34*K$26*365*10.54/1000,)</f>
        <v>0</v>
      </c>
      <c r="L34" s="138">
        <f t="shared" si="14"/>
        <v>0</v>
      </c>
      <c r="M34" s="138">
        <f t="shared" si="14"/>
        <v>0</v>
      </c>
      <c r="N34" s="110">
        <f t="shared" si="14"/>
        <v>0</v>
      </c>
      <c r="O34" s="110">
        <f t="shared" si="14"/>
        <v>0</v>
      </c>
      <c r="P34" s="187"/>
      <c r="Q34" s="137">
        <f t="shared" si="11"/>
        <v>0</v>
      </c>
      <c r="R34" s="138">
        <f t="shared" si="11"/>
        <v>0</v>
      </c>
      <c r="S34" s="138">
        <f t="shared" si="11"/>
        <v>0</v>
      </c>
      <c r="T34" s="138">
        <f t="shared" si="11"/>
        <v>0</v>
      </c>
      <c r="U34" s="111">
        <f t="shared" si="11"/>
        <v>0</v>
      </c>
      <c r="V34" s="187"/>
      <c r="W34" s="137">
        <f t="shared" si="12"/>
        <v>0</v>
      </c>
      <c r="X34" s="138">
        <f t="shared" si="12"/>
        <v>0</v>
      </c>
      <c r="Y34" s="138">
        <f t="shared" si="12"/>
        <v>0</v>
      </c>
      <c r="Z34" s="138">
        <f t="shared" si="12"/>
        <v>0</v>
      </c>
      <c r="AA34" s="111">
        <f t="shared" si="12"/>
        <v>0</v>
      </c>
      <c r="AB34" s="187"/>
      <c r="AC34" s="137">
        <f t="shared" si="13"/>
        <v>0</v>
      </c>
      <c r="AD34" s="138">
        <f t="shared" si="13"/>
        <v>0</v>
      </c>
      <c r="AE34" s="138">
        <f t="shared" si="13"/>
        <v>0</v>
      </c>
      <c r="AF34" s="138">
        <f t="shared" si="13"/>
        <v>0</v>
      </c>
      <c r="AG34" s="111">
        <f t="shared" si="13"/>
        <v>0</v>
      </c>
      <c r="AH34" s="194"/>
    </row>
    <row r="35" spans="1:34" ht="15.75" customHeight="1">
      <c r="A35" s="73"/>
      <c r="B35" s="284" t="s">
        <v>41</v>
      </c>
      <c r="C35" s="285"/>
      <c r="D35" s="285"/>
      <c r="E35" s="285"/>
      <c r="F35" s="285"/>
      <c r="G35" s="285"/>
      <c r="H35" s="285"/>
      <c r="I35" s="285"/>
      <c r="J35" s="286"/>
      <c r="K35" s="98">
        <f>SUM(K28:K34)</f>
        <v>0</v>
      </c>
      <c r="L35" s="99">
        <f>SUM(L28:L34)</f>
        <v>0</v>
      </c>
      <c r="M35" s="99">
        <f>SUM(M28:M34)</f>
        <v>0</v>
      </c>
      <c r="N35" s="150">
        <f>SUM(N28:N34)</f>
        <v>0</v>
      </c>
      <c r="O35" s="150">
        <f>SUM(O28:O34)</f>
        <v>0</v>
      </c>
      <c r="P35" s="67"/>
      <c r="Q35" s="98">
        <f>SUM(Q28:Q34)</f>
        <v>0</v>
      </c>
      <c r="R35" s="99">
        <f>SUM(R28:R34)</f>
        <v>0</v>
      </c>
      <c r="S35" s="99">
        <f>SUM(S28:S34)</f>
        <v>0</v>
      </c>
      <c r="T35" s="99">
        <f>SUM(T28:T34)</f>
        <v>0</v>
      </c>
      <c r="U35" s="100">
        <f>SUM(U28:U34)</f>
        <v>0</v>
      </c>
      <c r="V35" s="67"/>
      <c r="W35" s="98">
        <f>SUM(W28:W34)</f>
        <v>0</v>
      </c>
      <c r="X35" s="99">
        <f>SUM(X28:X34)</f>
        <v>0</v>
      </c>
      <c r="Y35" s="99">
        <f>SUM(Y28:Y34)</f>
        <v>0</v>
      </c>
      <c r="Z35" s="99">
        <f>SUM(Z28:Z34)</f>
        <v>0</v>
      </c>
      <c r="AA35" s="100">
        <f>SUM(AA28:AA34)</f>
        <v>0</v>
      </c>
      <c r="AB35" s="67"/>
      <c r="AC35" s="98">
        <f>SUM(AC28:AC34)</f>
        <v>0</v>
      </c>
      <c r="AD35" s="99">
        <f>SUM(AD28:AD34)</f>
        <v>0</v>
      </c>
      <c r="AE35" s="99">
        <f>SUM(AE28:AE34)</f>
        <v>0</v>
      </c>
      <c r="AF35" s="99">
        <f>SUM(AF28:AF34)</f>
        <v>0</v>
      </c>
      <c r="AG35" s="100">
        <f>SUM(AG28:AG34)</f>
        <v>0</v>
      </c>
      <c r="AH35" s="79"/>
    </row>
    <row r="36" spans="1:34" ht="15.75" customHeight="1">
      <c r="A36" s="73"/>
      <c r="B36" s="72"/>
      <c r="C36" s="34" t="s">
        <v>26</v>
      </c>
      <c r="D36" s="35"/>
      <c r="E36" s="35"/>
      <c r="F36" s="35"/>
      <c r="G36" s="47"/>
      <c r="H36" s="48"/>
      <c r="I36" s="49"/>
      <c r="J36" s="50" t="s">
        <v>19</v>
      </c>
      <c r="K36" s="101">
        <f>ROUNDDOWN($I36*$D$26*K$26*365/1000,)</f>
        <v>0</v>
      </c>
      <c r="L36" s="102">
        <f>ROUNDDOWN($I36*$D$26*L$26*365/1000,)</f>
        <v>0</v>
      </c>
      <c r="M36" s="102">
        <f>ROUNDDOWN($I36*$D$26*M$26*365/1000,)</f>
        <v>0</v>
      </c>
      <c r="N36" s="151">
        <f>ROUNDDOWN($I36*$D$26*N$26*365/1000,)</f>
        <v>0</v>
      </c>
      <c r="O36" s="151">
        <f>ROUNDDOWN($I36*$D$26*O$26*365/1000,)</f>
        <v>0</v>
      </c>
      <c r="P36" s="188"/>
      <c r="Q36" s="101">
        <f>ROUNDDOWN($I36*$D$26*Q$26*365/1000,)</f>
        <v>0</v>
      </c>
      <c r="R36" s="102">
        <f>ROUNDDOWN($I36*$D$26*R$26*365/1000,)</f>
        <v>0</v>
      </c>
      <c r="S36" s="102">
        <f>ROUNDDOWN($I36*$D$26*S$26*365/1000,)</f>
        <v>0</v>
      </c>
      <c r="T36" s="102">
        <f>ROUNDDOWN($I36*$D$26*T$26*365/1000,)</f>
        <v>0</v>
      </c>
      <c r="U36" s="103">
        <f>ROUNDDOWN($I36*$D$26*U$26*365/1000,)</f>
        <v>0</v>
      </c>
      <c r="V36" s="188"/>
      <c r="W36" s="101">
        <f>ROUNDDOWN($I36*$D$26*W$26*365/1000,)</f>
        <v>0</v>
      </c>
      <c r="X36" s="102">
        <f>ROUNDDOWN($I36*$D$26*X$26*365/1000,)</f>
        <v>0</v>
      </c>
      <c r="Y36" s="102">
        <f>ROUNDDOWN($I36*$D$26*Y$26*365/1000,)</f>
        <v>0</v>
      </c>
      <c r="Z36" s="102">
        <f>ROUNDDOWN($I36*$D$26*Z$26*365/1000,)</f>
        <v>0</v>
      </c>
      <c r="AA36" s="103">
        <f>ROUNDDOWN($I36*$D$26*AA$26*365/1000,)</f>
        <v>0</v>
      </c>
      <c r="AB36" s="188"/>
      <c r="AC36" s="101">
        <f>ROUNDDOWN($I36*$D$26*AC$26*365/1000,)</f>
        <v>0</v>
      </c>
      <c r="AD36" s="102">
        <f>ROUNDDOWN($I36*$D$26*AD$26*365/1000,)</f>
        <v>0</v>
      </c>
      <c r="AE36" s="102">
        <f>ROUNDDOWN($I36*$D$26*AE$26*365/1000,)</f>
        <v>0</v>
      </c>
      <c r="AF36" s="102">
        <f>ROUNDDOWN($I36*$D$26*AF$26*365/1000,)</f>
        <v>0</v>
      </c>
      <c r="AG36" s="103">
        <f>ROUNDDOWN($I36*$D$26*AG$26*365/1000,)</f>
        <v>0</v>
      </c>
      <c r="AH36" s="193"/>
    </row>
    <row r="37" spans="1:34" ht="15.75" customHeight="1">
      <c r="A37" s="73"/>
      <c r="B37" s="73"/>
      <c r="C37" s="18" t="s">
        <v>20</v>
      </c>
      <c r="D37" s="19"/>
      <c r="E37" s="19"/>
      <c r="F37" s="9"/>
      <c r="G37" s="4" t="s">
        <v>21</v>
      </c>
      <c r="H37" s="2"/>
      <c r="I37" s="9"/>
      <c r="J37" s="6" t="s">
        <v>19</v>
      </c>
      <c r="K37" s="104">
        <f>ROUNDDOWN($I37*K$26*$F37*365/1000,)</f>
        <v>0</v>
      </c>
      <c r="L37" s="105">
        <f>ROUNDDOWN($I37*L$26*$F37*365/1000,)</f>
        <v>0</v>
      </c>
      <c r="M37" s="105">
        <f>ROUNDDOWN($I37*M$26*$F37*365/1000,)</f>
        <v>0</v>
      </c>
      <c r="N37" s="105">
        <f>ROUNDDOWN($I37*N$26*$F37*365/1000,)</f>
        <v>0</v>
      </c>
      <c r="O37" s="97">
        <f>ROUNDDOWN($I37*O$26*$F37*365/1000,)</f>
        <v>0</v>
      </c>
      <c r="P37" s="184"/>
      <c r="Q37" s="104">
        <f>ROUNDDOWN($I37*$D$26*Q$26*$F37*365/1000,)</f>
        <v>0</v>
      </c>
      <c r="R37" s="105">
        <f>ROUNDDOWN($I37*$D$26*R$26*$F37*365/1000,)</f>
        <v>0</v>
      </c>
      <c r="S37" s="105">
        <f>ROUNDDOWN($I37*$D$26*S$26*$F37*365/1000,)</f>
        <v>0</v>
      </c>
      <c r="T37" s="105">
        <f>ROUNDDOWN($I37*$D$26*T$26*$F37*365/1000,)</f>
        <v>0</v>
      </c>
      <c r="U37" s="97">
        <f>ROUNDDOWN($I37*$D$26*U$26*$F37*365/1000,)</f>
        <v>0</v>
      </c>
      <c r="V37" s="184"/>
      <c r="W37" s="104">
        <f>ROUNDDOWN($I37*$D$26*W$26*$F37*365/1000,)</f>
        <v>0</v>
      </c>
      <c r="X37" s="105">
        <f>ROUNDDOWN($I37*$D$26*X$26*$F37*365/1000,)</f>
        <v>0</v>
      </c>
      <c r="Y37" s="105">
        <f>ROUNDDOWN($I37*$D$26*Y$26*$F37*365/1000,)</f>
        <v>0</v>
      </c>
      <c r="Z37" s="105">
        <f>ROUNDDOWN($I37*$D$26*Z$26*$F37*365/1000,)</f>
        <v>0</v>
      </c>
      <c r="AA37" s="97">
        <f>ROUNDDOWN($I37*$D$26*AA$26*$F37*365/1000,)</f>
        <v>0</v>
      </c>
      <c r="AB37" s="184"/>
      <c r="AC37" s="104">
        <f>ROUNDDOWN($I37*$D$26*AC$26*$F37*365/1000,)</f>
        <v>0</v>
      </c>
      <c r="AD37" s="105">
        <f>ROUNDDOWN($I37*$D$26*AD$26*$F37*365/1000,)</f>
        <v>0</v>
      </c>
      <c r="AE37" s="105">
        <f>ROUNDDOWN($I37*$D$26*AE$26*$F37*365/1000,)</f>
        <v>0</v>
      </c>
      <c r="AF37" s="105">
        <f>ROUNDDOWN($I37*$D$26*AF$26*$F37*365/1000,)</f>
        <v>0</v>
      </c>
      <c r="AG37" s="97">
        <f>ROUNDDOWN($I37*$D$26*AG$26*$F37*365/1000,)</f>
        <v>0</v>
      </c>
      <c r="AH37" s="195"/>
    </row>
    <row r="38" spans="1:34" ht="15.75" customHeight="1">
      <c r="A38" s="73"/>
      <c r="B38" s="73"/>
      <c r="C38" s="18" t="s">
        <v>22</v>
      </c>
      <c r="D38" s="19"/>
      <c r="E38" s="19"/>
      <c r="F38" s="19"/>
      <c r="G38" s="20"/>
      <c r="H38" s="2"/>
      <c r="I38" s="9"/>
      <c r="J38" s="6" t="s">
        <v>19</v>
      </c>
      <c r="K38" s="104">
        <f aca="true" t="shared" si="15" ref="K38:O39">ROUNDDOWN($I38*$D$26*K$26*365/1000,)</f>
        <v>0</v>
      </c>
      <c r="L38" s="105">
        <f t="shared" si="15"/>
        <v>0</v>
      </c>
      <c r="M38" s="105">
        <f t="shared" si="15"/>
        <v>0</v>
      </c>
      <c r="N38" s="96">
        <f t="shared" si="15"/>
        <v>0</v>
      </c>
      <c r="O38" s="96">
        <f t="shared" si="15"/>
        <v>0</v>
      </c>
      <c r="P38" s="184"/>
      <c r="Q38" s="104">
        <f aca="true" t="shared" si="16" ref="Q38:U39">ROUNDDOWN($I38*$D$26*Q$26*365/1000,)</f>
        <v>0</v>
      </c>
      <c r="R38" s="105">
        <f t="shared" si="16"/>
        <v>0</v>
      </c>
      <c r="S38" s="105">
        <f t="shared" si="16"/>
        <v>0</v>
      </c>
      <c r="T38" s="105">
        <f t="shared" si="16"/>
        <v>0</v>
      </c>
      <c r="U38" s="97">
        <f t="shared" si="16"/>
        <v>0</v>
      </c>
      <c r="V38" s="184"/>
      <c r="W38" s="104">
        <f aca="true" t="shared" si="17" ref="W38:AA39">ROUNDDOWN($I38*$D$26*W$26*365/1000,)</f>
        <v>0</v>
      </c>
      <c r="X38" s="105">
        <f t="shared" si="17"/>
        <v>0</v>
      </c>
      <c r="Y38" s="105">
        <f t="shared" si="17"/>
        <v>0</v>
      </c>
      <c r="Z38" s="105">
        <f t="shared" si="17"/>
        <v>0</v>
      </c>
      <c r="AA38" s="97">
        <f t="shared" si="17"/>
        <v>0</v>
      </c>
      <c r="AB38" s="184"/>
      <c r="AC38" s="104">
        <f aca="true" t="shared" si="18" ref="AC38:AG39">ROUNDDOWN($I38*$D$26*AC$26*365/1000,)</f>
        <v>0</v>
      </c>
      <c r="AD38" s="105">
        <f t="shared" si="18"/>
        <v>0</v>
      </c>
      <c r="AE38" s="105">
        <f t="shared" si="18"/>
        <v>0</v>
      </c>
      <c r="AF38" s="105">
        <f t="shared" si="18"/>
        <v>0</v>
      </c>
      <c r="AG38" s="97">
        <f t="shared" si="18"/>
        <v>0</v>
      </c>
      <c r="AH38" s="195"/>
    </row>
    <row r="39" spans="1:34" ht="15.75" customHeight="1">
      <c r="A39" s="73"/>
      <c r="B39" s="73"/>
      <c r="C39" s="21" t="s">
        <v>23</v>
      </c>
      <c r="D39" s="22"/>
      <c r="E39" s="22"/>
      <c r="F39" s="22"/>
      <c r="G39" s="23"/>
      <c r="H39" s="3"/>
      <c r="I39" s="10"/>
      <c r="J39" s="7" t="s">
        <v>19</v>
      </c>
      <c r="K39" s="137">
        <f t="shared" si="15"/>
        <v>0</v>
      </c>
      <c r="L39" s="138">
        <f t="shared" si="15"/>
        <v>0</v>
      </c>
      <c r="M39" s="138">
        <f t="shared" si="15"/>
        <v>0</v>
      </c>
      <c r="N39" s="110">
        <f t="shared" si="15"/>
        <v>0</v>
      </c>
      <c r="O39" s="110">
        <f t="shared" si="15"/>
        <v>0</v>
      </c>
      <c r="P39" s="187"/>
      <c r="Q39" s="137">
        <f t="shared" si="16"/>
        <v>0</v>
      </c>
      <c r="R39" s="138">
        <f t="shared" si="16"/>
        <v>0</v>
      </c>
      <c r="S39" s="138">
        <f t="shared" si="16"/>
        <v>0</v>
      </c>
      <c r="T39" s="138">
        <f t="shared" si="16"/>
        <v>0</v>
      </c>
      <c r="U39" s="111">
        <f t="shared" si="16"/>
        <v>0</v>
      </c>
      <c r="V39" s="187"/>
      <c r="W39" s="137">
        <f t="shared" si="17"/>
        <v>0</v>
      </c>
      <c r="X39" s="138">
        <f t="shared" si="17"/>
        <v>0</v>
      </c>
      <c r="Y39" s="138">
        <f t="shared" si="17"/>
        <v>0</v>
      </c>
      <c r="Z39" s="138">
        <f t="shared" si="17"/>
        <v>0</v>
      </c>
      <c r="AA39" s="111">
        <f t="shared" si="17"/>
        <v>0</v>
      </c>
      <c r="AB39" s="187"/>
      <c r="AC39" s="137">
        <f t="shared" si="18"/>
        <v>0</v>
      </c>
      <c r="AD39" s="138">
        <f t="shared" si="18"/>
        <v>0</v>
      </c>
      <c r="AE39" s="138">
        <f t="shared" si="18"/>
        <v>0</v>
      </c>
      <c r="AF39" s="138">
        <f t="shared" si="18"/>
        <v>0</v>
      </c>
      <c r="AG39" s="111">
        <f t="shared" si="18"/>
        <v>0</v>
      </c>
      <c r="AH39" s="194"/>
    </row>
    <row r="40" spans="1:34" ht="15.75" customHeight="1">
      <c r="A40" s="73"/>
      <c r="B40" s="297" t="s">
        <v>38</v>
      </c>
      <c r="C40" s="298"/>
      <c r="D40" s="298"/>
      <c r="E40" s="298"/>
      <c r="F40" s="298"/>
      <c r="G40" s="298"/>
      <c r="H40" s="298"/>
      <c r="I40" s="298"/>
      <c r="J40" s="299"/>
      <c r="K40" s="98">
        <f>SUM(K36:K39)</f>
        <v>0</v>
      </c>
      <c r="L40" s="99">
        <f>SUM(L36:L39)</f>
        <v>0</v>
      </c>
      <c r="M40" s="99">
        <f>SUM(M36:M39)</f>
        <v>0</v>
      </c>
      <c r="N40" s="150">
        <f>SUM(N36:N39)</f>
        <v>0</v>
      </c>
      <c r="O40" s="150">
        <f>SUM(O36:O39)</f>
        <v>0</v>
      </c>
      <c r="P40" s="67"/>
      <c r="Q40" s="98">
        <f>SUM(Q36:Q39)</f>
        <v>0</v>
      </c>
      <c r="R40" s="99">
        <f>SUM(R36:R39)</f>
        <v>0</v>
      </c>
      <c r="S40" s="99">
        <f>SUM(S36:S39)</f>
        <v>0</v>
      </c>
      <c r="T40" s="99">
        <f>SUM(T36:T39)</f>
        <v>0</v>
      </c>
      <c r="U40" s="100">
        <f>SUM(U36:U39)</f>
        <v>0</v>
      </c>
      <c r="V40" s="67"/>
      <c r="W40" s="98">
        <f>SUM(W36:W39)</f>
        <v>0</v>
      </c>
      <c r="X40" s="99">
        <f>SUM(X36:X39)</f>
        <v>0</v>
      </c>
      <c r="Y40" s="99">
        <f>SUM(Y36:Y39)</f>
        <v>0</v>
      </c>
      <c r="Z40" s="99">
        <f>SUM(Z36:Z39)</f>
        <v>0</v>
      </c>
      <c r="AA40" s="100">
        <f>SUM(AA36:AA39)</f>
        <v>0</v>
      </c>
      <c r="AB40" s="67"/>
      <c r="AC40" s="98">
        <f>SUM(AC36:AC39)</f>
        <v>0</v>
      </c>
      <c r="AD40" s="99">
        <f>SUM(AD36:AD39)</f>
        <v>0</v>
      </c>
      <c r="AE40" s="99">
        <f>SUM(AE36:AE39)</f>
        <v>0</v>
      </c>
      <c r="AF40" s="99">
        <f>SUM(AF36:AF39)</f>
        <v>0</v>
      </c>
      <c r="AG40" s="100">
        <f>SUM(AG36:AG39)</f>
        <v>0</v>
      </c>
      <c r="AH40" s="79"/>
    </row>
    <row r="41" spans="1:34" ht="15.75" customHeight="1">
      <c r="A41" s="83"/>
      <c r="B41" s="276" t="s">
        <v>42</v>
      </c>
      <c r="C41" s="277"/>
      <c r="D41" s="277"/>
      <c r="E41" s="277"/>
      <c r="F41" s="277"/>
      <c r="G41" s="277"/>
      <c r="H41" s="277"/>
      <c r="I41" s="277"/>
      <c r="J41" s="278"/>
      <c r="K41" s="98">
        <f>SUM(K40,K35)</f>
        <v>0</v>
      </c>
      <c r="L41" s="99">
        <f>SUM(L40,L35)</f>
        <v>0</v>
      </c>
      <c r="M41" s="99">
        <f>SUM(M40,M35)</f>
        <v>0</v>
      </c>
      <c r="N41" s="150">
        <f>SUM(N40,N35)</f>
        <v>0</v>
      </c>
      <c r="O41" s="150">
        <f>SUM(O40,O35)</f>
        <v>0</v>
      </c>
      <c r="P41" s="168"/>
      <c r="Q41" s="98">
        <f>SUM(Q40,Q35)</f>
        <v>0</v>
      </c>
      <c r="R41" s="99">
        <f>SUM(R40,R35)</f>
        <v>0</v>
      </c>
      <c r="S41" s="99">
        <f>SUM(S40,S35)</f>
        <v>0</v>
      </c>
      <c r="T41" s="99">
        <f>SUM(T40,T35)</f>
        <v>0</v>
      </c>
      <c r="U41" s="100">
        <f>SUM(U40,U35)</f>
        <v>0</v>
      </c>
      <c r="V41" s="168"/>
      <c r="W41" s="98">
        <f>SUM(W40,W35)</f>
        <v>0</v>
      </c>
      <c r="X41" s="99">
        <f>SUM(X40,X35)</f>
        <v>0</v>
      </c>
      <c r="Y41" s="99">
        <f>SUM(Y40,Y35)</f>
        <v>0</v>
      </c>
      <c r="Z41" s="99">
        <f>SUM(Z40,Z35)</f>
        <v>0</v>
      </c>
      <c r="AA41" s="100">
        <f>SUM(AA40,AA35)</f>
        <v>0</v>
      </c>
      <c r="AB41" s="168"/>
      <c r="AC41" s="98">
        <f>SUM(AC40,AC35)</f>
        <v>0</v>
      </c>
      <c r="AD41" s="99">
        <f>SUM(AD40,AD35)</f>
        <v>0</v>
      </c>
      <c r="AE41" s="99">
        <f>SUM(AE40,AE35)</f>
        <v>0</v>
      </c>
      <c r="AF41" s="99">
        <f>SUM(AF40,AF35)</f>
        <v>0</v>
      </c>
      <c r="AG41" s="100">
        <f>SUM(AG40,AG35)</f>
        <v>0</v>
      </c>
      <c r="AH41" s="57"/>
    </row>
    <row r="42" spans="1:34" ht="15.75" customHeight="1">
      <c r="A42" s="276" t="s">
        <v>43</v>
      </c>
      <c r="B42" s="282"/>
      <c r="C42" s="282"/>
      <c r="D42" s="282"/>
      <c r="E42" s="282"/>
      <c r="F42" s="282"/>
      <c r="G42" s="282"/>
      <c r="H42" s="282"/>
      <c r="I42" s="282"/>
      <c r="J42" s="283"/>
      <c r="K42" s="112">
        <f>SUM(K24,K41)</f>
        <v>0</v>
      </c>
      <c r="L42" s="113">
        <f>SUM(L24,L41)</f>
        <v>0</v>
      </c>
      <c r="M42" s="113">
        <f>SUM(M24,M41)</f>
        <v>0</v>
      </c>
      <c r="N42" s="153">
        <f>SUM(N24,N41)</f>
        <v>0</v>
      </c>
      <c r="O42" s="153">
        <f>SUM(O24,O41)</f>
        <v>0</v>
      </c>
      <c r="P42" s="169"/>
      <c r="Q42" s="112">
        <f>SUM(Q24,Q41)</f>
        <v>0</v>
      </c>
      <c r="R42" s="113">
        <f>SUM(R24,R41)</f>
        <v>0</v>
      </c>
      <c r="S42" s="113">
        <f>SUM(S24,S41)</f>
        <v>0</v>
      </c>
      <c r="T42" s="113">
        <f>SUM(T24,T41)</f>
        <v>0</v>
      </c>
      <c r="U42" s="114">
        <f>SUM(U24,U41)</f>
        <v>0</v>
      </c>
      <c r="V42" s="169"/>
      <c r="W42" s="112">
        <f>SUM(W24,W41)</f>
        <v>0</v>
      </c>
      <c r="X42" s="113">
        <f>SUM(X24,X41)</f>
        <v>0</v>
      </c>
      <c r="Y42" s="113">
        <f>SUM(Y24,Y41)</f>
        <v>0</v>
      </c>
      <c r="Z42" s="113">
        <f>SUM(Z24,Z41)</f>
        <v>0</v>
      </c>
      <c r="AA42" s="114">
        <f>SUM(AA24,AA41)</f>
        <v>0</v>
      </c>
      <c r="AB42" s="169"/>
      <c r="AC42" s="112">
        <f>SUM(AC24,AC41)</f>
        <v>0</v>
      </c>
      <c r="AD42" s="113">
        <f>SUM(AD24,AD41)</f>
        <v>0</v>
      </c>
      <c r="AE42" s="113">
        <f>SUM(AE24,AE41)</f>
        <v>0</v>
      </c>
      <c r="AF42" s="113">
        <f>SUM(AF24,AF41)</f>
        <v>0</v>
      </c>
      <c r="AG42" s="114">
        <f>SUM(AG24,AG41)</f>
        <v>0</v>
      </c>
      <c r="AH42" s="37"/>
    </row>
    <row r="43" spans="1:34" ht="15.75" customHeight="1">
      <c r="A43" s="68"/>
      <c r="B43" s="40" t="s">
        <v>33</v>
      </c>
      <c r="C43" s="65"/>
      <c r="D43" s="64"/>
      <c r="E43" s="65"/>
      <c r="F43" s="65"/>
      <c r="G43" s="65"/>
      <c r="H43" s="65"/>
      <c r="I43" s="65"/>
      <c r="J43" s="65"/>
      <c r="K43" s="115"/>
      <c r="L43" s="116"/>
      <c r="M43" s="116"/>
      <c r="N43" s="116"/>
      <c r="O43" s="116"/>
      <c r="P43" s="13"/>
      <c r="Q43" s="179"/>
      <c r="R43" s="157"/>
      <c r="S43" s="157"/>
      <c r="T43" s="157"/>
      <c r="U43" s="117"/>
      <c r="V43" s="13"/>
      <c r="W43" s="179"/>
      <c r="X43" s="157"/>
      <c r="Y43" s="157"/>
      <c r="Z43" s="157"/>
      <c r="AA43" s="117"/>
      <c r="AB43" s="13"/>
      <c r="AC43" s="179"/>
      <c r="AD43" s="157"/>
      <c r="AE43" s="157"/>
      <c r="AF43" s="157"/>
      <c r="AG43" s="117"/>
      <c r="AH43" s="192"/>
    </row>
    <row r="44" spans="1:34" ht="15.75" customHeight="1">
      <c r="A44" s="68"/>
      <c r="B44" s="26"/>
      <c r="C44" s="227" t="s">
        <v>93</v>
      </c>
      <c r="D44" s="46"/>
      <c r="E44" s="35"/>
      <c r="F44" s="35"/>
      <c r="G44" s="35"/>
      <c r="H44" s="35"/>
      <c r="I44" s="35"/>
      <c r="J44" s="35"/>
      <c r="K44" s="118"/>
      <c r="L44" s="119"/>
      <c r="M44" s="119"/>
      <c r="N44" s="119"/>
      <c r="O44" s="119"/>
      <c r="P44" s="188"/>
      <c r="Q44" s="180"/>
      <c r="R44" s="158"/>
      <c r="S44" s="158"/>
      <c r="T44" s="158"/>
      <c r="U44" s="120"/>
      <c r="V44" s="188"/>
      <c r="W44" s="180"/>
      <c r="X44" s="158"/>
      <c r="Y44" s="158"/>
      <c r="Z44" s="158"/>
      <c r="AA44" s="120"/>
      <c r="AB44" s="188"/>
      <c r="AC44" s="180"/>
      <c r="AD44" s="158"/>
      <c r="AE44" s="158"/>
      <c r="AF44" s="158"/>
      <c r="AG44" s="120"/>
      <c r="AH44" s="193"/>
    </row>
    <row r="45" spans="1:34" ht="15.75" customHeight="1">
      <c r="A45" s="68"/>
      <c r="B45" s="84"/>
      <c r="C45" s="42" t="s">
        <v>94</v>
      </c>
      <c r="D45" s="38"/>
      <c r="E45" s="22"/>
      <c r="F45" s="22"/>
      <c r="G45" s="22"/>
      <c r="H45" s="22"/>
      <c r="I45" s="22"/>
      <c r="J45" s="22"/>
      <c r="K45" s="121"/>
      <c r="L45" s="122"/>
      <c r="M45" s="122"/>
      <c r="N45" s="122"/>
      <c r="O45" s="122"/>
      <c r="P45" s="187"/>
      <c r="Q45" s="181"/>
      <c r="R45" s="159"/>
      <c r="S45" s="159"/>
      <c r="T45" s="159"/>
      <c r="U45" s="123"/>
      <c r="V45" s="187"/>
      <c r="W45" s="181"/>
      <c r="X45" s="159"/>
      <c r="Y45" s="159"/>
      <c r="Z45" s="159"/>
      <c r="AA45" s="123"/>
      <c r="AB45" s="187"/>
      <c r="AC45" s="181"/>
      <c r="AD45" s="159"/>
      <c r="AE45" s="159"/>
      <c r="AF45" s="159"/>
      <c r="AG45" s="123"/>
      <c r="AH45" s="194"/>
    </row>
    <row r="46" spans="1:34" ht="15.75" customHeight="1">
      <c r="A46" s="68"/>
      <c r="B46" s="40" t="s">
        <v>34</v>
      </c>
      <c r="C46" s="65"/>
      <c r="D46" s="64"/>
      <c r="E46" s="65"/>
      <c r="F46" s="65"/>
      <c r="G46" s="65"/>
      <c r="H46" s="65"/>
      <c r="I46" s="65"/>
      <c r="J46" s="65"/>
      <c r="K46" s="115"/>
      <c r="L46" s="116"/>
      <c r="M46" s="116"/>
      <c r="N46" s="116"/>
      <c r="O46" s="116"/>
      <c r="P46" s="13"/>
      <c r="Q46" s="179"/>
      <c r="R46" s="157"/>
      <c r="S46" s="157"/>
      <c r="T46" s="157"/>
      <c r="U46" s="117"/>
      <c r="V46" s="13"/>
      <c r="W46" s="179"/>
      <c r="X46" s="157"/>
      <c r="Y46" s="157"/>
      <c r="Z46" s="157"/>
      <c r="AA46" s="117"/>
      <c r="AB46" s="13"/>
      <c r="AC46" s="179"/>
      <c r="AD46" s="157"/>
      <c r="AE46" s="157"/>
      <c r="AF46" s="157"/>
      <c r="AG46" s="117"/>
      <c r="AH46" s="192"/>
    </row>
    <row r="47" spans="1:34" ht="15.75" customHeight="1">
      <c r="A47" s="68"/>
      <c r="B47" s="26"/>
      <c r="C47" s="51" t="s">
        <v>27</v>
      </c>
      <c r="D47" s="86"/>
      <c r="E47" s="35"/>
      <c r="F47" s="35"/>
      <c r="G47" s="35"/>
      <c r="H47" s="35"/>
      <c r="I47" s="35"/>
      <c r="J47" s="35"/>
      <c r="K47" s="118"/>
      <c r="L47" s="119"/>
      <c r="M47" s="119"/>
      <c r="N47" s="119"/>
      <c r="O47" s="119"/>
      <c r="P47" s="188"/>
      <c r="Q47" s="180"/>
      <c r="R47" s="158"/>
      <c r="S47" s="158"/>
      <c r="T47" s="158"/>
      <c r="U47" s="120"/>
      <c r="V47" s="188"/>
      <c r="W47" s="180"/>
      <c r="X47" s="158"/>
      <c r="Y47" s="158"/>
      <c r="Z47" s="158"/>
      <c r="AA47" s="120"/>
      <c r="AB47" s="188"/>
      <c r="AC47" s="180"/>
      <c r="AD47" s="158"/>
      <c r="AE47" s="158"/>
      <c r="AF47" s="158"/>
      <c r="AG47" s="120"/>
      <c r="AH47" s="193"/>
    </row>
    <row r="48" spans="1:34" ht="15.75" customHeight="1">
      <c r="A48" s="68"/>
      <c r="B48" s="26"/>
      <c r="C48" s="33" t="s">
        <v>28</v>
      </c>
      <c r="D48" s="5"/>
      <c r="E48" s="36"/>
      <c r="F48" s="36"/>
      <c r="G48" s="36"/>
      <c r="H48" s="36"/>
      <c r="I48" s="36"/>
      <c r="J48" s="36"/>
      <c r="K48" s="206"/>
      <c r="L48" s="207"/>
      <c r="M48" s="207"/>
      <c r="N48" s="207"/>
      <c r="O48" s="207"/>
      <c r="P48" s="208"/>
      <c r="Q48" s="209"/>
      <c r="R48" s="210"/>
      <c r="S48" s="210"/>
      <c r="T48" s="210"/>
      <c r="U48" s="211"/>
      <c r="V48" s="208"/>
      <c r="W48" s="209"/>
      <c r="X48" s="210"/>
      <c r="Y48" s="210"/>
      <c r="Z48" s="210"/>
      <c r="AA48" s="211"/>
      <c r="AB48" s="208"/>
      <c r="AC48" s="209"/>
      <c r="AD48" s="210"/>
      <c r="AE48" s="210"/>
      <c r="AF48" s="210"/>
      <c r="AG48" s="211"/>
      <c r="AH48" s="212"/>
    </row>
    <row r="49" spans="1:34" ht="15.75" customHeight="1">
      <c r="A49" s="68"/>
      <c r="B49" s="84"/>
      <c r="C49" s="213" t="s">
        <v>37</v>
      </c>
      <c r="D49" s="85"/>
      <c r="E49" s="22"/>
      <c r="F49" s="22"/>
      <c r="G49" s="22"/>
      <c r="H49" s="22"/>
      <c r="I49" s="22"/>
      <c r="J49" s="22"/>
      <c r="K49" s="121"/>
      <c r="L49" s="122"/>
      <c r="M49" s="122"/>
      <c r="N49" s="122"/>
      <c r="O49" s="122"/>
      <c r="P49" s="187"/>
      <c r="Q49" s="181"/>
      <c r="R49" s="159"/>
      <c r="S49" s="159"/>
      <c r="T49" s="159"/>
      <c r="U49" s="123"/>
      <c r="V49" s="187"/>
      <c r="W49" s="181"/>
      <c r="X49" s="159"/>
      <c r="Y49" s="159"/>
      <c r="Z49" s="159"/>
      <c r="AA49" s="123"/>
      <c r="AB49" s="187"/>
      <c r="AC49" s="181"/>
      <c r="AD49" s="159"/>
      <c r="AE49" s="159"/>
      <c r="AF49" s="159"/>
      <c r="AG49" s="123"/>
      <c r="AH49" s="194"/>
    </row>
    <row r="50" spans="1:34" ht="15.75" customHeight="1">
      <c r="A50" s="68"/>
      <c r="B50" s="40" t="s">
        <v>35</v>
      </c>
      <c r="C50" s="65"/>
      <c r="D50" s="64"/>
      <c r="E50" s="65"/>
      <c r="F50" s="65"/>
      <c r="G50" s="65"/>
      <c r="H50" s="65"/>
      <c r="I50" s="65"/>
      <c r="J50" s="65"/>
      <c r="K50" s="115"/>
      <c r="L50" s="116"/>
      <c r="M50" s="116"/>
      <c r="N50" s="116"/>
      <c r="O50" s="116"/>
      <c r="P50" s="13"/>
      <c r="Q50" s="179"/>
      <c r="R50" s="157"/>
      <c r="S50" s="157"/>
      <c r="T50" s="157"/>
      <c r="U50" s="117"/>
      <c r="V50" s="13"/>
      <c r="W50" s="179"/>
      <c r="X50" s="157"/>
      <c r="Y50" s="157"/>
      <c r="Z50" s="157"/>
      <c r="AA50" s="117"/>
      <c r="AB50" s="13"/>
      <c r="AC50" s="179"/>
      <c r="AD50" s="157"/>
      <c r="AE50" s="157"/>
      <c r="AF50" s="157"/>
      <c r="AG50" s="117"/>
      <c r="AH50" s="192"/>
    </row>
    <row r="51" spans="1:34" ht="15.75" customHeight="1">
      <c r="A51" s="68"/>
      <c r="B51" s="26"/>
      <c r="C51" s="51" t="s">
        <v>29</v>
      </c>
      <c r="D51" s="86"/>
      <c r="E51" s="35"/>
      <c r="F51" s="35"/>
      <c r="G51" s="35"/>
      <c r="H51" s="35"/>
      <c r="I51" s="35"/>
      <c r="J51" s="35"/>
      <c r="K51" s="118"/>
      <c r="L51" s="119"/>
      <c r="M51" s="119"/>
      <c r="N51" s="119"/>
      <c r="O51" s="119"/>
      <c r="P51" s="188"/>
      <c r="Q51" s="180"/>
      <c r="R51" s="158"/>
      <c r="S51" s="158"/>
      <c r="T51" s="158"/>
      <c r="U51" s="120"/>
      <c r="V51" s="188"/>
      <c r="W51" s="180"/>
      <c r="X51" s="158"/>
      <c r="Y51" s="158"/>
      <c r="Z51" s="158"/>
      <c r="AA51" s="120"/>
      <c r="AB51" s="188"/>
      <c r="AC51" s="180"/>
      <c r="AD51" s="158"/>
      <c r="AE51" s="158"/>
      <c r="AF51" s="158"/>
      <c r="AG51" s="120"/>
      <c r="AH51" s="193"/>
    </row>
    <row r="52" spans="1:34" ht="15.75" customHeight="1">
      <c r="A52" s="68"/>
      <c r="B52" s="26"/>
      <c r="C52" s="33" t="s">
        <v>30</v>
      </c>
      <c r="D52" s="5"/>
      <c r="E52" s="19"/>
      <c r="F52" s="19"/>
      <c r="G52" s="19"/>
      <c r="H52" s="19"/>
      <c r="I52" s="19"/>
      <c r="J52" s="19"/>
      <c r="K52" s="124"/>
      <c r="L52" s="125"/>
      <c r="M52" s="125"/>
      <c r="N52" s="125"/>
      <c r="O52" s="125"/>
      <c r="P52" s="184"/>
      <c r="Q52" s="182"/>
      <c r="R52" s="160"/>
      <c r="S52" s="160"/>
      <c r="T52" s="160"/>
      <c r="U52" s="126"/>
      <c r="V52" s="184"/>
      <c r="W52" s="182"/>
      <c r="X52" s="160"/>
      <c r="Y52" s="160"/>
      <c r="Z52" s="160"/>
      <c r="AA52" s="126"/>
      <c r="AB52" s="184"/>
      <c r="AC52" s="182"/>
      <c r="AD52" s="160"/>
      <c r="AE52" s="160"/>
      <c r="AF52" s="160"/>
      <c r="AG52" s="126"/>
      <c r="AH52" s="195"/>
    </row>
    <row r="53" spans="1:34" ht="15.75" customHeight="1">
      <c r="A53" s="68"/>
      <c r="B53" s="26"/>
      <c r="C53" s="33" t="s">
        <v>31</v>
      </c>
      <c r="D53" s="5"/>
      <c r="E53" s="19"/>
      <c r="F53" s="19"/>
      <c r="G53" s="19"/>
      <c r="H53" s="19"/>
      <c r="I53" s="19"/>
      <c r="J53" s="19"/>
      <c r="K53" s="124"/>
      <c r="L53" s="125"/>
      <c r="M53" s="125"/>
      <c r="N53" s="125"/>
      <c r="O53" s="125"/>
      <c r="P53" s="187"/>
      <c r="Q53" s="182"/>
      <c r="R53" s="160"/>
      <c r="S53" s="160"/>
      <c r="T53" s="160"/>
      <c r="U53" s="126"/>
      <c r="V53" s="187"/>
      <c r="W53" s="182"/>
      <c r="X53" s="160"/>
      <c r="Y53" s="160"/>
      <c r="Z53" s="160"/>
      <c r="AA53" s="126"/>
      <c r="AB53" s="187"/>
      <c r="AC53" s="182"/>
      <c r="AD53" s="160"/>
      <c r="AE53" s="160"/>
      <c r="AF53" s="160"/>
      <c r="AG53" s="126"/>
      <c r="AH53" s="187"/>
    </row>
    <row r="54" spans="1:34" ht="15.75" customHeight="1">
      <c r="A54" s="276" t="s">
        <v>44</v>
      </c>
      <c r="B54" s="277"/>
      <c r="C54" s="277"/>
      <c r="D54" s="277"/>
      <c r="E54" s="277"/>
      <c r="F54" s="277"/>
      <c r="G54" s="277"/>
      <c r="H54" s="277"/>
      <c r="I54" s="277"/>
      <c r="J54" s="278"/>
      <c r="K54" s="127">
        <f>SUM(K43,K46,K50)</f>
        <v>0</v>
      </c>
      <c r="L54" s="128">
        <f>SUM(L43,L46,L50)</f>
        <v>0</v>
      </c>
      <c r="M54" s="128">
        <f>SUM(M43,M46,M50)</f>
        <v>0</v>
      </c>
      <c r="N54" s="154">
        <f>SUM(N43,N46,N50)</f>
        <v>0</v>
      </c>
      <c r="O54" s="154">
        <f>SUM(O43,O46,O50)</f>
        <v>0</v>
      </c>
      <c r="P54" s="169"/>
      <c r="Q54" s="127">
        <f>SUM(Q43,Q46,Q50)</f>
        <v>0</v>
      </c>
      <c r="R54" s="128">
        <f>SUM(R43,R46,R50)</f>
        <v>0</v>
      </c>
      <c r="S54" s="128">
        <f>SUM(S43,S46,S50)</f>
        <v>0</v>
      </c>
      <c r="T54" s="128">
        <f>SUM(T43,T46,T50)</f>
        <v>0</v>
      </c>
      <c r="U54" s="129">
        <f>SUM(U43,U46,U50)</f>
        <v>0</v>
      </c>
      <c r="V54" s="169"/>
      <c r="W54" s="127">
        <f aca="true" t="shared" si="19" ref="W54:AC54">SUM(W43,W46,W50)</f>
        <v>0</v>
      </c>
      <c r="X54" s="128">
        <f t="shared" si="19"/>
        <v>0</v>
      </c>
      <c r="Y54" s="128">
        <f t="shared" si="19"/>
        <v>0</v>
      </c>
      <c r="Z54" s="128">
        <f t="shared" si="19"/>
        <v>0</v>
      </c>
      <c r="AA54" s="129">
        <f t="shared" si="19"/>
        <v>0</v>
      </c>
      <c r="AB54" s="169"/>
      <c r="AC54" s="127">
        <f t="shared" si="19"/>
        <v>0</v>
      </c>
      <c r="AD54" s="128">
        <f>SUM(AD43,AD46,AD50)</f>
        <v>0</v>
      </c>
      <c r="AE54" s="128">
        <f>SUM(AE43,AE46,AE50)</f>
        <v>0</v>
      </c>
      <c r="AF54" s="128">
        <f>SUM(AF43,AF46,AF50)</f>
        <v>0</v>
      </c>
      <c r="AG54" s="129">
        <f>SUM(AG43,AG46,AG50)</f>
        <v>0</v>
      </c>
      <c r="AH54" s="37"/>
    </row>
    <row r="55" spans="1:34" ht="15.75" customHeight="1">
      <c r="A55" s="276" t="s">
        <v>45</v>
      </c>
      <c r="B55" s="277"/>
      <c r="C55" s="277"/>
      <c r="D55" s="277"/>
      <c r="E55" s="277"/>
      <c r="F55" s="277"/>
      <c r="G55" s="277"/>
      <c r="H55" s="277"/>
      <c r="I55" s="277"/>
      <c r="J55" s="278"/>
      <c r="K55" s="127">
        <f>K42-K54</f>
        <v>0</v>
      </c>
      <c r="L55" s="128">
        <f>L42-L54</f>
        <v>0</v>
      </c>
      <c r="M55" s="128">
        <f>M42-M54</f>
        <v>0</v>
      </c>
      <c r="N55" s="154">
        <f>N42-N54</f>
        <v>0</v>
      </c>
      <c r="O55" s="154">
        <f>O42-O54</f>
        <v>0</v>
      </c>
      <c r="P55" s="67"/>
      <c r="Q55" s="127">
        <f>Q42-Q54</f>
        <v>0</v>
      </c>
      <c r="R55" s="128">
        <f>R42-R54</f>
        <v>0</v>
      </c>
      <c r="S55" s="128">
        <f>S42-S54</f>
        <v>0</v>
      </c>
      <c r="T55" s="128">
        <f>T42-T54</f>
        <v>0</v>
      </c>
      <c r="U55" s="129">
        <f>U42-U54</f>
        <v>0</v>
      </c>
      <c r="V55" s="67"/>
      <c r="W55" s="127">
        <f>W42-W54</f>
        <v>0</v>
      </c>
      <c r="X55" s="128">
        <f>X42-X54</f>
        <v>0</v>
      </c>
      <c r="Y55" s="128">
        <f>Y42-Y54</f>
        <v>0</v>
      </c>
      <c r="Z55" s="128">
        <f>Z42-Z54</f>
        <v>0</v>
      </c>
      <c r="AA55" s="129">
        <f>AA42-AA54</f>
        <v>0</v>
      </c>
      <c r="AB55" s="67"/>
      <c r="AC55" s="127">
        <f>AC42-AC54</f>
        <v>0</v>
      </c>
      <c r="AD55" s="128">
        <f>AD42-AD54</f>
        <v>0</v>
      </c>
      <c r="AE55" s="128">
        <f>AE42-AE54</f>
        <v>0</v>
      </c>
      <c r="AF55" s="128">
        <f>AF42-AF54</f>
        <v>0</v>
      </c>
      <c r="AG55" s="129">
        <f>AG42-AG54</f>
        <v>0</v>
      </c>
      <c r="AH55" s="79"/>
    </row>
    <row r="56" spans="1:34" ht="15.75" customHeight="1">
      <c r="A56" s="279" t="s">
        <v>46</v>
      </c>
      <c r="B56" s="18" t="s">
        <v>47</v>
      </c>
      <c r="C56" s="18"/>
      <c r="D56" s="19"/>
      <c r="E56" s="19"/>
      <c r="F56" s="19"/>
      <c r="G56" s="19"/>
      <c r="H56" s="19"/>
      <c r="I56" s="19"/>
      <c r="J56" s="19"/>
      <c r="K56" s="118"/>
      <c r="L56" s="119"/>
      <c r="M56" s="119"/>
      <c r="N56" s="119"/>
      <c r="O56" s="119"/>
      <c r="P56" s="189"/>
      <c r="Q56" s="180"/>
      <c r="R56" s="158"/>
      <c r="S56" s="158"/>
      <c r="T56" s="158"/>
      <c r="U56" s="120"/>
      <c r="V56" s="189"/>
      <c r="W56" s="180"/>
      <c r="X56" s="158"/>
      <c r="Y56" s="158"/>
      <c r="Z56" s="158"/>
      <c r="AA56" s="120"/>
      <c r="AB56" s="164"/>
      <c r="AC56" s="180"/>
      <c r="AD56" s="158"/>
      <c r="AE56" s="158"/>
      <c r="AF56" s="158"/>
      <c r="AG56" s="120"/>
      <c r="AH56" s="17"/>
    </row>
    <row r="57" spans="1:34" ht="15.75" customHeight="1">
      <c r="A57" s="280"/>
      <c r="B57" s="18" t="s">
        <v>48</v>
      </c>
      <c r="C57" s="18"/>
      <c r="D57" s="19"/>
      <c r="E57" s="19"/>
      <c r="F57" s="19"/>
      <c r="G57" s="19"/>
      <c r="H57" s="19"/>
      <c r="I57" s="19"/>
      <c r="J57" s="19"/>
      <c r="K57" s="124"/>
      <c r="L57" s="125"/>
      <c r="M57" s="125"/>
      <c r="N57" s="125"/>
      <c r="O57" s="125"/>
      <c r="P57" s="190"/>
      <c r="Q57" s="182"/>
      <c r="R57" s="160"/>
      <c r="S57" s="160"/>
      <c r="T57" s="160"/>
      <c r="U57" s="126"/>
      <c r="V57" s="190"/>
      <c r="W57" s="182"/>
      <c r="X57" s="160"/>
      <c r="Y57" s="160"/>
      <c r="Z57" s="160"/>
      <c r="AA57" s="126"/>
      <c r="AB57" s="165"/>
      <c r="AC57" s="182"/>
      <c r="AD57" s="160"/>
      <c r="AE57" s="160"/>
      <c r="AF57" s="160"/>
      <c r="AG57" s="126"/>
      <c r="AH57" s="14"/>
    </row>
    <row r="58" spans="1:34" ht="15.75" customHeight="1">
      <c r="A58" s="280"/>
      <c r="B58" s="24" t="s">
        <v>49</v>
      </c>
      <c r="C58" s="24"/>
      <c r="D58" s="25"/>
      <c r="E58" s="25"/>
      <c r="F58" s="25"/>
      <c r="G58" s="25"/>
      <c r="H58" s="25"/>
      <c r="I58" s="25"/>
      <c r="J58" s="25"/>
      <c r="K58" s="130"/>
      <c r="L58" s="131"/>
      <c r="M58" s="131"/>
      <c r="N58" s="131"/>
      <c r="O58" s="131"/>
      <c r="P58" s="191"/>
      <c r="Q58" s="183"/>
      <c r="R58" s="161"/>
      <c r="S58" s="161"/>
      <c r="T58" s="161"/>
      <c r="U58" s="132"/>
      <c r="V58" s="191"/>
      <c r="W58" s="183"/>
      <c r="X58" s="161"/>
      <c r="Y58" s="161"/>
      <c r="Z58" s="161"/>
      <c r="AA58" s="132"/>
      <c r="AB58" s="166"/>
      <c r="AC58" s="183"/>
      <c r="AD58" s="161"/>
      <c r="AE58" s="161"/>
      <c r="AF58" s="161"/>
      <c r="AG58" s="132"/>
      <c r="AH58" s="16"/>
    </row>
    <row r="59" spans="1:34" ht="15.75" customHeight="1" thickBot="1">
      <c r="A59" s="280"/>
      <c r="B59" s="281" t="s">
        <v>50</v>
      </c>
      <c r="C59" s="282"/>
      <c r="D59" s="282"/>
      <c r="E59" s="282"/>
      <c r="F59" s="282"/>
      <c r="G59" s="282"/>
      <c r="H59" s="282"/>
      <c r="I59" s="282"/>
      <c r="J59" s="283"/>
      <c r="K59" s="139">
        <f>K56-K57-K58</f>
        <v>0</v>
      </c>
      <c r="L59" s="140">
        <f>L56-L57-L58</f>
        <v>0</v>
      </c>
      <c r="M59" s="140">
        <f>M56-M57-M58</f>
        <v>0</v>
      </c>
      <c r="N59" s="155">
        <f>N56-N57-N58</f>
        <v>0</v>
      </c>
      <c r="O59" s="155">
        <f>O56-O57-O58</f>
        <v>0</v>
      </c>
      <c r="P59" s="170"/>
      <c r="Q59" s="139">
        <f>Q56-Q57-Q58</f>
        <v>0</v>
      </c>
      <c r="R59" s="140">
        <f>R56-R57-R58</f>
        <v>0</v>
      </c>
      <c r="S59" s="140">
        <f>S56-S57-S58</f>
        <v>0</v>
      </c>
      <c r="T59" s="140">
        <f>T56-T57-T58</f>
        <v>0</v>
      </c>
      <c r="U59" s="141">
        <f>U56-U57-U58</f>
        <v>0</v>
      </c>
      <c r="V59" s="170"/>
      <c r="W59" s="139">
        <f>W56-W57-W58</f>
        <v>0</v>
      </c>
      <c r="X59" s="140">
        <f>X56-X57-X58</f>
        <v>0</v>
      </c>
      <c r="Y59" s="140">
        <f>Y56-Y57-Y58</f>
        <v>0</v>
      </c>
      <c r="Z59" s="140">
        <f>Z56-Z57-Z58</f>
        <v>0</v>
      </c>
      <c r="AA59" s="141">
        <f>AA56-AA57-AA58</f>
        <v>0</v>
      </c>
      <c r="AB59" s="170"/>
      <c r="AC59" s="139">
        <f>AC56-AC57-AC58</f>
        <v>0</v>
      </c>
      <c r="AD59" s="140">
        <f>AD56-AD57-AD58</f>
        <v>0</v>
      </c>
      <c r="AE59" s="140">
        <f>AE56-AE57-AE58</f>
        <v>0</v>
      </c>
      <c r="AF59" s="140">
        <f>AF56-AF57-AF58</f>
        <v>0</v>
      </c>
      <c r="AG59" s="141">
        <f>AG56-AG57-AG58</f>
        <v>0</v>
      </c>
      <c r="AH59" s="142"/>
    </row>
    <row r="60" spans="1:34" ht="15.75" customHeight="1" thickBot="1">
      <c r="A60" s="144" t="s">
        <v>51</v>
      </c>
      <c r="B60" s="145"/>
      <c r="C60" s="145"/>
      <c r="D60" s="146"/>
      <c r="E60" s="146"/>
      <c r="F60" s="146"/>
      <c r="G60" s="146"/>
      <c r="H60" s="146"/>
      <c r="I60" s="146"/>
      <c r="J60" s="146"/>
      <c r="K60" s="250">
        <f>K55+K59</f>
        <v>0</v>
      </c>
      <c r="L60" s="251">
        <f>L55+L59</f>
        <v>0</v>
      </c>
      <c r="M60" s="251">
        <f>M55+M59</f>
        <v>0</v>
      </c>
      <c r="N60" s="252">
        <f>N55+N59</f>
        <v>0</v>
      </c>
      <c r="O60" s="252">
        <f>O55+O59</f>
        <v>0</v>
      </c>
      <c r="P60" s="171"/>
      <c r="Q60" s="250">
        <f>Q55+Q59</f>
        <v>0</v>
      </c>
      <c r="R60" s="251">
        <f>R55+R59</f>
        <v>0</v>
      </c>
      <c r="S60" s="251">
        <f>S55+S59</f>
        <v>0</v>
      </c>
      <c r="T60" s="251">
        <f>T55+T59</f>
        <v>0</v>
      </c>
      <c r="U60" s="255">
        <f>U55+U59</f>
        <v>0</v>
      </c>
      <c r="V60" s="171"/>
      <c r="W60" s="250">
        <f>W55+W59</f>
        <v>0</v>
      </c>
      <c r="X60" s="251">
        <f>X55+X59</f>
        <v>0</v>
      </c>
      <c r="Y60" s="251">
        <f>Y55+Y59</f>
        <v>0</v>
      </c>
      <c r="Z60" s="251">
        <f>Z55+Z59</f>
        <v>0</v>
      </c>
      <c r="AA60" s="255">
        <f>AA55+AA59</f>
        <v>0</v>
      </c>
      <c r="AB60" s="171"/>
      <c r="AC60" s="250">
        <f>AC55+AC59</f>
        <v>0</v>
      </c>
      <c r="AD60" s="251">
        <f>AD55+AD59</f>
        <v>0</v>
      </c>
      <c r="AE60" s="251">
        <f>AE55+AE59</f>
        <v>0</v>
      </c>
      <c r="AF60" s="251">
        <f>AF55+AF59</f>
        <v>0</v>
      </c>
      <c r="AG60" s="255">
        <f>AG55+AG59</f>
        <v>0</v>
      </c>
      <c r="AH60" s="147"/>
    </row>
    <row r="61" spans="1:34" ht="15.75" customHeight="1">
      <c r="A61" s="82" t="s">
        <v>52</v>
      </c>
      <c r="B61" s="85"/>
      <c r="C61" s="85"/>
      <c r="D61" s="143"/>
      <c r="E61" s="143"/>
      <c r="F61" s="143"/>
      <c r="G61" s="143"/>
      <c r="H61" s="143"/>
      <c r="I61" s="143"/>
      <c r="J61" s="143"/>
      <c r="K61" s="253">
        <f>K60</f>
        <v>0</v>
      </c>
      <c r="L61" s="254">
        <f>L60+K61</f>
        <v>0</v>
      </c>
      <c r="M61" s="254">
        <f>M60+L61</f>
        <v>0</v>
      </c>
      <c r="N61" s="254">
        <f>N60+M61</f>
        <v>0</v>
      </c>
      <c r="O61" s="254">
        <f>O60+N61</f>
        <v>0</v>
      </c>
      <c r="P61" s="168"/>
      <c r="Q61" s="256">
        <f>Q60+O61</f>
        <v>0</v>
      </c>
      <c r="R61" s="257">
        <f>R60+Q61</f>
        <v>0</v>
      </c>
      <c r="S61" s="257">
        <f>S60+R61</f>
        <v>0</v>
      </c>
      <c r="T61" s="257">
        <f>T60+S61</f>
        <v>0</v>
      </c>
      <c r="U61" s="258">
        <f>U60+T61</f>
        <v>0</v>
      </c>
      <c r="V61" s="168"/>
      <c r="W61" s="256">
        <f>W60+U61</f>
        <v>0</v>
      </c>
      <c r="X61" s="257">
        <f>X60+W61</f>
        <v>0</v>
      </c>
      <c r="Y61" s="257">
        <f>Y60+X61</f>
        <v>0</v>
      </c>
      <c r="Z61" s="257">
        <f>Z60+Y61</f>
        <v>0</v>
      </c>
      <c r="AA61" s="258">
        <f>AA60+Z61</f>
        <v>0</v>
      </c>
      <c r="AB61" s="168"/>
      <c r="AC61" s="256">
        <f>AC60+AA61</f>
        <v>0</v>
      </c>
      <c r="AD61" s="257">
        <f>AD60+AC61</f>
        <v>0</v>
      </c>
      <c r="AE61" s="257">
        <f>AE60+AD61</f>
        <v>0</v>
      </c>
      <c r="AF61" s="257">
        <f>AF60+AE61</f>
        <v>0</v>
      </c>
      <c r="AG61" s="258">
        <f>AG60+AF61</f>
        <v>0</v>
      </c>
      <c r="AH61" s="57"/>
    </row>
    <row r="73" ht="10.5">
      <c r="U73" s="88">
        <v>16</v>
      </c>
    </row>
  </sheetData>
  <sheetProtection/>
  <mergeCells count="19">
    <mergeCell ref="B18:J18"/>
    <mergeCell ref="B23:J23"/>
    <mergeCell ref="H5:J5"/>
    <mergeCell ref="A54:J54"/>
    <mergeCell ref="F33:G33"/>
    <mergeCell ref="B5:C5"/>
    <mergeCell ref="B26:C26"/>
    <mergeCell ref="B41:J41"/>
    <mergeCell ref="A42:J42"/>
    <mergeCell ref="A55:J55"/>
    <mergeCell ref="A56:A59"/>
    <mergeCell ref="B59:J59"/>
    <mergeCell ref="A1:J2"/>
    <mergeCell ref="F17:G17"/>
    <mergeCell ref="H3:J3"/>
    <mergeCell ref="A3:G3"/>
    <mergeCell ref="B35:J35"/>
    <mergeCell ref="B40:J40"/>
    <mergeCell ref="B24:J24"/>
  </mergeCells>
  <dataValidations count="2">
    <dataValidation type="list" allowBlank="1" showInputMessage="1" showErrorMessage="1" sqref="G12:G16 G34">
      <formula1>"有,無"</formula1>
    </dataValidation>
    <dataValidation type="list" allowBlank="1" showInputMessage="1" showErrorMessage="1" sqref="F33 F17">
      <formula1>"無,管理栄養士,栄養士"</formula1>
    </dataValidation>
  </dataValidations>
  <printOptions horizontalCentered="1"/>
  <pageMargins left="0.7874015748031497" right="0.7874015748031497" top="0.3937007874015748" bottom="0.3937007874015748" header="0.31496062992125984" footer="0.11811023622047245"/>
  <pageSetup horizontalDpi="600" verticalDpi="600" orientation="landscape" paperSize="8" scale="58" r:id="rId3"/>
  <headerFooter alignWithMargins="0">
    <oddHeader>&amp;L&amp;"ＭＳ ゴシック,標準"&amp;11【様式12①】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東京都</cp:lastModifiedBy>
  <cp:lastPrinted>2012-12-10T01:09:49Z</cp:lastPrinted>
  <dcterms:created xsi:type="dcterms:W3CDTF">2007-06-04T09:56:41Z</dcterms:created>
  <dcterms:modified xsi:type="dcterms:W3CDTF">2012-12-11T01:36:57Z</dcterms:modified>
  <cp:category/>
  <cp:version/>
  <cp:contentType/>
  <cp:contentStatus/>
</cp:coreProperties>
</file>