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605" windowWidth="12465" windowHeight="6720" activeTab="0"/>
  </bookViews>
  <sheets>
    <sheet name="様式１２－１（総括）" sheetId="1" r:id="rId1"/>
    <sheet name="様式１２－２(特別養護老人ホーム・ショート）" sheetId="2" r:id="rId2"/>
    <sheet name="様式１２－３（併設施設等)" sheetId="3" r:id="rId3"/>
  </sheets>
  <definedNames>
    <definedName name="_xlnm.Print_Area" localSheetId="0">'様式１２－１（総括）'!$A$1:$AD$32</definedName>
    <definedName name="_xlnm.Print_Titles" localSheetId="0">'様式１２－１（総括）'!$A:$J</definedName>
    <definedName name="_xlnm.Print_Titles" localSheetId="1">'様式１２－２(特別養護老人ホーム・ショート）'!$A:$J</definedName>
    <definedName name="_xlnm.Print_Titles" localSheetId="2">'様式１２－３（併設施設等)'!$A:$J</definedName>
  </definedNames>
  <calcPr calcMode="manual" fullCalcOnLoad="1"/>
</workbook>
</file>

<file path=xl/sharedStrings.xml><?xml version="1.0" encoding="utf-8"?>
<sst xmlns="http://schemas.openxmlformats.org/spreadsheetml/2006/main" count="321" uniqueCount="106">
  <si>
    <t>名</t>
  </si>
  <si>
    <t>１年目</t>
  </si>
  <si>
    <t>２年目</t>
  </si>
  <si>
    <t>３年目</t>
  </si>
  <si>
    <t>４年目</t>
  </si>
  <si>
    <t>５年目</t>
  </si>
  <si>
    <t>内容説明</t>
  </si>
  <si>
    <t>日</t>
  </si>
  <si>
    <t>稼働率</t>
  </si>
  <si>
    <t>要介護１</t>
  </si>
  <si>
    <t>（</t>
  </si>
  <si>
    <t>人）</t>
  </si>
  <si>
    <t>点</t>
  </si>
  <si>
    <t>要介護２</t>
  </si>
  <si>
    <t>要介護３</t>
  </si>
  <si>
    <t>要介護４</t>
  </si>
  <si>
    <t>要介護５</t>
  </si>
  <si>
    <t>円</t>
  </si>
  <si>
    <t>食費</t>
  </si>
  <si>
    <t>日常生活費</t>
  </si>
  <si>
    <t>うち、福利厚生費</t>
  </si>
  <si>
    <t>うち、研修費</t>
  </si>
  <si>
    <t>うち、給食費</t>
  </si>
  <si>
    <t>うち、保健衛生費</t>
  </si>
  <si>
    <t>うち、教養娯楽費</t>
  </si>
  <si>
    <t>居住費</t>
  </si>
  <si>
    <t>人件費支出</t>
  </si>
  <si>
    <r>
      <t>事務費支出</t>
    </r>
    <r>
      <rPr>
        <sz val="7"/>
        <rFont val="HGSｺﾞｼｯｸM"/>
        <family val="3"/>
      </rPr>
      <t>（人件費以外での施設運営にかかる費用）</t>
    </r>
  </si>
  <si>
    <t>事業費支出</t>
  </si>
  <si>
    <t>/1</t>
  </si>
  <si>
    <t>うち、土地賃借料</t>
  </si>
  <si>
    <t>利用者負担　計</t>
  </si>
  <si>
    <t>介護報酬　計　（利用者負担１割分含む）</t>
  </si>
  <si>
    <t>介護報酬単価等</t>
  </si>
  <si>
    <t>償還計画</t>
  </si>
  <si>
    <t>利子補給　(4)</t>
  </si>
  <si>
    <t>借入金利息支出　(5)</t>
  </si>
  <si>
    <t>借入金元金償還金支出　(6)</t>
  </si>
  <si>
    <t>差引　(7)=(4)-(5)-(6)</t>
  </si>
  <si>
    <t>当年度収支差額　計　(8)=(3)+(7)</t>
  </si>
  <si>
    <t>累積収支差額　　計　(9)=(8)+前年度(9)</t>
  </si>
  <si>
    <t>平成32年度</t>
  </si>
  <si>
    <t>平成33年度</t>
  </si>
  <si>
    <t>平成34年度</t>
  </si>
  <si>
    <t>平成35年度</t>
  </si>
  <si>
    <t>平成36年度</t>
  </si>
  <si>
    <t>平成37年度</t>
  </si>
  <si>
    <t>６年目</t>
  </si>
  <si>
    <t>７年目</t>
  </si>
  <si>
    <t>８年目</t>
  </si>
  <si>
    <t>９年目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</si>
  <si>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</si>
  <si>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</si>
  <si>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</si>
  <si>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</si>
  <si>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</si>
  <si>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</si>
  <si>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</si>
  <si>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</si>
  <si>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</si>
  <si>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</si>
  <si>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</si>
  <si>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平成38年度</t>
  </si>
  <si>
    <t>平成39年度</t>
  </si>
  <si>
    <t>平成40年度</t>
  </si>
  <si>
    <t>平成41年度</t>
  </si>
  <si>
    <t>定員</t>
  </si>
  <si>
    <t>（単位：千円）</t>
  </si>
  <si>
    <t>収入　合計　(1)</t>
  </si>
  <si>
    <t>支出　合計　(2)</t>
  </si>
  <si>
    <t>収支差額　合計　(3)=(1)-(2)</t>
  </si>
  <si>
    <t>資金収支見込計算書（総括表）</t>
  </si>
  <si>
    <t>人件費率　　人件費支出／収入合計(1)</t>
  </si>
  <si>
    <t>利益率　　（８）／（（１）＋（４））</t>
  </si>
  <si>
    <t>うち、常勤職員費（法定福利費含む）</t>
  </si>
  <si>
    <t>うち、非常勤職員費（法定福利費含む）</t>
  </si>
  <si>
    <t>平成42年度</t>
  </si>
  <si>
    <t>　　　　　　　　　加算</t>
  </si>
  <si>
    <t>平成43年度</t>
  </si>
  <si>
    <t>平成44年度</t>
  </si>
  <si>
    <t>平成45年度</t>
  </si>
  <si>
    <t>平成46年度</t>
  </si>
  <si>
    <t>平成47年度</t>
  </si>
  <si>
    <t>平成48年度</t>
  </si>
  <si>
    <t>単位単価</t>
  </si>
  <si>
    <t>短期入所者生活介護費（ショート）</t>
  </si>
  <si>
    <t>短期入所者生活介護費（ショート）</t>
  </si>
  <si>
    <t>資金収支見込計算内訳書
指定介護老人福祉施設（特別養護老人ホーム）及びショートステイ</t>
  </si>
  <si>
    <t>特養・ショート収入　合計　(1)</t>
  </si>
  <si>
    <t>特養・ショート支出　合計　(2)</t>
  </si>
  <si>
    <t>特養・ショート収支差額　合計　(3)=(1)-(2)</t>
  </si>
  <si>
    <t>介護福祉施設サービス費（特養）</t>
  </si>
  <si>
    <t>介護福祉施設サービス費（特養）</t>
  </si>
  <si>
    <t>平成49年度</t>
  </si>
  <si>
    <t>介護職員処遇改善加算</t>
  </si>
  <si>
    <t>食費（日額）</t>
  </si>
  <si>
    <t>居住費（日額）</t>
  </si>
  <si>
    <t>日常生活費（日額）</t>
  </si>
  <si>
    <t>平成50年度</t>
  </si>
  <si>
    <t>平成51年度</t>
  </si>
  <si>
    <t>○○　収入　合計　(1)</t>
  </si>
  <si>
    <t>○○　支出　合計　(2)</t>
  </si>
  <si>
    <t>○○　収支差額　合計　(3)=(1)-(2)</t>
  </si>
  <si>
    <t>○○</t>
  </si>
  <si>
    <t>○○サービス費</t>
  </si>
  <si>
    <t>資金収支見込計算内訳書
（○○サービス費）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</si>
</sst>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_ "/>
    <numFmt numFmtId="179" formatCode="#,##0.0;&quot;△ &quot;#,##0.0"/>
    <numFmt numFmtId="180" formatCode="#,##0.00;&quot;△ &quot;#,##0.00"/>
    <numFmt numFmtId="181" formatCode="#,##0.0;[Red]\-#,##0.0"/>
    <numFmt numFmtId="182" formatCode="&quot;平&quot;&quot;成&quot;0&quot;年&quot;&quot;度&quot;"/>
  </numFmts>
  <fonts count="52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b/>
      <sz val="8"/>
      <name val="HGSｺﾞｼｯｸM"/>
      <family val="3"/>
    </font>
    <font>
      <b/>
      <sz val="7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sz val="8"/>
      <color indexed="14"/>
      <name val="HGSｺﾞｼｯｸM"/>
      <family val="3"/>
    </font>
    <font>
      <b/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ck"/>
      <top style="thick"/>
      <bottom style="thick"/>
    </border>
    <border>
      <left>
        <color indexed="63"/>
      </left>
      <right style="hair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4" borderId="12" xfId="49" applyFont="1" applyFill="1" applyBorder="1" applyAlignment="1" applyProtection="1">
      <alignment vertical="center"/>
      <protection locked="0"/>
    </xf>
    <xf numFmtId="38" fontId="2" fillId="0" borderId="13" xfId="49" applyFont="1" applyBorder="1" applyAlignment="1" applyProtection="1">
      <alignment vertical="center"/>
      <protection locked="0"/>
    </xf>
    <xf numFmtId="38" fontId="2" fillId="0" borderId="14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8" xfId="49" applyFont="1" applyBorder="1" applyAlignment="1">
      <alignment horizontal="center" vertical="center"/>
    </xf>
    <xf numFmtId="38" fontId="2" fillId="0" borderId="19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21" xfId="49" applyFont="1" applyBorder="1" applyAlignment="1" applyProtection="1">
      <alignment vertical="center"/>
      <protection locked="0"/>
    </xf>
    <xf numFmtId="38" fontId="2" fillId="0" borderId="15" xfId="49" applyFont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25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38" fontId="2" fillId="4" borderId="19" xfId="49" applyFont="1" applyFill="1" applyBorder="1" applyAlignment="1" applyProtection="1">
      <alignment vertical="center"/>
      <protection locked="0"/>
    </xf>
    <xf numFmtId="38" fontId="2" fillId="0" borderId="30" xfId="49" applyFont="1" applyBorder="1" applyAlignment="1" applyProtection="1">
      <alignment vertical="center"/>
      <protection locked="0"/>
    </xf>
    <xf numFmtId="38" fontId="2" fillId="0" borderId="31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4" borderId="17" xfId="49" applyFont="1" applyFill="1" applyBorder="1" applyAlignment="1" applyProtection="1">
      <alignment vertical="center"/>
      <protection locked="0"/>
    </xf>
    <xf numFmtId="9" fontId="2" fillId="4" borderId="18" xfId="42" applyNumberFormat="1" applyFont="1" applyFill="1" applyBorder="1" applyAlignment="1" applyProtection="1">
      <alignment vertical="center"/>
      <protection locked="0"/>
    </xf>
    <xf numFmtId="9" fontId="2" fillId="4" borderId="33" xfId="42" applyNumberFormat="1" applyFont="1" applyFill="1" applyBorder="1" applyAlignment="1" applyProtection="1">
      <alignment vertical="center"/>
      <protection locked="0"/>
    </xf>
    <xf numFmtId="38" fontId="2" fillId="0" borderId="34" xfId="49" applyFont="1" applyFill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2" fillId="0" borderId="40" xfId="49" applyFont="1" applyBorder="1" applyAlignment="1">
      <alignment vertical="center"/>
    </xf>
    <xf numFmtId="38" fontId="5" fillId="0" borderId="20" xfId="49" applyFont="1" applyBorder="1" applyAlignment="1" quotePrefix="1">
      <alignment horizontal="right" vertical="center"/>
    </xf>
    <xf numFmtId="38" fontId="6" fillId="0" borderId="13" xfId="49" applyFont="1" applyBorder="1" applyAlignment="1">
      <alignment vertical="center"/>
    </xf>
    <xf numFmtId="38" fontId="2" fillId="0" borderId="23" xfId="49" applyFont="1" applyBorder="1" applyAlignment="1" applyProtection="1">
      <alignment vertical="center"/>
      <protection locked="0"/>
    </xf>
    <xf numFmtId="38" fontId="5" fillId="0" borderId="41" xfId="49" applyFont="1" applyBorder="1" applyAlignment="1">
      <alignment vertical="center"/>
    </xf>
    <xf numFmtId="38" fontId="2" fillId="0" borderId="42" xfId="49" applyFont="1" applyBorder="1" applyAlignment="1">
      <alignment horizontal="center" vertical="center"/>
    </xf>
    <xf numFmtId="38" fontId="2" fillId="0" borderId="43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177" fontId="7" fillId="0" borderId="0" xfId="49" applyNumberFormat="1" applyFont="1" applyAlignment="1">
      <alignment horizontal="center" vertical="center"/>
    </xf>
    <xf numFmtId="177" fontId="2" fillId="0" borderId="0" xfId="49" applyNumberFormat="1" applyFont="1" applyAlignment="1">
      <alignment vertical="center"/>
    </xf>
    <xf numFmtId="177" fontId="2" fillId="0" borderId="0" xfId="49" applyNumberFormat="1" applyFont="1" applyAlignment="1">
      <alignment horizontal="center" vertical="center"/>
    </xf>
    <xf numFmtId="177" fontId="2" fillId="0" borderId="34" xfId="49" applyNumberFormat="1" applyFont="1" applyBorder="1" applyAlignment="1">
      <alignment vertical="center"/>
    </xf>
    <xf numFmtId="177" fontId="2" fillId="0" borderId="34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4" fillId="0" borderId="44" xfId="49" applyNumberFormat="1" applyFont="1" applyBorder="1" applyAlignment="1">
      <alignment horizontal="right" vertical="center"/>
    </xf>
    <xf numFmtId="177" fontId="4" fillId="0" borderId="45" xfId="49" applyNumberFormat="1" applyFont="1" applyBorder="1" applyAlignment="1">
      <alignment horizontal="right" vertical="center"/>
    </xf>
    <xf numFmtId="177" fontId="4" fillId="0" borderId="46" xfId="49" applyNumberFormat="1" applyFont="1" applyBorder="1" applyAlignment="1">
      <alignment horizontal="right" vertical="center"/>
    </xf>
    <xf numFmtId="177" fontId="8" fillId="0" borderId="10" xfId="49" applyNumberFormat="1" applyFont="1" applyBorder="1" applyAlignment="1">
      <alignment vertical="center"/>
    </xf>
    <xf numFmtId="177" fontId="8" fillId="0" borderId="47" xfId="49" applyNumberFormat="1" applyFont="1" applyBorder="1" applyAlignment="1">
      <alignment vertical="center"/>
    </xf>
    <xf numFmtId="177" fontId="8" fillId="0" borderId="48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49" applyNumberFormat="1" applyFont="1" applyBorder="1" applyAlignment="1">
      <alignment vertical="center"/>
    </xf>
    <xf numFmtId="177" fontId="8" fillId="0" borderId="44" xfId="49" applyNumberFormat="1" applyFont="1" applyBorder="1" applyAlignment="1">
      <alignment vertical="center"/>
    </xf>
    <xf numFmtId="177" fontId="8" fillId="0" borderId="45" xfId="49" applyNumberFormat="1" applyFont="1" applyBorder="1" applyAlignment="1">
      <alignment vertical="center"/>
    </xf>
    <xf numFmtId="177" fontId="8" fillId="0" borderId="46" xfId="49" applyNumberFormat="1" applyFont="1" applyBorder="1" applyAlignment="1">
      <alignment vertical="center"/>
    </xf>
    <xf numFmtId="177" fontId="8" fillId="0" borderId="51" xfId="49" applyNumberFormat="1" applyFont="1" applyBorder="1" applyAlignment="1">
      <alignment vertical="center"/>
    </xf>
    <xf numFmtId="177" fontId="8" fillId="0" borderId="52" xfId="49" applyNumberFormat="1" applyFont="1" applyBorder="1" applyAlignment="1">
      <alignment vertical="center"/>
    </xf>
    <xf numFmtId="177" fontId="8" fillId="0" borderId="24" xfId="49" applyNumberFormat="1" applyFont="1" applyBorder="1" applyAlignment="1">
      <alignment vertical="center"/>
    </xf>
    <xf numFmtId="177" fontId="8" fillId="0" borderId="53" xfId="49" applyNumberFormat="1" applyFont="1" applyBorder="1" applyAlignment="1">
      <alignment vertical="center"/>
    </xf>
    <xf numFmtId="177" fontId="8" fillId="0" borderId="18" xfId="49" applyNumberFormat="1" applyFont="1" applyBorder="1" applyAlignment="1">
      <alignment vertical="center"/>
    </xf>
    <xf numFmtId="177" fontId="8" fillId="0" borderId="33" xfId="49" applyNumberFormat="1" applyFont="1" applyBorder="1" applyAlignment="1">
      <alignment vertical="center"/>
    </xf>
    <xf numFmtId="177" fontId="8" fillId="0" borderId="54" xfId="49" applyNumberFormat="1" applyFont="1" applyBorder="1" applyAlignment="1">
      <alignment vertical="center"/>
    </xf>
    <xf numFmtId="177" fontId="2" fillId="4" borderId="55" xfId="49" applyNumberFormat="1" applyFont="1" applyFill="1" applyBorder="1" applyAlignment="1" applyProtection="1">
      <alignment vertical="center"/>
      <protection locked="0"/>
    </xf>
    <xf numFmtId="177" fontId="2" fillId="4" borderId="27" xfId="49" applyNumberFormat="1" applyFont="1" applyFill="1" applyBorder="1" applyAlignment="1" applyProtection="1">
      <alignment vertical="center"/>
      <protection locked="0"/>
    </xf>
    <xf numFmtId="177" fontId="2" fillId="4" borderId="56" xfId="49" applyNumberFormat="1" applyFont="1" applyFill="1" applyBorder="1" applyAlignment="1" applyProtection="1">
      <alignment vertical="center"/>
      <protection locked="0"/>
    </xf>
    <xf numFmtId="177" fontId="2" fillId="4" borderId="57" xfId="49" applyNumberFormat="1" applyFont="1" applyFill="1" applyBorder="1" applyAlignment="1" applyProtection="1">
      <alignment vertical="center"/>
      <protection locked="0"/>
    </xf>
    <xf numFmtId="177" fontId="2" fillId="4" borderId="24" xfId="49" applyNumberFormat="1" applyFont="1" applyFill="1" applyBorder="1" applyAlignment="1" applyProtection="1">
      <alignment vertical="center"/>
      <protection locked="0"/>
    </xf>
    <xf numFmtId="177" fontId="2" fillId="4" borderId="53" xfId="49" applyNumberFormat="1" applyFont="1" applyFill="1" applyBorder="1" applyAlignment="1" applyProtection="1">
      <alignment vertical="center"/>
      <protection locked="0"/>
    </xf>
    <xf numFmtId="177" fontId="2" fillId="4" borderId="14" xfId="49" applyNumberFormat="1" applyFont="1" applyFill="1" applyBorder="1" applyAlignment="1" applyProtection="1">
      <alignment vertical="center"/>
      <protection locked="0"/>
    </xf>
    <xf numFmtId="177" fontId="2" fillId="4" borderId="10" xfId="49" applyNumberFormat="1" applyFont="1" applyFill="1" applyBorder="1" applyAlignment="1" applyProtection="1">
      <alignment vertical="center"/>
      <protection locked="0"/>
    </xf>
    <xf numFmtId="177" fontId="2" fillId="4" borderId="47" xfId="49" applyNumberFormat="1" applyFont="1" applyFill="1" applyBorder="1" applyAlignment="1" applyProtection="1">
      <alignment vertical="center"/>
      <protection locked="0"/>
    </xf>
    <xf numFmtId="177" fontId="8" fillId="0" borderId="48" xfId="49" applyNumberFormat="1" applyFont="1" applyFill="1" applyBorder="1" applyAlignment="1">
      <alignment vertical="center"/>
    </xf>
    <xf numFmtId="177" fontId="8" fillId="0" borderId="49" xfId="49" applyNumberFormat="1" applyFont="1" applyFill="1" applyBorder="1" applyAlignment="1">
      <alignment vertical="center"/>
    </xf>
    <xf numFmtId="177" fontId="8" fillId="0" borderId="50" xfId="49" applyNumberFormat="1" applyFont="1" applyFill="1" applyBorder="1" applyAlignment="1">
      <alignment vertical="center"/>
    </xf>
    <xf numFmtId="177" fontId="2" fillId="4" borderId="16" xfId="49" applyNumberFormat="1" applyFont="1" applyFill="1" applyBorder="1" applyAlignment="1" applyProtection="1">
      <alignment vertical="center"/>
      <protection locked="0"/>
    </xf>
    <xf numFmtId="177" fontId="2" fillId="4" borderId="32" xfId="49" applyNumberFormat="1" applyFont="1" applyFill="1" applyBorder="1" applyAlignment="1" applyProtection="1">
      <alignment vertical="center"/>
      <protection locked="0"/>
    </xf>
    <xf numFmtId="177" fontId="2" fillId="4" borderId="58" xfId="49" applyNumberFormat="1" applyFont="1" applyFill="1" applyBorder="1" applyAlignment="1" applyProtection="1">
      <alignment vertical="center"/>
      <protection locked="0"/>
    </xf>
    <xf numFmtId="177" fontId="8" fillId="0" borderId="59" xfId="49" applyNumberFormat="1" applyFont="1" applyBorder="1" applyAlignment="1">
      <alignment vertical="center"/>
    </xf>
    <xf numFmtId="177" fontId="8" fillId="0" borderId="60" xfId="49" applyNumberFormat="1" applyFont="1" applyBorder="1" applyAlignment="1">
      <alignment vertical="center"/>
    </xf>
    <xf numFmtId="177" fontId="8" fillId="0" borderId="61" xfId="49" applyNumberFormat="1" applyFont="1" applyFill="1" applyBorder="1" applyAlignment="1" applyProtection="1">
      <alignment vertical="center"/>
      <protection locked="0"/>
    </xf>
    <xf numFmtId="177" fontId="8" fillId="0" borderId="62" xfId="49" applyNumberFormat="1" applyFont="1" applyFill="1" applyBorder="1" applyAlignment="1" applyProtection="1">
      <alignment vertical="center"/>
      <protection locked="0"/>
    </xf>
    <xf numFmtId="177" fontId="8" fillId="0" borderId="63" xfId="49" applyNumberFormat="1" applyFont="1" applyFill="1" applyBorder="1" applyAlignment="1" applyProtection="1">
      <alignment vertical="center"/>
      <protection locked="0"/>
    </xf>
    <xf numFmtId="38" fontId="2" fillId="0" borderId="64" xfId="49" applyFont="1" applyBorder="1" applyAlignment="1" applyProtection="1">
      <alignment vertical="center"/>
      <protection locked="0"/>
    </xf>
    <xf numFmtId="38" fontId="2" fillId="0" borderId="43" xfId="49" applyFont="1" applyBorder="1" applyAlignment="1">
      <alignment vertical="center"/>
    </xf>
    <xf numFmtId="38" fontId="5" fillId="0" borderId="65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67" xfId="49" applyFont="1" applyBorder="1" applyAlignment="1" applyProtection="1">
      <alignment vertical="center"/>
      <protection locked="0"/>
    </xf>
    <xf numFmtId="9" fontId="2" fillId="4" borderId="68" xfId="42" applyNumberFormat="1" applyFont="1" applyFill="1" applyBorder="1" applyAlignment="1" applyProtection="1">
      <alignment vertical="center"/>
      <protection locked="0"/>
    </xf>
    <xf numFmtId="177" fontId="4" fillId="0" borderId="29" xfId="49" applyNumberFormat="1" applyFont="1" applyBorder="1" applyAlignment="1">
      <alignment horizontal="right" vertical="center"/>
    </xf>
    <xf numFmtId="177" fontId="8" fillId="0" borderId="69" xfId="49" applyNumberFormat="1" applyFont="1" applyBorder="1" applyAlignment="1">
      <alignment vertical="center"/>
    </xf>
    <xf numFmtId="177" fontId="8" fillId="0" borderId="29" xfId="49" applyNumberFormat="1" applyFont="1" applyBorder="1" applyAlignment="1">
      <alignment vertical="center"/>
    </xf>
    <xf numFmtId="177" fontId="8" fillId="0" borderId="68" xfId="49" applyNumberFormat="1" applyFont="1" applyBorder="1" applyAlignment="1">
      <alignment vertical="center"/>
    </xf>
    <xf numFmtId="177" fontId="8" fillId="0" borderId="69" xfId="49" applyNumberFormat="1" applyFont="1" applyFill="1" applyBorder="1" applyAlignment="1">
      <alignment vertical="center"/>
    </xf>
    <xf numFmtId="177" fontId="8" fillId="0" borderId="70" xfId="49" applyNumberFormat="1" applyFont="1" applyFill="1" applyBorder="1" applyAlignment="1" applyProtection="1">
      <alignment vertical="center"/>
      <protection locked="0"/>
    </xf>
    <xf numFmtId="177" fontId="2" fillId="4" borderId="71" xfId="49" applyNumberFormat="1" applyFont="1" applyFill="1" applyBorder="1" applyAlignment="1" applyProtection="1">
      <alignment vertical="center"/>
      <protection locked="0"/>
    </xf>
    <xf numFmtId="177" fontId="2" fillId="4" borderId="60" xfId="49" applyNumberFormat="1" applyFont="1" applyFill="1" applyBorder="1" applyAlignment="1" applyProtection="1">
      <alignment vertical="center"/>
      <protection locked="0"/>
    </xf>
    <xf numFmtId="177" fontId="2" fillId="4" borderId="52" xfId="49" applyNumberFormat="1" applyFont="1" applyFill="1" applyBorder="1" applyAlignment="1" applyProtection="1">
      <alignment vertical="center"/>
      <protection locked="0"/>
    </xf>
    <xf numFmtId="177" fontId="2" fillId="4" borderId="72" xfId="49" applyNumberFormat="1" applyFont="1" applyFill="1" applyBorder="1" applyAlignment="1" applyProtection="1">
      <alignment vertical="center"/>
      <protection locked="0"/>
    </xf>
    <xf numFmtId="38" fontId="2" fillId="0" borderId="73" xfId="49" applyFont="1" applyFill="1" applyBorder="1" applyAlignment="1">
      <alignment vertical="center"/>
    </xf>
    <xf numFmtId="38" fontId="2" fillId="4" borderId="34" xfId="49" applyFont="1" applyFill="1" applyBorder="1" applyAlignment="1" applyProtection="1">
      <alignment horizontal="center" vertical="center"/>
      <protection locked="0"/>
    </xf>
    <xf numFmtId="9" fontId="2" fillId="4" borderId="61" xfId="42" applyNumberFormat="1" applyFont="1" applyFill="1" applyBorder="1" applyAlignment="1" applyProtection="1">
      <alignment vertical="center"/>
      <protection locked="0"/>
    </xf>
    <xf numFmtId="9" fontId="2" fillId="4" borderId="62" xfId="42" applyNumberFormat="1" applyFont="1" applyFill="1" applyBorder="1" applyAlignment="1" applyProtection="1">
      <alignment vertical="center"/>
      <protection locked="0"/>
    </xf>
    <xf numFmtId="9" fontId="2" fillId="4" borderId="63" xfId="42" applyNumberFormat="1" applyFont="1" applyFill="1" applyBorder="1" applyAlignment="1" applyProtection="1">
      <alignment vertical="center"/>
      <protection locked="0"/>
    </xf>
    <xf numFmtId="177" fontId="2" fillId="4" borderId="74" xfId="49" applyNumberFormat="1" applyFont="1" applyFill="1" applyBorder="1" applyAlignment="1" applyProtection="1">
      <alignment vertical="center"/>
      <protection locked="0"/>
    </xf>
    <xf numFmtId="177" fontId="2" fillId="4" borderId="59" xfId="49" applyNumberFormat="1" applyFont="1" applyFill="1" applyBorder="1" applyAlignment="1" applyProtection="1">
      <alignment vertical="center"/>
      <protection locked="0"/>
    </xf>
    <xf numFmtId="177" fontId="2" fillId="4" borderId="51" xfId="49" applyNumberFormat="1" applyFont="1" applyFill="1" applyBorder="1" applyAlignment="1" applyProtection="1">
      <alignment vertical="center"/>
      <protection locked="0"/>
    </xf>
    <xf numFmtId="177" fontId="2" fillId="4" borderId="75" xfId="49" applyNumberFormat="1" applyFont="1" applyFill="1" applyBorder="1" applyAlignment="1" applyProtection="1">
      <alignment vertical="center"/>
      <protection locked="0"/>
    </xf>
    <xf numFmtId="38" fontId="2" fillId="4" borderId="76" xfId="49" applyFont="1" applyFill="1" applyBorder="1" applyAlignment="1" applyProtection="1">
      <alignment vertical="center"/>
      <protection locked="0"/>
    </xf>
    <xf numFmtId="38" fontId="2" fillId="4" borderId="23" xfId="49" applyFont="1" applyFill="1" applyBorder="1" applyAlignment="1" applyProtection="1">
      <alignment vertical="center"/>
      <protection locked="0"/>
    </xf>
    <xf numFmtId="38" fontId="2" fillId="4" borderId="13" xfId="49" applyFont="1" applyFill="1" applyBorder="1" applyAlignment="1" applyProtection="1">
      <alignment vertical="center"/>
      <protection locked="0"/>
    </xf>
    <xf numFmtId="38" fontId="2" fillId="4" borderId="77" xfId="49" applyFont="1" applyFill="1" applyBorder="1" applyAlignment="1" applyProtection="1">
      <alignment vertical="center"/>
      <protection locked="0"/>
    </xf>
    <xf numFmtId="38" fontId="2" fillId="4" borderId="36" xfId="49" applyFont="1" applyFill="1" applyBorder="1" applyAlignment="1" applyProtection="1">
      <alignment vertical="center"/>
      <protection locked="0"/>
    </xf>
    <xf numFmtId="38" fontId="2" fillId="4" borderId="38" xfId="49" applyFont="1" applyFill="1" applyBorder="1" applyAlignment="1" applyProtection="1">
      <alignment vertical="center"/>
      <protection locked="0"/>
    </xf>
    <xf numFmtId="38" fontId="2" fillId="0" borderId="41" xfId="49" applyFont="1" applyBorder="1" applyAlignment="1">
      <alignment vertical="center"/>
    </xf>
    <xf numFmtId="38" fontId="9" fillId="0" borderId="0" xfId="49" applyFont="1" applyAlignment="1">
      <alignment vertical="center" wrapText="1"/>
    </xf>
    <xf numFmtId="177" fontId="10" fillId="0" borderId="48" xfId="49" applyNumberFormat="1" applyFont="1" applyBorder="1" applyAlignment="1">
      <alignment vertical="center"/>
    </xf>
    <xf numFmtId="177" fontId="10" fillId="0" borderId="48" xfId="49" applyNumberFormat="1" applyFont="1" applyFill="1" applyBorder="1" applyAlignment="1" applyProtection="1">
      <alignment vertical="center"/>
      <protection locked="0"/>
    </xf>
    <xf numFmtId="177" fontId="2" fillId="4" borderId="35" xfId="49" applyNumberFormat="1" applyFont="1" applyFill="1" applyBorder="1" applyAlignment="1" applyProtection="1">
      <alignment vertical="center"/>
      <protection locked="0"/>
    </xf>
    <xf numFmtId="177" fontId="2" fillId="4" borderId="68" xfId="49" applyNumberFormat="1" applyFont="1" applyFill="1" applyBorder="1" applyAlignment="1" applyProtection="1">
      <alignment vertical="center"/>
      <protection locked="0"/>
    </xf>
    <xf numFmtId="177" fontId="2" fillId="4" borderId="18" xfId="49" applyNumberFormat="1" applyFont="1" applyFill="1" applyBorder="1" applyAlignment="1" applyProtection="1">
      <alignment vertical="center"/>
      <protection locked="0"/>
    </xf>
    <xf numFmtId="177" fontId="2" fillId="4" borderId="33" xfId="49" applyNumberFormat="1" applyFont="1" applyFill="1" applyBorder="1" applyAlignment="1" applyProtection="1">
      <alignment vertical="center"/>
      <protection locked="0"/>
    </xf>
    <xf numFmtId="177" fontId="2" fillId="4" borderId="54" xfId="49" applyNumberFormat="1" applyFont="1" applyFill="1" applyBorder="1" applyAlignment="1" applyProtection="1">
      <alignment vertical="center"/>
      <protection locked="0"/>
    </xf>
    <xf numFmtId="38" fontId="2" fillId="4" borderId="21" xfId="49" applyFont="1" applyFill="1" applyBorder="1" applyAlignment="1" applyProtection="1">
      <alignment vertical="center"/>
      <protection locked="0"/>
    </xf>
    <xf numFmtId="38" fontId="2" fillId="0" borderId="78" xfId="49" applyFont="1" applyBorder="1" applyAlignment="1">
      <alignment vertical="center"/>
    </xf>
    <xf numFmtId="177" fontId="10" fillId="0" borderId="44" xfId="49" applyNumberFormat="1" applyFont="1" applyFill="1" applyBorder="1" applyAlignment="1" applyProtection="1">
      <alignment vertical="center"/>
      <protection locked="0"/>
    </xf>
    <xf numFmtId="38" fontId="2" fillId="0" borderId="79" xfId="49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38" fontId="2" fillId="0" borderId="65" xfId="49" applyFont="1" applyBorder="1" applyAlignment="1">
      <alignment vertical="center"/>
    </xf>
    <xf numFmtId="38" fontId="2" fillId="0" borderId="80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177" fontId="10" fillId="0" borderId="59" xfId="49" applyNumberFormat="1" applyFont="1" applyFill="1" applyBorder="1" applyAlignment="1" applyProtection="1">
      <alignment vertical="center"/>
      <protection locked="0"/>
    </xf>
    <xf numFmtId="38" fontId="2" fillId="0" borderId="61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177" fontId="10" fillId="0" borderId="51" xfId="49" applyNumberFormat="1" applyFont="1" applyFill="1" applyBorder="1" applyAlignment="1" applyProtection="1">
      <alignment vertical="center"/>
      <protection locked="0"/>
    </xf>
    <xf numFmtId="177" fontId="2" fillId="0" borderId="0" xfId="49" applyNumberFormat="1" applyFont="1" applyAlignment="1">
      <alignment horizontal="right" vertical="center"/>
    </xf>
    <xf numFmtId="177" fontId="8" fillId="0" borderId="81" xfId="49" applyNumberFormat="1" applyFont="1" applyFill="1" applyBorder="1" applyAlignment="1">
      <alignment vertical="center"/>
    </xf>
    <xf numFmtId="177" fontId="8" fillId="0" borderId="82" xfId="49" applyNumberFormat="1" applyFont="1" applyFill="1" applyBorder="1" applyAlignment="1">
      <alignment vertical="center"/>
    </xf>
    <xf numFmtId="177" fontId="8" fillId="0" borderId="83" xfId="49" applyNumberFormat="1" applyFont="1" applyFill="1" applyBorder="1" applyAlignment="1">
      <alignment vertical="center"/>
    </xf>
    <xf numFmtId="177" fontId="8" fillId="0" borderId="41" xfId="49" applyNumberFormat="1" applyFont="1" applyFill="1" applyBorder="1" applyAlignment="1">
      <alignment vertical="center"/>
    </xf>
    <xf numFmtId="177" fontId="8" fillId="0" borderId="78" xfId="49" applyNumberFormat="1" applyFont="1" applyFill="1" applyBorder="1" applyAlignment="1">
      <alignment vertical="center"/>
    </xf>
    <xf numFmtId="177" fontId="8" fillId="0" borderId="84" xfId="49" applyNumberFormat="1" applyFont="1" applyFill="1" applyBorder="1" applyAlignment="1">
      <alignment vertical="center"/>
    </xf>
    <xf numFmtId="177" fontId="8" fillId="0" borderId="42" xfId="49" applyNumberFormat="1" applyFont="1" applyFill="1" applyBorder="1" applyAlignment="1">
      <alignment vertical="center"/>
    </xf>
    <xf numFmtId="177" fontId="8" fillId="0" borderId="85" xfId="49" applyNumberFormat="1" applyFont="1" applyFill="1" applyBorder="1" applyAlignment="1">
      <alignment vertical="center"/>
    </xf>
    <xf numFmtId="177" fontId="8" fillId="0" borderId="86" xfId="49" applyNumberFormat="1" applyFont="1" applyFill="1" applyBorder="1" applyAlignment="1">
      <alignment vertical="center"/>
    </xf>
    <xf numFmtId="176" fontId="8" fillId="0" borderId="81" xfId="49" applyNumberFormat="1" applyFont="1" applyBorder="1" applyAlignment="1">
      <alignment vertical="center"/>
    </xf>
    <xf numFmtId="176" fontId="8" fillId="0" borderId="82" xfId="49" applyNumberFormat="1" applyFont="1" applyBorder="1" applyAlignment="1">
      <alignment vertical="center"/>
    </xf>
    <xf numFmtId="176" fontId="8" fillId="0" borderId="87" xfId="49" applyNumberFormat="1" applyFont="1" applyBorder="1" applyAlignment="1">
      <alignment vertical="center"/>
    </xf>
    <xf numFmtId="176" fontId="8" fillId="0" borderId="88" xfId="49" applyNumberFormat="1" applyFont="1" applyBorder="1" applyAlignment="1">
      <alignment vertical="center"/>
    </xf>
    <xf numFmtId="176" fontId="8" fillId="0" borderId="89" xfId="49" applyNumberFormat="1" applyFont="1" applyBorder="1" applyAlignment="1">
      <alignment vertical="center"/>
    </xf>
    <xf numFmtId="176" fontId="8" fillId="0" borderId="90" xfId="49" applyNumberFormat="1" applyFont="1" applyBorder="1" applyAlignment="1">
      <alignment vertical="center"/>
    </xf>
    <xf numFmtId="177" fontId="10" fillId="0" borderId="91" xfId="49" applyNumberFormat="1" applyFont="1" applyBorder="1" applyAlignment="1">
      <alignment vertical="center"/>
    </xf>
    <xf numFmtId="177" fontId="8" fillId="0" borderId="91" xfId="49" applyNumberFormat="1" applyFont="1" applyBorder="1" applyAlignment="1">
      <alignment vertical="center"/>
    </xf>
    <xf numFmtId="177" fontId="10" fillId="0" borderId="91" xfId="49" applyNumberFormat="1" applyFont="1" applyFill="1" applyBorder="1" applyAlignment="1" applyProtection="1">
      <alignment vertical="center"/>
      <protection locked="0"/>
    </xf>
    <xf numFmtId="177" fontId="10" fillId="0" borderId="92" xfId="49" applyNumberFormat="1" applyFont="1" applyFill="1" applyBorder="1" applyAlignment="1" applyProtection="1">
      <alignment vertical="center"/>
      <protection locked="0"/>
    </xf>
    <xf numFmtId="177" fontId="10" fillId="0" borderId="76" xfId="49" applyNumberFormat="1" applyFont="1" applyFill="1" applyBorder="1" applyAlignment="1" applyProtection="1">
      <alignment vertical="center"/>
      <protection locked="0"/>
    </xf>
    <xf numFmtId="177" fontId="10" fillId="0" borderId="93" xfId="49" applyNumberFormat="1" applyFont="1" applyFill="1" applyBorder="1" applyAlignment="1" applyProtection="1">
      <alignment vertical="center"/>
      <protection locked="0"/>
    </xf>
    <xf numFmtId="177" fontId="8" fillId="0" borderId="91" xfId="49" applyNumberFormat="1" applyFont="1" applyFill="1" applyBorder="1" applyAlignment="1">
      <alignment vertical="center"/>
    </xf>
    <xf numFmtId="177" fontId="8" fillId="0" borderId="39" xfId="49" applyNumberFormat="1" applyFont="1" applyFill="1" applyBorder="1" applyAlignment="1" applyProtection="1">
      <alignment vertical="center"/>
      <protection locked="0"/>
    </xf>
    <xf numFmtId="177" fontId="8" fillId="0" borderId="94" xfId="49" applyNumberFormat="1" applyFont="1" applyFill="1" applyBorder="1" applyAlignment="1">
      <alignment vertical="center"/>
    </xf>
    <xf numFmtId="177" fontId="8" fillId="0" borderId="95" xfId="49" applyNumberFormat="1" applyFont="1" applyFill="1" applyBorder="1" applyAlignment="1">
      <alignment vertical="center"/>
    </xf>
    <xf numFmtId="38" fontId="2" fillId="0" borderId="95" xfId="49" applyFont="1" applyBorder="1" applyAlignment="1">
      <alignment vertical="center"/>
    </xf>
    <xf numFmtId="38" fontId="2" fillId="0" borderId="92" xfId="49" applyFont="1" applyBorder="1" applyAlignment="1">
      <alignment vertical="center"/>
    </xf>
    <xf numFmtId="38" fontId="2" fillId="0" borderId="96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5" fillId="0" borderId="96" xfId="49" applyFont="1" applyBorder="1" applyAlignment="1">
      <alignment vertical="center"/>
    </xf>
    <xf numFmtId="38" fontId="2" fillId="0" borderId="55" xfId="49" applyFont="1" applyBorder="1" applyAlignment="1">
      <alignment vertical="center"/>
    </xf>
    <xf numFmtId="177" fontId="10" fillId="0" borderId="97" xfId="49" applyNumberFormat="1" applyFont="1" applyBorder="1" applyAlignment="1">
      <alignment vertical="center"/>
    </xf>
    <xf numFmtId="177" fontId="8" fillId="0" borderId="98" xfId="49" applyNumberFormat="1" applyFont="1" applyBorder="1" applyAlignment="1">
      <alignment vertical="center"/>
    </xf>
    <xf numFmtId="177" fontId="8" fillId="0" borderId="97" xfId="49" applyNumberFormat="1" applyFont="1" applyBorder="1" applyAlignment="1">
      <alignment vertical="center"/>
    </xf>
    <xf numFmtId="177" fontId="10" fillId="0" borderId="98" xfId="49" applyNumberFormat="1" applyFont="1" applyFill="1" applyBorder="1" applyAlignment="1" applyProtection="1">
      <alignment vertical="center"/>
      <protection locked="0"/>
    </xf>
    <xf numFmtId="177" fontId="10" fillId="0" borderId="97" xfId="49" applyNumberFormat="1" applyFont="1" applyFill="1" applyBorder="1" applyAlignment="1" applyProtection="1">
      <alignment vertical="center"/>
      <protection locked="0"/>
    </xf>
    <xf numFmtId="177" fontId="10" fillId="0" borderId="99" xfId="49" applyNumberFormat="1" applyFont="1" applyFill="1" applyBorder="1" applyAlignment="1" applyProtection="1">
      <alignment vertical="center"/>
      <protection locked="0"/>
    </xf>
    <xf numFmtId="177" fontId="10" fillId="0" borderId="100" xfId="49" applyNumberFormat="1" applyFont="1" applyFill="1" applyBorder="1" applyAlignment="1" applyProtection="1">
      <alignment vertical="center"/>
      <protection locked="0"/>
    </xf>
    <xf numFmtId="177" fontId="10" fillId="0" borderId="101" xfId="49" applyNumberFormat="1" applyFont="1" applyFill="1" applyBorder="1" applyAlignment="1" applyProtection="1">
      <alignment vertical="center"/>
      <protection locked="0"/>
    </xf>
    <xf numFmtId="177" fontId="10" fillId="0" borderId="102" xfId="49" applyNumberFormat="1" applyFont="1" applyFill="1" applyBorder="1" applyAlignment="1" applyProtection="1">
      <alignment vertical="center"/>
      <protection locked="0"/>
    </xf>
    <xf numFmtId="177" fontId="10" fillId="0" borderId="103" xfId="49" applyNumberFormat="1" applyFont="1" applyFill="1" applyBorder="1" applyAlignment="1" applyProtection="1">
      <alignment vertical="center"/>
      <protection locked="0"/>
    </xf>
    <xf numFmtId="177" fontId="8" fillId="0" borderId="98" xfId="49" applyNumberFormat="1" applyFont="1" applyFill="1" applyBorder="1" applyAlignment="1">
      <alignment vertical="center"/>
    </xf>
    <xf numFmtId="177" fontId="8" fillId="0" borderId="97" xfId="49" applyNumberFormat="1" applyFont="1" applyFill="1" applyBorder="1" applyAlignment="1">
      <alignment vertical="center"/>
    </xf>
    <xf numFmtId="177" fontId="8" fillId="0" borderId="104" xfId="49" applyNumberFormat="1" applyFont="1" applyFill="1" applyBorder="1" applyAlignment="1" applyProtection="1">
      <alignment vertical="center"/>
      <protection locked="0"/>
    </xf>
    <xf numFmtId="177" fontId="8" fillId="0" borderId="105" xfId="49" applyNumberFormat="1" applyFont="1" applyFill="1" applyBorder="1" applyAlignment="1" applyProtection="1">
      <alignment vertical="center"/>
      <protection locked="0"/>
    </xf>
    <xf numFmtId="177" fontId="8" fillId="0" borderId="106" xfId="49" applyNumberFormat="1" applyFont="1" applyFill="1" applyBorder="1" applyAlignment="1">
      <alignment vertical="center"/>
    </xf>
    <xf numFmtId="177" fontId="8" fillId="0" borderId="107" xfId="49" applyNumberFormat="1" applyFont="1" applyFill="1" applyBorder="1" applyAlignment="1">
      <alignment vertical="center"/>
    </xf>
    <xf numFmtId="177" fontId="8" fillId="0" borderId="108" xfId="49" applyNumberFormat="1" applyFont="1" applyFill="1" applyBorder="1" applyAlignment="1">
      <alignment vertical="center"/>
    </xf>
    <xf numFmtId="177" fontId="8" fillId="0" borderId="109" xfId="49" applyNumberFormat="1" applyFont="1" applyFill="1" applyBorder="1" applyAlignment="1">
      <alignment vertical="center"/>
    </xf>
    <xf numFmtId="38" fontId="2" fillId="0" borderId="23" xfId="49" applyFont="1" applyFill="1" applyBorder="1" applyAlignment="1" applyProtection="1">
      <alignment vertical="center"/>
      <protection locked="0"/>
    </xf>
    <xf numFmtId="177" fontId="51" fillId="0" borderId="22" xfId="49" applyNumberFormat="1" applyFont="1" applyFill="1" applyBorder="1" applyAlignment="1" applyProtection="1">
      <alignment vertical="center"/>
      <protection locked="0"/>
    </xf>
    <xf numFmtId="177" fontId="51" fillId="0" borderId="69" xfId="49" applyNumberFormat="1" applyFont="1" applyFill="1" applyBorder="1" applyAlignment="1" applyProtection="1">
      <alignment vertical="center"/>
      <protection locked="0"/>
    </xf>
    <xf numFmtId="177" fontId="51" fillId="0" borderId="48" xfId="49" applyNumberFormat="1" applyFont="1" applyFill="1" applyBorder="1" applyAlignment="1" applyProtection="1">
      <alignment vertical="center"/>
      <protection locked="0"/>
    </xf>
    <xf numFmtId="177" fontId="51" fillId="0" borderId="49" xfId="49" applyNumberFormat="1" applyFont="1" applyFill="1" applyBorder="1" applyAlignment="1" applyProtection="1">
      <alignment vertical="center"/>
      <protection locked="0"/>
    </xf>
    <xf numFmtId="177" fontId="51" fillId="0" borderId="50" xfId="49" applyNumberFormat="1" applyFont="1" applyFill="1" applyBorder="1" applyAlignment="1" applyProtection="1">
      <alignment vertical="center"/>
      <protection locked="0"/>
    </xf>
    <xf numFmtId="38" fontId="2" fillId="32" borderId="12" xfId="49" applyFont="1" applyFill="1" applyBorder="1" applyAlignment="1">
      <alignment vertical="center"/>
    </xf>
    <xf numFmtId="38" fontId="2" fillId="32" borderId="11" xfId="49" applyFont="1" applyFill="1" applyBorder="1" applyAlignment="1">
      <alignment vertical="center"/>
    </xf>
    <xf numFmtId="38" fontId="2" fillId="32" borderId="12" xfId="49" applyFont="1" applyFill="1" applyBorder="1" applyAlignment="1">
      <alignment vertical="center" shrinkToFit="1"/>
    </xf>
    <xf numFmtId="38" fontId="2" fillId="32" borderId="11" xfId="49" applyFont="1" applyFill="1" applyBorder="1" applyAlignment="1">
      <alignment vertical="center" shrinkToFit="1"/>
    </xf>
    <xf numFmtId="38" fontId="2" fillId="32" borderId="17" xfId="49" applyFont="1" applyFill="1" applyBorder="1" applyAlignment="1">
      <alignment vertical="center"/>
    </xf>
    <xf numFmtId="38" fontId="2" fillId="32" borderId="31" xfId="49" applyFont="1" applyFill="1" applyBorder="1" applyAlignment="1">
      <alignment vertical="center"/>
    </xf>
    <xf numFmtId="38" fontId="2" fillId="32" borderId="13" xfId="49" applyFont="1" applyFill="1" applyBorder="1" applyAlignment="1" applyProtection="1">
      <alignment vertical="center"/>
      <protection locked="0"/>
    </xf>
    <xf numFmtId="38" fontId="2" fillId="32" borderId="36" xfId="49" applyFont="1" applyFill="1" applyBorder="1" applyAlignment="1" applyProtection="1">
      <alignment vertical="center"/>
      <protection locked="0"/>
    </xf>
    <xf numFmtId="38" fontId="2" fillId="32" borderId="37" xfId="49" applyFont="1" applyFill="1" applyBorder="1" applyAlignment="1" applyProtection="1">
      <alignment vertical="center"/>
      <protection locked="0"/>
    </xf>
    <xf numFmtId="38" fontId="2" fillId="32" borderId="52" xfId="49" applyFont="1" applyFill="1" applyBorder="1" applyAlignment="1" applyProtection="1">
      <alignment horizontal="center" vertical="center"/>
      <protection locked="0"/>
    </xf>
    <xf numFmtId="38" fontId="2" fillId="32" borderId="12" xfId="49" applyFont="1" applyFill="1" applyBorder="1" applyAlignment="1">
      <alignment vertical="center"/>
    </xf>
    <xf numFmtId="38" fontId="2" fillId="32" borderId="10" xfId="49" applyFont="1" applyFill="1" applyBorder="1" applyAlignment="1">
      <alignment vertical="center"/>
    </xf>
    <xf numFmtId="38" fontId="3" fillId="32" borderId="36" xfId="49" applyFont="1" applyFill="1" applyBorder="1" applyAlignment="1">
      <alignment vertical="center"/>
    </xf>
    <xf numFmtId="38" fontId="2" fillId="32" borderId="32" xfId="49" applyFont="1" applyFill="1" applyBorder="1" applyAlignment="1">
      <alignment vertical="center"/>
    </xf>
    <xf numFmtId="38" fontId="3" fillId="32" borderId="37" xfId="49" applyFont="1" applyFill="1" applyBorder="1" applyAlignment="1">
      <alignment vertical="center"/>
    </xf>
    <xf numFmtId="38" fontId="2" fillId="0" borderId="91" xfId="49" applyFont="1" applyBorder="1" applyAlignment="1">
      <alignment horizontal="center" vertical="center"/>
    </xf>
    <xf numFmtId="177" fontId="8" fillId="0" borderId="51" xfId="49" applyNumberFormat="1" applyFont="1" applyFill="1" applyBorder="1" applyAlignment="1">
      <alignment vertical="center"/>
    </xf>
    <xf numFmtId="177" fontId="8" fillId="0" borderId="52" xfId="49" applyNumberFormat="1" applyFont="1" applyFill="1" applyBorder="1" applyAlignment="1">
      <alignment vertical="center"/>
    </xf>
    <xf numFmtId="177" fontId="8" fillId="0" borderId="10" xfId="49" applyNumberFormat="1" applyFont="1" applyFill="1" applyBorder="1" applyAlignment="1">
      <alignment vertical="center"/>
    </xf>
    <xf numFmtId="177" fontId="8" fillId="0" borderId="47" xfId="49" applyNumberFormat="1" applyFont="1" applyFill="1" applyBorder="1" applyAlignment="1">
      <alignment vertical="center"/>
    </xf>
    <xf numFmtId="177" fontId="8" fillId="0" borderId="59" xfId="49" applyNumberFormat="1" applyFont="1" applyFill="1" applyBorder="1" applyAlignment="1">
      <alignment vertical="center"/>
    </xf>
    <xf numFmtId="177" fontId="8" fillId="0" borderId="60" xfId="49" applyNumberFormat="1" applyFont="1" applyFill="1" applyBorder="1" applyAlignment="1">
      <alignment vertical="center"/>
    </xf>
    <xf numFmtId="177" fontId="8" fillId="0" borderId="24" xfId="49" applyNumberFormat="1" applyFont="1" applyFill="1" applyBorder="1" applyAlignment="1">
      <alignment vertical="center"/>
    </xf>
    <xf numFmtId="177" fontId="8" fillId="0" borderId="53" xfId="49" applyNumberFormat="1" applyFont="1" applyFill="1" applyBorder="1" applyAlignment="1">
      <alignment vertical="center"/>
    </xf>
    <xf numFmtId="38" fontId="2" fillId="0" borderId="79" xfId="49" applyFont="1" applyFill="1" applyBorder="1" applyAlignment="1">
      <alignment vertical="center"/>
    </xf>
    <xf numFmtId="38" fontId="51" fillId="32" borderId="12" xfId="49" applyFont="1" applyFill="1" applyBorder="1" applyAlignment="1">
      <alignment vertical="center"/>
    </xf>
    <xf numFmtId="180" fontId="51" fillId="32" borderId="110" xfId="49" applyNumberFormat="1" applyFont="1" applyFill="1" applyBorder="1" applyAlignment="1">
      <alignment vertical="center"/>
    </xf>
    <xf numFmtId="177" fontId="51" fillId="0" borderId="52" xfId="49" applyNumberFormat="1" applyFont="1" applyBorder="1" applyAlignment="1">
      <alignment vertical="center"/>
    </xf>
    <xf numFmtId="176" fontId="2" fillId="32" borderId="17" xfId="42" applyNumberFormat="1" applyFont="1" applyFill="1" applyBorder="1" applyAlignment="1">
      <alignment vertical="center"/>
    </xf>
    <xf numFmtId="38" fontId="8" fillId="0" borderId="59" xfId="49" applyFont="1" applyFill="1" applyBorder="1" applyAlignment="1">
      <alignment vertical="center"/>
    </xf>
    <xf numFmtId="177" fontId="10" fillId="0" borderId="23" xfId="49" applyNumberFormat="1" applyFont="1" applyBorder="1" applyAlignment="1">
      <alignment vertical="center"/>
    </xf>
    <xf numFmtId="177" fontId="10" fillId="0" borderId="28" xfId="49" applyNumberFormat="1" applyFont="1" applyFill="1" applyBorder="1" applyAlignment="1" applyProtection="1">
      <alignment vertical="center"/>
      <protection locked="0"/>
    </xf>
    <xf numFmtId="177" fontId="10" fillId="0" borderId="11" xfId="49" applyNumberFormat="1" applyFont="1" applyFill="1" applyBorder="1" applyAlignment="1" applyProtection="1">
      <alignment vertical="center"/>
      <protection locked="0"/>
    </xf>
    <xf numFmtId="177" fontId="10" fillId="0" borderId="111" xfId="49" applyNumberFormat="1" applyFont="1" applyFill="1" applyBorder="1" applyAlignment="1" applyProtection="1">
      <alignment vertical="center"/>
      <protection locked="0"/>
    </xf>
    <xf numFmtId="182" fontId="2" fillId="0" borderId="91" xfId="49" applyNumberFormat="1" applyFont="1" applyFill="1" applyBorder="1" applyAlignment="1">
      <alignment horizontal="center" vertical="center"/>
    </xf>
    <xf numFmtId="177" fontId="2" fillId="0" borderId="69" xfId="49" applyNumberFormat="1" applyFont="1" applyFill="1" applyBorder="1" applyAlignment="1">
      <alignment horizontal="center" vertical="center"/>
    </xf>
    <xf numFmtId="38" fontId="9" fillId="0" borderId="0" xfId="49" applyFont="1" applyAlignment="1">
      <alignment vertical="center" wrapText="1"/>
    </xf>
    <xf numFmtId="38" fontId="5" fillId="0" borderId="22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2" fillId="0" borderId="39" xfId="49" applyFont="1" applyBorder="1" applyAlignment="1">
      <alignment horizontal="center" vertical="center" textRotation="255"/>
    </xf>
    <xf numFmtId="38" fontId="2" fillId="0" borderId="40" xfId="49" applyFont="1" applyBorder="1" applyAlignment="1">
      <alignment horizontal="center" vertical="center" textRotation="255"/>
    </xf>
    <xf numFmtId="38" fontId="5" fillId="0" borderId="79" xfId="49" applyFont="1" applyBorder="1" applyAlignment="1">
      <alignment vertical="center"/>
    </xf>
    <xf numFmtId="38" fontId="5" fillId="0" borderId="73" xfId="49" applyFont="1" applyBorder="1" applyAlignment="1">
      <alignment vertical="center"/>
    </xf>
    <xf numFmtId="38" fontId="5" fillId="0" borderId="64" xfId="49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22" xfId="49" applyFont="1" applyBorder="1" applyAlignment="1">
      <alignment horizontal="center" vertical="center"/>
    </xf>
    <xf numFmtId="38" fontId="2" fillId="0" borderId="34" xfId="49" applyFont="1" applyBorder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38" fontId="2" fillId="32" borderId="57" xfId="49" applyFont="1" applyFill="1" applyBorder="1" applyAlignment="1">
      <alignment horizontal="center" vertical="center"/>
    </xf>
    <xf numFmtId="38" fontId="2" fillId="32" borderId="15" xfId="49" applyFont="1" applyFill="1" applyBorder="1" applyAlignment="1">
      <alignment horizontal="center" vertical="center"/>
    </xf>
    <xf numFmtId="38" fontId="2" fillId="32" borderId="111" xfId="49" applyFont="1" applyFill="1" applyBorder="1" applyAlignment="1">
      <alignment horizontal="center" vertical="center"/>
    </xf>
    <xf numFmtId="38" fontId="11" fillId="0" borderId="22" xfId="49" applyFont="1" applyBorder="1" applyAlignment="1">
      <alignment vertical="center" shrinkToFit="1"/>
    </xf>
    <xf numFmtId="38" fontId="11" fillId="0" borderId="34" xfId="49" applyFont="1" applyBorder="1" applyAlignment="1">
      <alignment vertical="center" shrinkToFit="1"/>
    </xf>
    <xf numFmtId="38" fontId="11" fillId="0" borderId="23" xfId="49" applyFont="1" applyBorder="1" applyAlignment="1">
      <alignment vertical="center" shrinkToFit="1"/>
    </xf>
    <xf numFmtId="38" fontId="9" fillId="0" borderId="22" xfId="49" applyFont="1" applyBorder="1" applyAlignment="1">
      <alignment vertical="center" shrinkToFit="1"/>
    </xf>
    <xf numFmtId="38" fontId="9" fillId="0" borderId="34" xfId="49" applyFont="1" applyBorder="1" applyAlignment="1">
      <alignment vertical="center" shrinkToFit="1"/>
    </xf>
    <xf numFmtId="38" fontId="9" fillId="0" borderId="23" xfId="49" applyFont="1" applyBorder="1" applyAlignment="1">
      <alignment vertical="center" shrinkToFit="1"/>
    </xf>
    <xf numFmtId="38" fontId="2" fillId="0" borderId="112" xfId="49" applyFont="1" applyFill="1" applyBorder="1" applyAlignment="1">
      <alignment horizontal="center" vertical="center"/>
    </xf>
    <xf numFmtId="38" fontId="2" fillId="0" borderId="113" xfId="49" applyFont="1" applyFill="1" applyBorder="1" applyAlignment="1">
      <alignment horizontal="center" vertical="center"/>
    </xf>
    <xf numFmtId="38" fontId="2" fillId="0" borderId="114" xfId="49" applyFont="1" applyFill="1" applyBorder="1" applyAlignment="1">
      <alignment horizontal="center" vertical="center"/>
    </xf>
    <xf numFmtId="38" fontId="9" fillId="0" borderId="0" xfId="49" applyFont="1" applyAlignment="1">
      <alignment wrapText="1"/>
    </xf>
    <xf numFmtId="38" fontId="9" fillId="0" borderId="43" xfId="49" applyFont="1" applyBorder="1" applyAlignment="1">
      <alignment wrapText="1"/>
    </xf>
    <xf numFmtId="38" fontId="2" fillId="0" borderId="115" xfId="49" applyFont="1" applyBorder="1" applyAlignment="1">
      <alignment horizontal="center" vertical="center"/>
    </xf>
    <xf numFmtId="38" fontId="2" fillId="0" borderId="116" xfId="49" applyFont="1" applyBorder="1" applyAlignment="1">
      <alignment horizontal="center" vertical="center"/>
    </xf>
    <xf numFmtId="38" fontId="2" fillId="0" borderId="69" xfId="49" applyFont="1" applyFill="1" applyBorder="1" applyAlignment="1">
      <alignment horizontal="center" vertical="center"/>
    </xf>
    <xf numFmtId="38" fontId="2" fillId="0" borderId="34" xfId="49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center" vertical="center"/>
    </xf>
    <xf numFmtId="38" fontId="5" fillId="0" borderId="43" xfId="49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2" fillId="0" borderId="79" xfId="49" applyFont="1" applyBorder="1" applyAlignment="1">
      <alignment vertical="center" shrinkToFit="1"/>
    </xf>
    <xf numFmtId="38" fontId="2" fillId="0" borderId="73" xfId="49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114300</xdr:rowOff>
    </xdr:from>
    <xdr:to>
      <xdr:col>14</xdr:col>
      <xdr:colOff>257175</xdr:colOff>
      <xdr:row>31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90500" y="11258550"/>
          <a:ext cx="5162550" cy="7715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（２）総括表（様式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12-1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）と内訳書（様式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12-2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）の内容が合致するようにすること。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上記については、必ず事業者においても検算し数値を確認すること。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showGridLines="0" tabSelected="1" view="pageBreakPreview" zoomScaleNormal="80" zoomScaleSheetLayoutView="100" workbookViewId="0" topLeftCell="A1">
      <selection activeCell="A1" sqref="A1:J1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55" bestFit="1" customWidth="1"/>
    <col min="12" max="16" width="9.7109375" style="55" customWidth="1"/>
    <col min="17" max="30" width="9.7109375" style="1" customWidth="1"/>
    <col min="31" max="31" width="3.28125" style="1" customWidth="1"/>
    <col min="32" max="16384" width="9.140625" style="1" customWidth="1"/>
  </cols>
  <sheetData>
    <row r="1" spans="1:16" ht="19.5" customHeight="1">
      <c r="A1" s="244" t="s">
        <v>71</v>
      </c>
      <c r="B1" s="244"/>
      <c r="C1" s="244"/>
      <c r="D1" s="244"/>
      <c r="E1" s="244"/>
      <c r="F1" s="244"/>
      <c r="G1" s="244"/>
      <c r="H1" s="244"/>
      <c r="I1" s="244"/>
      <c r="J1" s="244"/>
      <c r="K1" s="54"/>
      <c r="L1" s="54"/>
      <c r="M1" s="54"/>
      <c r="N1" s="54"/>
      <c r="O1" s="54"/>
      <c r="P1" s="54"/>
    </row>
    <row r="2" spans="1:30" ht="19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4"/>
      <c r="L2" s="54"/>
      <c r="M2" s="54"/>
      <c r="N2" s="54"/>
      <c r="O2" s="152"/>
      <c r="P2" s="54"/>
      <c r="T2" s="152"/>
      <c r="Y2" s="152"/>
      <c r="AD2" s="152" t="s">
        <v>67</v>
      </c>
    </row>
    <row r="3" spans="11:30" ht="19.5" customHeight="1">
      <c r="K3" s="56" t="s">
        <v>1</v>
      </c>
      <c r="L3" s="56" t="s">
        <v>2</v>
      </c>
      <c r="M3" s="56" t="s">
        <v>3</v>
      </c>
      <c r="N3" s="56" t="s">
        <v>4</v>
      </c>
      <c r="O3" s="56" t="s">
        <v>5</v>
      </c>
      <c r="P3" s="56" t="s">
        <v>47</v>
      </c>
      <c r="Q3" s="56" t="s">
        <v>48</v>
      </c>
      <c r="R3" s="56" t="s">
        <v>49</v>
      </c>
      <c r="S3" s="56" t="s">
        <v>50</v>
      </c>
      <c r="T3" s="56" t="s">
        <v>51</v>
      </c>
      <c r="U3" s="56" t="s">
        <v>52</v>
      </c>
      <c r="V3" s="56" t="s">
        <v>53</v>
      </c>
      <c r="W3" s="56" t="s">
        <v>54</v>
      </c>
      <c r="X3" s="56" t="s">
        <v>55</v>
      </c>
      <c r="Y3" s="56" t="s">
        <v>56</v>
      </c>
      <c r="Z3" s="56" t="s">
        <v>57</v>
      </c>
      <c r="AA3" s="56" t="s">
        <v>58</v>
      </c>
      <c r="AB3" s="56" t="s">
        <v>59</v>
      </c>
      <c r="AC3" s="56" t="s">
        <v>60</v>
      </c>
      <c r="AD3" s="56" t="s">
        <v>61</v>
      </c>
    </row>
    <row r="4" spans="1:30" ht="31.5" customHeight="1">
      <c r="A4" s="257"/>
      <c r="B4" s="258"/>
      <c r="C4" s="258"/>
      <c r="D4" s="258"/>
      <c r="E4" s="258"/>
      <c r="F4" s="258"/>
      <c r="G4" s="258"/>
      <c r="H4" s="258"/>
      <c r="I4" s="258"/>
      <c r="J4" s="259"/>
      <c r="K4" s="242">
        <v>32</v>
      </c>
      <c r="L4" s="242">
        <v>33</v>
      </c>
      <c r="M4" s="242">
        <v>34</v>
      </c>
      <c r="N4" s="242">
        <v>35</v>
      </c>
      <c r="O4" s="242">
        <v>36</v>
      </c>
      <c r="P4" s="242">
        <v>37</v>
      </c>
      <c r="Q4" s="242">
        <v>38</v>
      </c>
      <c r="R4" s="242">
        <v>39</v>
      </c>
      <c r="S4" s="242">
        <v>40</v>
      </c>
      <c r="T4" s="242">
        <v>41</v>
      </c>
      <c r="U4" s="242">
        <v>42</v>
      </c>
      <c r="V4" s="242">
        <v>43</v>
      </c>
      <c r="W4" s="242">
        <v>44</v>
      </c>
      <c r="X4" s="242">
        <v>45</v>
      </c>
      <c r="Y4" s="242">
        <v>46</v>
      </c>
      <c r="Z4" s="242">
        <v>47</v>
      </c>
      <c r="AA4" s="242">
        <v>48</v>
      </c>
      <c r="AB4" s="242">
        <v>49</v>
      </c>
      <c r="AC4" s="242">
        <v>50</v>
      </c>
      <c r="AD4" s="242">
        <v>51</v>
      </c>
    </row>
    <row r="5" spans="1:30" ht="31.5" customHeight="1">
      <c r="A5" s="41"/>
      <c r="B5" s="254" t="s">
        <v>32</v>
      </c>
      <c r="C5" s="255"/>
      <c r="D5" s="255"/>
      <c r="E5" s="255"/>
      <c r="F5" s="255"/>
      <c r="G5" s="255"/>
      <c r="H5" s="255"/>
      <c r="I5" s="255"/>
      <c r="J5" s="256"/>
      <c r="K5" s="132">
        <f>+'様式１２－３（併設施設等)'!K18+'様式１２－２(特別養護老人ホーム・ショート）'!K18+'様式１２－２(特別養護老人ホーム・ショート）'!K38</f>
        <v>0</v>
      </c>
      <c r="L5" s="132">
        <f>+'様式１２－３（併設施設等)'!L18+'様式１２－２(特別養護老人ホーム・ショート）'!L18+'様式１２－２(特別養護老人ホーム・ショート）'!L38</f>
        <v>0</v>
      </c>
      <c r="M5" s="132">
        <f>+'様式１２－３（併設施設等)'!M18+'様式１２－２(特別養護老人ホーム・ショート）'!M18+'様式１２－２(特別養護老人ホーム・ショート）'!M38</f>
        <v>0</v>
      </c>
      <c r="N5" s="132">
        <f>+'様式１２－３（併設施設等)'!N18+'様式１２－２(特別養護老人ホーム・ショート）'!N18+'様式１２－２(特別養護老人ホーム・ショート）'!N38</f>
        <v>0</v>
      </c>
      <c r="O5" s="132">
        <f>+'様式１２－３（併設施設等)'!O18+'様式１２－２(特別養護老人ホーム・ショート）'!O18+'様式１２－２(特別養護老人ホーム・ショート）'!O38</f>
        <v>0</v>
      </c>
      <c r="P5" s="184">
        <f>'様式１２－３（併設施設等)'!P18+'様式１２－２(特別養護老人ホーム・ショート）'!P18+'様式１２－２(特別養護老人ホーム・ショート）'!P38</f>
        <v>0</v>
      </c>
      <c r="Q5" s="132">
        <f>'様式１２－３（併設施設等)'!Q18+'様式１２－２(特別養護老人ホーム・ショート）'!Q18+'様式１２－２(特別養護老人ホーム・ショート）'!Q38</f>
        <v>0</v>
      </c>
      <c r="R5" s="132">
        <f>'様式１２－３（併設施設等)'!R18+'様式１２－２(特別養護老人ホーム・ショート）'!R18+'様式１２－２(特別養護老人ホーム・ショート）'!R38</f>
        <v>0</v>
      </c>
      <c r="S5" s="132">
        <f>'様式１２－３（併設施設等)'!S18+'様式１２－２(特別養護老人ホーム・ショート）'!S18+'様式１２－２(特別養護老人ホーム・ショート）'!S38</f>
        <v>0</v>
      </c>
      <c r="T5" s="132">
        <f>'様式１２－３（併設施設等)'!T18+'様式１２－２(特別養護老人ホーム・ショート）'!T18+'様式１２－２(特別養護老人ホーム・ショート）'!T38</f>
        <v>0</v>
      </c>
      <c r="U5" s="184">
        <f>'様式１２－３（併設施設等)'!U18+'様式１２－２(特別養護老人ホーム・ショート）'!U18+'様式１２－２(特別養護老人ホーム・ショート）'!U38</f>
        <v>0</v>
      </c>
      <c r="V5" s="132">
        <f>'様式１２－３（併設施設等)'!V18+'様式１２－２(特別養護老人ホーム・ショート）'!V18+'様式１２－２(特別養護老人ホーム・ショート）'!V38</f>
        <v>0</v>
      </c>
      <c r="W5" s="132">
        <f>'様式１２－３（併設施設等)'!W18+'様式１２－２(特別養護老人ホーム・ショート）'!W18+'様式１２－２(特別養護老人ホーム・ショート）'!W38</f>
        <v>0</v>
      </c>
      <c r="X5" s="132">
        <f>'様式１２－３（併設施設等)'!X18+'様式１２－２(特別養護老人ホーム・ショート）'!X18+'様式１２－２(特別養護老人ホーム・ショート）'!X38</f>
        <v>0</v>
      </c>
      <c r="Y5" s="132">
        <f>'様式１２－３（併設施設等)'!Y18+'様式１２－２(特別養護老人ホーム・ショート）'!Y18+'様式１２－２(特別養護老人ホーム・ショート）'!Y38</f>
        <v>0</v>
      </c>
      <c r="Z5" s="184">
        <f>'様式１２－３（併設施設等)'!Z18+'様式１２－２(特別養護老人ホーム・ショート）'!Z18+'様式１２－２(特別養護老人ホーム・ショート）'!Z38</f>
        <v>0</v>
      </c>
      <c r="AA5" s="132">
        <f>'様式１２－３（併設施設等)'!AA18+'様式１２－２(特別養護老人ホーム・ショート）'!AA18+'様式１２－２(特別養護老人ホーム・ショート）'!AA38</f>
        <v>0</v>
      </c>
      <c r="AB5" s="132">
        <f>'様式１２－３（併設施設等)'!AB18+'様式１２－２(特別養護老人ホーム・ショート）'!AB18+'様式１２－２(特別養護老人ホーム・ショート）'!AB38</f>
        <v>0</v>
      </c>
      <c r="AC5" s="132">
        <f>'様式１２－３（併設施設等)'!AC18+'様式１２－２(特別養護老人ホーム・ショート）'!AC18+'様式１２－２(特別養護老人ホーム・ショート）'!AC38</f>
        <v>0</v>
      </c>
      <c r="AD5" s="168">
        <f>'様式１２－３（併設施設等)'!AD18+'様式１２－２(特別養護老人ホーム・ショート）'!AD18+'様式１２－２(特別養護老人ホーム・ショート）'!AD38</f>
        <v>0</v>
      </c>
    </row>
    <row r="6" spans="1:30" ht="31.5" customHeight="1">
      <c r="A6" s="46"/>
      <c r="B6" s="254" t="s">
        <v>31</v>
      </c>
      <c r="C6" s="255"/>
      <c r="D6" s="255"/>
      <c r="E6" s="255"/>
      <c r="F6" s="255"/>
      <c r="G6" s="255"/>
      <c r="H6" s="255"/>
      <c r="I6" s="255"/>
      <c r="J6" s="256"/>
      <c r="K6" s="132">
        <f>+'様式１２－３（併設施設等)'!K23+'様式１２－２(特別養護老人ホーム・ショート）'!K23+'様式１２－２(特別養護老人ホーム・ショート）'!K43</f>
        <v>0</v>
      </c>
      <c r="L6" s="132">
        <f>+'様式１２－３（併設施設等)'!L23+'様式１２－２(特別養護老人ホーム・ショート）'!L23+'様式１２－２(特別養護老人ホーム・ショート）'!L43</f>
        <v>0</v>
      </c>
      <c r="M6" s="132">
        <f>+'様式１２－３（併設施設等)'!M23+'様式１２－２(特別養護老人ホーム・ショート）'!M23+'様式１２－２(特別養護老人ホーム・ショート）'!M43</f>
        <v>0</v>
      </c>
      <c r="N6" s="132">
        <f>+'様式１２－３（併設施設等)'!N23+'様式１２－２(特別養護老人ホーム・ショート）'!N23+'様式１２－２(特別養護老人ホーム・ショート）'!N43</f>
        <v>0</v>
      </c>
      <c r="O6" s="132">
        <f>+'様式１２－３（併設施設等)'!O23+'様式１２－２(特別養護老人ホーム・ショート）'!O23+'様式１２－２(特別養護老人ホーム・ショート）'!O43</f>
        <v>0</v>
      </c>
      <c r="P6" s="184">
        <f>'様式１２－３（併設施設等)'!P23+'様式１２－２(特別養護老人ホーム・ショート）'!P23+'様式１２－２(特別養護老人ホーム・ショート）'!P43</f>
        <v>0</v>
      </c>
      <c r="Q6" s="238">
        <f>'様式１２－３（併設施設等)'!Q23+'様式１２－２(特別養護老人ホーム・ショート）'!Q23+'様式１２－２(特別養護老人ホーム・ショート）'!Q43</f>
        <v>0</v>
      </c>
      <c r="R6" s="238">
        <f>'様式１２－３（併設施設等)'!R23+'様式１２－２(特別養護老人ホーム・ショート）'!R23+'様式１２－２(特別養護老人ホーム・ショート）'!R43</f>
        <v>0</v>
      </c>
      <c r="S6" s="238">
        <f>'様式１２－３（併設施設等)'!S23+'様式１２－２(特別養護老人ホーム・ショート）'!S23+'様式１２－２(特別養護老人ホーム・ショート）'!S43</f>
        <v>0</v>
      </c>
      <c r="T6" s="238">
        <f>'様式１２－３（併設施設等)'!T23+'様式１２－２(特別養護老人ホーム・ショート）'!T23+'様式１２－２(特別養護老人ホーム・ショート）'!T43</f>
        <v>0</v>
      </c>
      <c r="U6" s="184">
        <f>'様式１２－３（併設施設等)'!U23+'様式１２－２(特別養護老人ホーム・ショート）'!U23+'様式１２－２(特別養護老人ホーム・ショート）'!U43</f>
        <v>0</v>
      </c>
      <c r="V6" s="132">
        <f>'様式１２－３（併設施設等)'!V23+'様式１２－２(特別養護老人ホーム・ショート）'!V23+'様式１２－２(特別養護老人ホーム・ショート）'!V43</f>
        <v>0</v>
      </c>
      <c r="W6" s="132">
        <f>'様式１２－３（併設施設等)'!W23+'様式１２－２(特別養護老人ホーム・ショート）'!W23+'様式１２－２(特別養護老人ホーム・ショート）'!W43</f>
        <v>0</v>
      </c>
      <c r="X6" s="132">
        <f>'様式１２－３（併設施設等)'!X23+'様式１２－２(特別養護老人ホーム・ショート）'!X23+'様式１２－２(特別養護老人ホーム・ショート）'!X43</f>
        <v>0</v>
      </c>
      <c r="Y6" s="132">
        <f>'様式１２－３（併設施設等)'!Y23+'様式１２－２(特別養護老人ホーム・ショート）'!Y23+'様式１２－２(特別養護老人ホーム・ショート）'!Y43</f>
        <v>0</v>
      </c>
      <c r="Z6" s="184">
        <f>'様式１２－３（併設施設等)'!Z23+'様式１２－２(特別養護老人ホーム・ショート）'!Z23+'様式１２－２(特別養護老人ホーム・ショート）'!Z43</f>
        <v>0</v>
      </c>
      <c r="AA6" s="132">
        <f>'様式１２－３（併設施設等)'!AA23+'様式１２－２(特別養護老人ホーム・ショート）'!AA23+'様式１２－２(特別養護老人ホーム・ショート）'!AA43</f>
        <v>0</v>
      </c>
      <c r="AB6" s="132">
        <f>'様式１２－３（併設施設等)'!AB23+'様式１２－２(特別養護老人ホーム・ショート）'!AB23+'様式１２－２(特別養護老人ホーム・ショート）'!AB43</f>
        <v>0</v>
      </c>
      <c r="AC6" s="132">
        <f>'様式１２－３（併設施設等)'!AC23+'様式１２－２(特別養護老人ホーム・ショート）'!AC23+'様式１２－２(特別養護老人ホーム・ショート）'!AC43</f>
        <v>0</v>
      </c>
      <c r="AD6" s="168">
        <f>'様式１２－３（併設施設等)'!AD23+'様式１２－２(特別養護老人ホーム・ショート）'!AD23+'様式１２－２(特別養護老人ホーム・ショート）'!AD43</f>
        <v>0</v>
      </c>
    </row>
    <row r="7" spans="1:30" ht="31.5" customHeight="1">
      <c r="A7" s="253" t="s">
        <v>68</v>
      </c>
      <c r="B7" s="246"/>
      <c r="C7" s="246"/>
      <c r="D7" s="246"/>
      <c r="E7" s="246"/>
      <c r="F7" s="246"/>
      <c r="G7" s="246"/>
      <c r="H7" s="246"/>
      <c r="I7" s="246"/>
      <c r="J7" s="247"/>
      <c r="K7" s="65">
        <f aca="true" t="shared" si="0" ref="K7:AD7">SUM(K5:K6)</f>
        <v>0</v>
      </c>
      <c r="L7" s="65">
        <f t="shared" si="0"/>
        <v>0</v>
      </c>
      <c r="M7" s="65">
        <f>SUM(M5:M6)</f>
        <v>0</v>
      </c>
      <c r="N7" s="65">
        <f t="shared" si="0"/>
        <v>0</v>
      </c>
      <c r="O7" s="185">
        <f t="shared" si="0"/>
        <v>0</v>
      </c>
      <c r="P7" s="186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185">
        <f t="shared" si="0"/>
        <v>0</v>
      </c>
      <c r="U7" s="186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185">
        <f t="shared" si="0"/>
        <v>0</v>
      </c>
      <c r="Z7" s="186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169">
        <f t="shared" si="0"/>
        <v>0</v>
      </c>
    </row>
    <row r="8" spans="1:30" ht="31.5" customHeight="1">
      <c r="A8" s="41"/>
      <c r="B8" s="21" t="s">
        <v>26</v>
      </c>
      <c r="C8" s="40"/>
      <c r="D8" s="39"/>
      <c r="E8" s="40"/>
      <c r="F8" s="40"/>
      <c r="G8" s="40"/>
      <c r="H8" s="40"/>
      <c r="I8" s="40"/>
      <c r="J8" s="40"/>
      <c r="K8" s="133">
        <f>SUM(K9:K10)</f>
        <v>0</v>
      </c>
      <c r="L8" s="133">
        <f aca="true" t="shared" si="1" ref="L8:AD8">SUM(L9:L10)</f>
        <v>0</v>
      </c>
      <c r="M8" s="133">
        <f t="shared" si="1"/>
        <v>0</v>
      </c>
      <c r="N8" s="133">
        <f t="shared" si="1"/>
        <v>0</v>
      </c>
      <c r="O8" s="187">
        <f t="shared" si="1"/>
        <v>0</v>
      </c>
      <c r="P8" s="188">
        <f t="shared" si="1"/>
        <v>0</v>
      </c>
      <c r="Q8" s="133">
        <f t="shared" si="1"/>
        <v>0</v>
      </c>
      <c r="R8" s="133">
        <f t="shared" si="1"/>
        <v>0</v>
      </c>
      <c r="S8" s="133">
        <f t="shared" si="1"/>
        <v>0</v>
      </c>
      <c r="T8" s="187">
        <f t="shared" si="1"/>
        <v>0</v>
      </c>
      <c r="U8" s="188">
        <f t="shared" si="1"/>
        <v>0</v>
      </c>
      <c r="V8" s="133">
        <f t="shared" si="1"/>
        <v>0</v>
      </c>
      <c r="W8" s="133">
        <f t="shared" si="1"/>
        <v>0</v>
      </c>
      <c r="X8" s="133">
        <f t="shared" si="1"/>
        <v>0</v>
      </c>
      <c r="Y8" s="187">
        <f t="shared" si="1"/>
        <v>0</v>
      </c>
      <c r="Z8" s="188">
        <f t="shared" si="1"/>
        <v>0</v>
      </c>
      <c r="AA8" s="133">
        <f t="shared" si="1"/>
        <v>0</v>
      </c>
      <c r="AB8" s="133">
        <f t="shared" si="1"/>
        <v>0</v>
      </c>
      <c r="AC8" s="133">
        <f t="shared" si="1"/>
        <v>0</v>
      </c>
      <c r="AD8" s="170">
        <f t="shared" si="1"/>
        <v>0</v>
      </c>
    </row>
    <row r="9" spans="1:30" ht="31.5" customHeight="1">
      <c r="A9" s="41"/>
      <c r="B9" s="142"/>
      <c r="C9" s="146" t="s">
        <v>74</v>
      </c>
      <c r="D9" s="147"/>
      <c r="E9" s="14"/>
      <c r="F9" s="14"/>
      <c r="G9" s="14"/>
      <c r="H9" s="14"/>
      <c r="I9" s="14"/>
      <c r="J9" s="14"/>
      <c r="K9" s="141">
        <f>'様式１２－３（併設施設等)'!K26+'様式１２－２(特別養護老人ホーム・ショート）'!K46</f>
        <v>0</v>
      </c>
      <c r="L9" s="141">
        <f>'様式１２－３（併設施設等)'!L26+'様式１２－２(特別養護老人ホーム・ショート）'!L46</f>
        <v>0</v>
      </c>
      <c r="M9" s="141">
        <f>'様式１２－３（併設施設等)'!M26+'様式１２－２(特別養護老人ホーム・ショート）'!M46</f>
        <v>0</v>
      </c>
      <c r="N9" s="141">
        <f>'様式１２－３（併設施設等)'!N26+'様式１２－２(特別養護老人ホーム・ショート）'!N46</f>
        <v>0</v>
      </c>
      <c r="O9" s="141">
        <f>'様式１２－３（併設施設等)'!O26+'様式１２－２(特別養護老人ホーム・ショート）'!O46</f>
        <v>0</v>
      </c>
      <c r="P9" s="190">
        <f>'様式１２－３（併設施設等)'!P26+'様式１２－２(特別養護老人ホーム・ショート）'!P46</f>
        <v>0</v>
      </c>
      <c r="Q9" s="141">
        <f>'様式１２－３（併設施設等)'!Q26+'様式１２－２(特別養護老人ホーム・ショート）'!Q46</f>
        <v>0</v>
      </c>
      <c r="R9" s="141">
        <f>'様式１２－３（併設施設等)'!R26+'様式１２－２(特別養護老人ホーム・ショート）'!R46</f>
        <v>0</v>
      </c>
      <c r="S9" s="141">
        <f>'様式１２－３（併設施設等)'!S26+'様式１２－２(特別養護老人ホーム・ショート）'!S46</f>
        <v>0</v>
      </c>
      <c r="T9" s="189">
        <f>'様式１２－３（併設施設等)'!T26+'様式１２－２(特別養護老人ホーム・ショート）'!T46</f>
        <v>0</v>
      </c>
      <c r="U9" s="190">
        <f>'様式１２－３（併設施設等)'!U26+'様式１２－２(特別養護老人ホーム・ショート）'!U46</f>
        <v>0</v>
      </c>
      <c r="V9" s="141">
        <f>'様式１２－３（併設施設等)'!V26+'様式１２－２(特別養護老人ホーム・ショート）'!V46</f>
        <v>0</v>
      </c>
      <c r="W9" s="141">
        <f>'様式１２－３（併設施設等)'!W26+'様式１２－２(特別養護老人ホーム・ショート）'!W46</f>
        <v>0</v>
      </c>
      <c r="X9" s="141">
        <f>'様式１２－３（併設施設等)'!X26+'様式１２－２(特別養護老人ホーム・ショート）'!X46</f>
        <v>0</v>
      </c>
      <c r="Y9" s="189">
        <f>'様式１２－３（併設施設等)'!Y26+'様式１２－２(特別養護老人ホーム・ショート）'!Y46</f>
        <v>0</v>
      </c>
      <c r="Z9" s="190">
        <f>'様式１２－３（併設施設等)'!Z26+'様式１２－２(特別養護老人ホーム・ショート）'!Z46</f>
        <v>0</v>
      </c>
      <c r="AA9" s="141">
        <f>'様式１２－３（併設施設等)'!AA26+'様式１２－２(特別養護老人ホーム・ショート）'!AA46</f>
        <v>0</v>
      </c>
      <c r="AB9" s="141">
        <f>'様式１２－３（併設施設等)'!AB26+'様式１２－２(特別養護老人ホーム・ショート）'!AB46</f>
        <v>0</v>
      </c>
      <c r="AC9" s="141">
        <f>'様式１２－３（併設施設等)'!AC26+'様式１２－２(特別養護老人ホーム・ショート）'!AC46</f>
        <v>0</v>
      </c>
      <c r="AD9" s="171">
        <f>'様式１２－３（併設施設等)'!AD26+'様式１２－２(特別養護老人ホーム・ショート）'!AD46</f>
        <v>0</v>
      </c>
    </row>
    <row r="10" spans="1:30" ht="31.5" customHeight="1">
      <c r="A10" s="41"/>
      <c r="B10" s="130"/>
      <c r="C10" s="23" t="s">
        <v>75</v>
      </c>
      <c r="D10" s="19"/>
      <c r="E10" s="10"/>
      <c r="F10" s="10"/>
      <c r="G10" s="10"/>
      <c r="H10" s="10"/>
      <c r="I10" s="10"/>
      <c r="J10" s="10"/>
      <c r="K10" s="148">
        <f>'様式１２－３（併設施設等)'!K27+'様式１２－２(特別養護老人ホーム・ショート）'!K47</f>
        <v>0</v>
      </c>
      <c r="L10" s="148">
        <f>'様式１２－３（併設施設等)'!L27+'様式１２－２(特別養護老人ホーム・ショート）'!L47</f>
        <v>0</v>
      </c>
      <c r="M10" s="148">
        <f>'様式１２－３（併設施設等)'!M27+'様式１２－２(特別養護老人ホーム・ショート）'!M47</f>
        <v>0</v>
      </c>
      <c r="N10" s="148">
        <f>'様式１２－３（併設施設等)'!N27+'様式１２－２(特別養護老人ホーム・ショート）'!N47</f>
        <v>0</v>
      </c>
      <c r="O10" s="191">
        <f>'様式１２－３（併設施設等)'!O27+'様式１２－２(特別養護老人ホーム・ショート）'!O47</f>
        <v>0</v>
      </c>
      <c r="P10" s="192">
        <f>'様式１２－３（併設施設等)'!P27+'様式１２－２(特別養護老人ホーム・ショート）'!P47</f>
        <v>0</v>
      </c>
      <c r="Q10" s="148">
        <f>'様式１２－３（併設施設等)'!Q27+'様式１２－２(特別養護老人ホーム・ショート）'!Q47</f>
        <v>0</v>
      </c>
      <c r="R10" s="148">
        <f>'様式１２－３（併設施設等)'!R27+'様式１２－２(特別養護老人ホーム・ショート）'!R47</f>
        <v>0</v>
      </c>
      <c r="S10" s="148">
        <f>'様式１２－３（併設施設等)'!S27+'様式１２－２(特別養護老人ホーム・ショート）'!S47</f>
        <v>0</v>
      </c>
      <c r="T10" s="191">
        <f>'様式１２－３（併設施設等)'!T27+'様式１２－２(特別養護老人ホーム・ショート）'!T47</f>
        <v>0</v>
      </c>
      <c r="U10" s="192">
        <f>'様式１２－３（併設施設等)'!U27+'様式１２－２(特別養護老人ホーム・ショート）'!U47</f>
        <v>0</v>
      </c>
      <c r="V10" s="148">
        <f>'様式１２－３（併設施設等)'!V27+'様式１２－２(特別養護老人ホーム・ショート）'!V47</f>
        <v>0</v>
      </c>
      <c r="W10" s="148">
        <f>'様式１２－３（併設施設等)'!W27+'様式１２－２(特別養護老人ホーム・ショート）'!W47</f>
        <v>0</v>
      </c>
      <c r="X10" s="148">
        <f>'様式１２－３（併設施設等)'!X27+'様式１２－２(特別養護老人ホーム・ショート）'!X47</f>
        <v>0</v>
      </c>
      <c r="Y10" s="191">
        <f>'様式１２－３（併設施設等)'!Y27+'様式１２－２(特別養護老人ホーム・ショート）'!Y47</f>
        <v>0</v>
      </c>
      <c r="Z10" s="192">
        <f>'様式１２－３（併設施設等)'!Z27+'様式１２－２(特別養護老人ホーム・ショート）'!Z47</f>
        <v>0</v>
      </c>
      <c r="AA10" s="148">
        <f>'様式１２－３（併設施設等)'!AA27+'様式１２－２(特別養護老人ホーム・ショート）'!AA47</f>
        <v>0</v>
      </c>
      <c r="AB10" s="148">
        <f>'様式１２－３（併設施設等)'!AB27+'様式１２－２(特別養護老人ホーム・ショート）'!AB47</f>
        <v>0</v>
      </c>
      <c r="AC10" s="148">
        <f>'様式１２－３（併設施設等)'!AC27+'様式１２－２(特別養護老人ホーム・ショート）'!AC47</f>
        <v>0</v>
      </c>
      <c r="AD10" s="172">
        <f>'様式１２－３（併設施設等)'!AD27+'様式１２－２(特別養護老人ホーム・ショート）'!AD47</f>
        <v>0</v>
      </c>
    </row>
    <row r="11" spans="1:30" ht="31.5" customHeight="1">
      <c r="A11" s="41"/>
      <c r="B11" s="21" t="s">
        <v>27</v>
      </c>
      <c r="C11" s="40"/>
      <c r="D11" s="39"/>
      <c r="E11" s="40"/>
      <c r="F11" s="40"/>
      <c r="G11" s="40"/>
      <c r="H11" s="40"/>
      <c r="I11" s="40"/>
      <c r="J11" s="40"/>
      <c r="K11" s="133">
        <f>SUM(K12:K14)</f>
        <v>0</v>
      </c>
      <c r="L11" s="133">
        <f aca="true" t="shared" si="2" ref="L11:AD11">SUM(L12:L14)</f>
        <v>0</v>
      </c>
      <c r="M11" s="133">
        <f t="shared" si="2"/>
        <v>0</v>
      </c>
      <c r="N11" s="133">
        <f t="shared" si="2"/>
        <v>0</v>
      </c>
      <c r="O11" s="187">
        <f t="shared" si="2"/>
        <v>0</v>
      </c>
      <c r="P11" s="188">
        <f t="shared" si="2"/>
        <v>0</v>
      </c>
      <c r="Q11" s="133">
        <f t="shared" si="2"/>
        <v>0</v>
      </c>
      <c r="R11" s="133">
        <f t="shared" si="2"/>
        <v>0</v>
      </c>
      <c r="S11" s="133">
        <f t="shared" si="2"/>
        <v>0</v>
      </c>
      <c r="T11" s="187">
        <f t="shared" si="2"/>
        <v>0</v>
      </c>
      <c r="U11" s="188">
        <f t="shared" si="2"/>
        <v>0</v>
      </c>
      <c r="V11" s="133">
        <f t="shared" si="2"/>
        <v>0</v>
      </c>
      <c r="W11" s="133">
        <f t="shared" si="2"/>
        <v>0</v>
      </c>
      <c r="X11" s="133">
        <f t="shared" si="2"/>
        <v>0</v>
      </c>
      <c r="Y11" s="187">
        <f t="shared" si="2"/>
        <v>0</v>
      </c>
      <c r="Z11" s="188">
        <f t="shared" si="2"/>
        <v>0</v>
      </c>
      <c r="AA11" s="133">
        <f t="shared" si="2"/>
        <v>0</v>
      </c>
      <c r="AB11" s="133">
        <f t="shared" si="2"/>
        <v>0</v>
      </c>
      <c r="AC11" s="133">
        <f t="shared" si="2"/>
        <v>0</v>
      </c>
      <c r="AD11" s="170">
        <f t="shared" si="2"/>
        <v>0</v>
      </c>
    </row>
    <row r="12" spans="1:30" ht="31.5" customHeight="1">
      <c r="A12" s="41"/>
      <c r="B12" s="149"/>
      <c r="C12" s="146" t="s">
        <v>20</v>
      </c>
      <c r="D12" s="147"/>
      <c r="E12" s="14"/>
      <c r="F12" s="14"/>
      <c r="G12" s="14"/>
      <c r="H12" s="14"/>
      <c r="I12" s="14"/>
      <c r="J12" s="14"/>
      <c r="K12" s="141">
        <f>'様式１２－３（併設施設等)'!K29+'様式１２－２(特別養護老人ホーム・ショート）'!K49</f>
        <v>0</v>
      </c>
      <c r="L12" s="141">
        <f>'様式１２－３（併設施設等)'!L29+'様式１２－２(特別養護老人ホーム・ショート）'!L49</f>
        <v>0</v>
      </c>
      <c r="M12" s="141">
        <f>'様式１２－３（併設施設等)'!M29+'様式１２－２(特別養護老人ホーム・ショート）'!M49</f>
        <v>0</v>
      </c>
      <c r="N12" s="141">
        <f>'様式１２－３（併設施設等)'!N29+'様式１２－２(特別養護老人ホーム・ショート）'!N49</f>
        <v>0</v>
      </c>
      <c r="O12" s="189">
        <f>'様式１２－３（併設施設等)'!O29+'様式１２－２(特別養護老人ホーム・ショート）'!O49</f>
        <v>0</v>
      </c>
      <c r="P12" s="239">
        <f>'様式１２－３（併設施設等)'!P29+'様式１２－２(特別養護老人ホーム・ショート）'!P49</f>
        <v>0</v>
      </c>
      <c r="Q12" s="141">
        <f>'様式１２－３（併設施設等)'!Q29+'様式１２－２(特別養護老人ホーム・ショート）'!Q49</f>
        <v>0</v>
      </c>
      <c r="R12" s="141">
        <f>'様式１２－３（併設施設等)'!R29+'様式１２－２(特別養護老人ホーム・ショート）'!R49</f>
        <v>0</v>
      </c>
      <c r="S12" s="141">
        <f>'様式１２－３（併設施設等)'!S29+'様式１２－２(特別養護老人ホーム・ショート）'!S49</f>
        <v>0</v>
      </c>
      <c r="T12" s="189">
        <f>'様式１２－３（併設施設等)'!T29+'様式１２－２(特別養護老人ホーム・ショート）'!T49</f>
        <v>0</v>
      </c>
      <c r="U12" s="239">
        <f>'様式１２－３（併設施設等)'!U29+'様式１２－２(特別養護老人ホーム・ショート）'!U49</f>
        <v>0</v>
      </c>
      <c r="V12" s="141">
        <f>'様式１２－３（併設施設等)'!V29+'様式１２－２(特別養護老人ホーム・ショート）'!V49</f>
        <v>0</v>
      </c>
      <c r="W12" s="141">
        <f>'様式１２－３（併設施設等)'!W29+'様式１２－２(特別養護老人ホーム・ショート）'!W49</f>
        <v>0</v>
      </c>
      <c r="X12" s="141">
        <f>'様式１２－３（併設施設等)'!X29+'様式１２－２(特別養護老人ホーム・ショート）'!X49</f>
        <v>0</v>
      </c>
      <c r="Y12" s="189">
        <f>'様式１２－３（併設施設等)'!Y29+'様式１２－２(特別養護老人ホーム・ショート）'!Y49</f>
        <v>0</v>
      </c>
      <c r="Z12" s="239">
        <f>'様式１２－３（併設施設等)'!Z29+'様式１２－２(特別養護老人ホーム・ショート）'!Z49</f>
        <v>0</v>
      </c>
      <c r="AA12" s="141">
        <f>'様式１２－３（併設施設等)'!AA29+'様式１２－２(特別養護老人ホーム・ショート）'!AA49</f>
        <v>0</v>
      </c>
      <c r="AB12" s="141">
        <f>'様式１２－３（併設施設等)'!AB29+'様式１２－２(特別養護老人ホーム・ショート）'!AB49</f>
        <v>0</v>
      </c>
      <c r="AC12" s="141">
        <f>'様式１２－３（併設施設等)'!AC29+'様式１２－２(特別養護老人ホーム・ショート）'!AC49</f>
        <v>0</v>
      </c>
      <c r="AD12" s="171">
        <f>'様式１２－３（併設施設等)'!AD29+'様式１２－２(特別養護老人ホーム・ショート）'!AD49</f>
        <v>0</v>
      </c>
    </row>
    <row r="13" spans="1:30" ht="31.5" customHeight="1">
      <c r="A13" s="41"/>
      <c r="B13" s="150"/>
      <c r="C13" s="15" t="s">
        <v>21</v>
      </c>
      <c r="D13" s="4"/>
      <c r="E13" s="8"/>
      <c r="F13" s="8"/>
      <c r="G13" s="8"/>
      <c r="H13" s="8"/>
      <c r="I13" s="8"/>
      <c r="J13" s="8"/>
      <c r="K13" s="151">
        <f>'様式１２－３（併設施設等)'!K30+'様式１２－２(特別養護老人ホーム・ショート）'!K50</f>
        <v>0</v>
      </c>
      <c r="L13" s="151">
        <f>'様式１２－３（併設施設等)'!L30+'様式１２－２(特別養護老人ホーム・ショート）'!L50</f>
        <v>0</v>
      </c>
      <c r="M13" s="151">
        <f>'様式１２－３（併設施設等)'!M30+'様式１２－２(特別養護老人ホーム・ショート）'!M50</f>
        <v>0</v>
      </c>
      <c r="N13" s="151">
        <f>'様式１２－３（併設施設等)'!N30+'様式１２－２(特別養護老人ホーム・ショート）'!N50</f>
        <v>0</v>
      </c>
      <c r="O13" s="193">
        <f>'様式１２－３（併設施設等)'!O30+'様式１２－２(特別養護老人ホーム・ショート）'!O50</f>
        <v>0</v>
      </c>
      <c r="P13" s="240">
        <f>'様式１２－３（併設施設等)'!P30+'様式１２－２(特別養護老人ホーム・ショート）'!P50</f>
        <v>0</v>
      </c>
      <c r="Q13" s="151">
        <f>'様式１２－３（併設施設等)'!Q30+'様式１２－２(特別養護老人ホーム・ショート）'!Q50</f>
        <v>0</v>
      </c>
      <c r="R13" s="151">
        <f>'様式１２－３（併設施設等)'!R30+'様式１２－２(特別養護老人ホーム・ショート）'!R50</f>
        <v>0</v>
      </c>
      <c r="S13" s="151">
        <f>'様式１２－３（併設施設等)'!S30+'様式１２－２(特別養護老人ホーム・ショート）'!S50</f>
        <v>0</v>
      </c>
      <c r="T13" s="193">
        <f>'様式１２－３（併設施設等)'!T30+'様式１２－２(特別養護老人ホーム・ショート）'!T50</f>
        <v>0</v>
      </c>
      <c r="U13" s="240">
        <f>'様式１２－３（併設施設等)'!U30+'様式１２－２(特別養護老人ホーム・ショート）'!U50</f>
        <v>0</v>
      </c>
      <c r="V13" s="151">
        <f>'様式１２－３（併設施設等)'!V30+'様式１２－２(特別養護老人ホーム・ショート）'!V50</f>
        <v>0</v>
      </c>
      <c r="W13" s="151">
        <f>'様式１２－３（併設施設等)'!W30+'様式１２－２(特別養護老人ホーム・ショート）'!W50</f>
        <v>0</v>
      </c>
      <c r="X13" s="151">
        <f>'様式１２－３（併設施設等)'!X30+'様式１２－２(特別養護老人ホーム・ショート）'!X50</f>
        <v>0</v>
      </c>
      <c r="Y13" s="193">
        <f>'様式１２－３（併設施設等)'!Y30+'様式１２－２(特別養護老人ホーム・ショート）'!Y50</f>
        <v>0</v>
      </c>
      <c r="Z13" s="240">
        <f>'様式１２－３（併設施設等)'!Z30+'様式１２－２(特別養護老人ホーム・ショート）'!Z50</f>
        <v>0</v>
      </c>
      <c r="AA13" s="151">
        <f>'様式１２－３（併設施設等)'!AA30+'様式１２－２(特別養護老人ホーム・ショート）'!AA50</f>
        <v>0</v>
      </c>
      <c r="AB13" s="151">
        <f>'様式１２－３（併設施設等)'!AB30+'様式１２－２(特別養護老人ホーム・ショート）'!AB50</f>
        <v>0</v>
      </c>
      <c r="AC13" s="151">
        <f>'様式１２－３（併設施設等)'!AC30+'様式１２－２(特別養護老人ホーム・ショート）'!AC50</f>
        <v>0</v>
      </c>
      <c r="AD13" s="173">
        <f>'様式１２－３（併設施設等)'!AD30+'様式１２－２(特別養護老人ホーム・ショート）'!AD50</f>
        <v>0</v>
      </c>
    </row>
    <row r="14" spans="1:30" ht="31.5" customHeight="1">
      <c r="A14" s="41"/>
      <c r="B14" s="143"/>
      <c r="C14" s="23" t="s">
        <v>30</v>
      </c>
      <c r="D14" s="19"/>
      <c r="E14" s="10"/>
      <c r="F14" s="10"/>
      <c r="G14" s="10"/>
      <c r="H14" s="10"/>
      <c r="I14" s="10"/>
      <c r="J14" s="10"/>
      <c r="K14" s="148">
        <f>'様式１２－３（併設施設等)'!K31+'様式１２－２(特別養護老人ホーム・ショート）'!K51</f>
        <v>0</v>
      </c>
      <c r="L14" s="148">
        <f>'様式１２－３（併設施設等)'!L31+'様式１２－２(特別養護老人ホーム・ショート）'!L51</f>
        <v>0</v>
      </c>
      <c r="M14" s="148">
        <f>'様式１２－３（併設施設等)'!M31+'様式１２－２(特別養護老人ホーム・ショート）'!M51</f>
        <v>0</v>
      </c>
      <c r="N14" s="148">
        <f>'様式１２－３（併設施設等)'!N31+'様式１２－２(特別養護老人ホーム・ショート）'!N51</f>
        <v>0</v>
      </c>
      <c r="O14" s="191">
        <f>'様式１２－３（併設施設等)'!O31+'様式１２－２(特別養護老人ホーム・ショート）'!O51</f>
        <v>0</v>
      </c>
      <c r="P14" s="241">
        <f>'様式１２－３（併設施設等)'!P31+'様式１２－２(特別養護老人ホーム・ショート）'!P51</f>
        <v>0</v>
      </c>
      <c r="Q14" s="148">
        <f>'様式１２－３（併設施設等)'!Q31+'様式１２－２(特別養護老人ホーム・ショート）'!Q51</f>
        <v>0</v>
      </c>
      <c r="R14" s="148">
        <f>'様式１２－３（併設施設等)'!R31+'様式１２－２(特別養護老人ホーム・ショート）'!R51</f>
        <v>0</v>
      </c>
      <c r="S14" s="148">
        <f>'様式１２－３（併設施設等)'!S31+'様式１２－２(特別養護老人ホーム・ショート）'!S51</f>
        <v>0</v>
      </c>
      <c r="T14" s="191">
        <f>'様式１２－３（併設施設等)'!T31+'様式１２－２(特別養護老人ホーム・ショート）'!T51</f>
        <v>0</v>
      </c>
      <c r="U14" s="241">
        <f>'様式１２－３（併設施設等)'!U31+'様式１２－２(特別養護老人ホーム・ショート）'!U51</f>
        <v>0</v>
      </c>
      <c r="V14" s="148">
        <f>'様式１２－３（併設施設等)'!V31+'様式１２－２(特別養護老人ホーム・ショート）'!V51</f>
        <v>0</v>
      </c>
      <c r="W14" s="148">
        <f>'様式１２－３（併設施設等)'!W31+'様式１２－２(特別養護老人ホーム・ショート）'!W51</f>
        <v>0</v>
      </c>
      <c r="X14" s="148">
        <f>'様式１２－３（併設施設等)'!X31+'様式１２－２(特別養護老人ホーム・ショート）'!X51</f>
        <v>0</v>
      </c>
      <c r="Y14" s="191">
        <f>'様式１２－３（併設施設等)'!Y31+'様式１２－２(特別養護老人ホーム・ショート）'!Y51</f>
        <v>0</v>
      </c>
      <c r="Z14" s="241">
        <f>'様式１２－３（併設施設等)'!Z31+'様式１２－２(特別養護老人ホーム・ショート）'!Z51</f>
        <v>0</v>
      </c>
      <c r="AA14" s="148">
        <f>'様式１２－３（併設施設等)'!AA31+'様式１２－２(特別養護老人ホーム・ショート）'!AA51</f>
        <v>0</v>
      </c>
      <c r="AB14" s="148">
        <f>'様式１２－３（併設施設等)'!AB31+'様式１２－２(特別養護老人ホーム・ショート）'!AB51</f>
        <v>0</v>
      </c>
      <c r="AC14" s="148">
        <f>'様式１２－３（併設施設等)'!AC31+'様式１２－２(特別養護老人ホーム・ショート）'!AC51</f>
        <v>0</v>
      </c>
      <c r="AD14" s="172">
        <f>'様式１２－３（併設施設等)'!AD31+'様式１２－２(特別養護老人ホーム・ショート）'!AD51</f>
        <v>0</v>
      </c>
    </row>
    <row r="15" spans="1:30" ht="31.5" customHeight="1">
      <c r="A15" s="41"/>
      <c r="B15" s="21" t="s">
        <v>28</v>
      </c>
      <c r="C15" s="40"/>
      <c r="D15" s="39"/>
      <c r="E15" s="40"/>
      <c r="F15" s="40"/>
      <c r="G15" s="40"/>
      <c r="H15" s="40"/>
      <c r="I15" s="40"/>
      <c r="J15" s="40"/>
      <c r="K15" s="133">
        <f>SUM(K16:K18)</f>
        <v>0</v>
      </c>
      <c r="L15" s="133">
        <f aca="true" t="shared" si="3" ref="L15:AD15">SUM(L16:L18)</f>
        <v>0</v>
      </c>
      <c r="M15" s="133">
        <f t="shared" si="3"/>
        <v>0</v>
      </c>
      <c r="N15" s="133">
        <f t="shared" si="3"/>
        <v>0</v>
      </c>
      <c r="O15" s="187">
        <f t="shared" si="3"/>
        <v>0</v>
      </c>
      <c r="P15" s="188">
        <f t="shared" si="3"/>
        <v>0</v>
      </c>
      <c r="Q15" s="133">
        <f t="shared" si="3"/>
        <v>0</v>
      </c>
      <c r="R15" s="133">
        <f t="shared" si="3"/>
        <v>0</v>
      </c>
      <c r="S15" s="133">
        <f t="shared" si="3"/>
        <v>0</v>
      </c>
      <c r="T15" s="187">
        <f t="shared" si="3"/>
        <v>0</v>
      </c>
      <c r="U15" s="188">
        <f t="shared" si="3"/>
        <v>0</v>
      </c>
      <c r="V15" s="133">
        <f t="shared" si="3"/>
        <v>0</v>
      </c>
      <c r="W15" s="133">
        <f t="shared" si="3"/>
        <v>0</v>
      </c>
      <c r="X15" s="133">
        <f t="shared" si="3"/>
        <v>0</v>
      </c>
      <c r="Y15" s="187">
        <f t="shared" si="3"/>
        <v>0</v>
      </c>
      <c r="Z15" s="188">
        <f t="shared" si="3"/>
        <v>0</v>
      </c>
      <c r="AA15" s="133">
        <f t="shared" si="3"/>
        <v>0</v>
      </c>
      <c r="AB15" s="133">
        <f t="shared" si="3"/>
        <v>0</v>
      </c>
      <c r="AC15" s="133">
        <f t="shared" si="3"/>
        <v>0</v>
      </c>
      <c r="AD15" s="170">
        <f t="shared" si="3"/>
        <v>0</v>
      </c>
    </row>
    <row r="16" spans="1:30" ht="31.5" customHeight="1">
      <c r="A16" s="41"/>
      <c r="B16" s="149"/>
      <c r="C16" s="146" t="s">
        <v>22</v>
      </c>
      <c r="D16" s="147"/>
      <c r="E16" s="14"/>
      <c r="F16" s="14"/>
      <c r="G16" s="14"/>
      <c r="H16" s="14"/>
      <c r="I16" s="14"/>
      <c r="J16" s="14"/>
      <c r="K16" s="141">
        <f>'様式１２－３（併設施設等)'!K33+'様式１２－２(特別養護老人ホーム・ショート）'!K53</f>
        <v>0</v>
      </c>
      <c r="L16" s="141">
        <f>'様式１２－３（併設施設等)'!L33+'様式１２－２(特別養護老人ホーム・ショート）'!L53</f>
        <v>0</v>
      </c>
      <c r="M16" s="141">
        <f>'様式１２－３（併設施設等)'!M33+'様式１２－２(特別養護老人ホーム・ショート）'!M53</f>
        <v>0</v>
      </c>
      <c r="N16" s="141">
        <f>'様式１２－３（併設施設等)'!N33+'様式１２－２(特別養護老人ホーム・ショート）'!N53</f>
        <v>0</v>
      </c>
      <c r="O16" s="189">
        <f>'様式１２－３（併設施設等)'!O33+'様式１２－２(特別養護老人ホーム・ショート）'!O53</f>
        <v>0</v>
      </c>
      <c r="P16" s="239">
        <f>'様式１２－３（併設施設等)'!P33+'様式１２－２(特別養護老人ホーム・ショート）'!P53</f>
        <v>0</v>
      </c>
      <c r="Q16" s="141">
        <f>'様式１２－３（併設施設等)'!Q33+'様式１２－２(特別養護老人ホーム・ショート）'!Q53</f>
        <v>0</v>
      </c>
      <c r="R16" s="141">
        <f>'様式１２－３（併設施設等)'!R33+'様式１２－２(特別養護老人ホーム・ショート）'!R53</f>
        <v>0</v>
      </c>
      <c r="S16" s="141">
        <f>'様式１２－３（併設施設等)'!S33+'様式１２－２(特別養護老人ホーム・ショート）'!S53</f>
        <v>0</v>
      </c>
      <c r="T16" s="189">
        <f>'様式１２－３（併設施設等)'!T33+'様式１２－２(特別養護老人ホーム・ショート）'!T53</f>
        <v>0</v>
      </c>
      <c r="U16" s="239">
        <f>'様式１２－３（併設施設等)'!U33+'様式１２－２(特別養護老人ホーム・ショート）'!U53</f>
        <v>0</v>
      </c>
      <c r="V16" s="141">
        <f>'様式１２－３（併設施設等)'!V33+'様式１２－２(特別養護老人ホーム・ショート）'!V53</f>
        <v>0</v>
      </c>
      <c r="W16" s="141">
        <f>'様式１２－３（併設施設等)'!W33+'様式１２－２(特別養護老人ホーム・ショート）'!W53</f>
        <v>0</v>
      </c>
      <c r="X16" s="141">
        <f>'様式１２－３（併設施設等)'!X33+'様式１２－２(特別養護老人ホーム・ショート）'!X53</f>
        <v>0</v>
      </c>
      <c r="Y16" s="189">
        <f>'様式１２－３（併設施設等)'!Y33+'様式１２－２(特別養護老人ホーム・ショート）'!Y53</f>
        <v>0</v>
      </c>
      <c r="Z16" s="239">
        <f>'様式１２－３（併設施設等)'!Z33+'様式１２－２(特別養護老人ホーム・ショート）'!Z53</f>
        <v>0</v>
      </c>
      <c r="AA16" s="141">
        <f>'様式１２－３（併設施設等)'!AA33+'様式１２－２(特別養護老人ホーム・ショート）'!AA53</f>
        <v>0</v>
      </c>
      <c r="AB16" s="141">
        <f>'様式１２－３（併設施設等)'!AB33+'様式１２－２(特別養護老人ホーム・ショート）'!AB53</f>
        <v>0</v>
      </c>
      <c r="AC16" s="141">
        <f>'様式１２－３（併設施設等)'!AC33+'様式１２－２(特別養護老人ホーム・ショート）'!AC53</f>
        <v>0</v>
      </c>
      <c r="AD16" s="171">
        <f>'様式１２－３（併設施設等)'!AD33+'様式１２－２(特別養護老人ホーム・ショート）'!AD53</f>
        <v>0</v>
      </c>
    </row>
    <row r="17" spans="1:30" ht="31.5" customHeight="1">
      <c r="A17" s="41"/>
      <c r="B17" s="150"/>
      <c r="C17" s="15" t="s">
        <v>23</v>
      </c>
      <c r="D17" s="4"/>
      <c r="E17" s="8"/>
      <c r="F17" s="8"/>
      <c r="G17" s="8"/>
      <c r="H17" s="8"/>
      <c r="I17" s="8"/>
      <c r="J17" s="8"/>
      <c r="K17" s="151">
        <f>'様式１２－３（併設施設等)'!K34+'様式１２－２(特別養護老人ホーム・ショート）'!K54</f>
        <v>0</v>
      </c>
      <c r="L17" s="151">
        <f>'様式１２－３（併設施設等)'!L34+'様式１２－２(特別養護老人ホーム・ショート）'!L54</f>
        <v>0</v>
      </c>
      <c r="M17" s="151">
        <f>'様式１２－３（併設施設等)'!M34+'様式１２－２(特別養護老人ホーム・ショート）'!M54</f>
        <v>0</v>
      </c>
      <c r="N17" s="151">
        <f>'様式１２－３（併設施設等)'!N34+'様式１２－２(特別養護老人ホーム・ショート）'!N54</f>
        <v>0</v>
      </c>
      <c r="O17" s="193">
        <f>'様式１２－３（併設施設等)'!O34+'様式１２－２(特別養護老人ホーム・ショート）'!O54</f>
        <v>0</v>
      </c>
      <c r="P17" s="240">
        <f>'様式１２－３（併設施設等)'!P34+'様式１２－２(特別養護老人ホーム・ショート）'!P54</f>
        <v>0</v>
      </c>
      <c r="Q17" s="151">
        <f>'様式１２－３（併設施設等)'!Q34+'様式１２－２(特別養護老人ホーム・ショート）'!Q54</f>
        <v>0</v>
      </c>
      <c r="R17" s="151">
        <f>'様式１２－３（併設施設等)'!R34+'様式１２－２(特別養護老人ホーム・ショート）'!R54</f>
        <v>0</v>
      </c>
      <c r="S17" s="151">
        <f>'様式１２－３（併設施設等)'!S34+'様式１２－２(特別養護老人ホーム・ショート）'!S54</f>
        <v>0</v>
      </c>
      <c r="T17" s="193">
        <f>'様式１２－３（併設施設等)'!T34+'様式１２－２(特別養護老人ホーム・ショート）'!T54</f>
        <v>0</v>
      </c>
      <c r="U17" s="240">
        <f>'様式１２－３（併設施設等)'!U34+'様式１２－２(特別養護老人ホーム・ショート）'!U54</f>
        <v>0</v>
      </c>
      <c r="V17" s="151">
        <f>'様式１２－３（併設施設等)'!V34+'様式１２－２(特別養護老人ホーム・ショート）'!V54</f>
        <v>0</v>
      </c>
      <c r="W17" s="151">
        <f>'様式１２－３（併設施設等)'!W34+'様式１２－２(特別養護老人ホーム・ショート）'!W54</f>
        <v>0</v>
      </c>
      <c r="X17" s="151">
        <f>'様式１２－３（併設施設等)'!X34+'様式１２－２(特別養護老人ホーム・ショート）'!X54</f>
        <v>0</v>
      </c>
      <c r="Y17" s="193">
        <f>'様式１２－３（併設施設等)'!Y34+'様式１２－２(特別養護老人ホーム・ショート）'!Y54</f>
        <v>0</v>
      </c>
      <c r="Z17" s="240">
        <f>'様式１２－３（併設施設等)'!Z34+'様式１２－２(特別養護老人ホーム・ショート）'!Z54</f>
        <v>0</v>
      </c>
      <c r="AA17" s="151">
        <f>'様式１２－３（併設施設等)'!AA34+'様式１２－２(特別養護老人ホーム・ショート）'!AA54</f>
        <v>0</v>
      </c>
      <c r="AB17" s="151">
        <f>'様式１２－３（併設施設等)'!AB34+'様式１２－２(特別養護老人ホーム・ショート）'!AB54</f>
        <v>0</v>
      </c>
      <c r="AC17" s="151">
        <f>'様式１２－３（併設施設等)'!AC34+'様式１２－２(特別養護老人ホーム・ショート）'!AC54</f>
        <v>0</v>
      </c>
      <c r="AD17" s="173">
        <f>'様式１２－３（併設施設等)'!AD34+'様式１２－２(特別養護老人ホーム・ショート）'!AD54</f>
        <v>0</v>
      </c>
    </row>
    <row r="18" spans="1:30" ht="31.5" customHeight="1">
      <c r="A18" s="46"/>
      <c r="B18" s="143"/>
      <c r="C18" s="23" t="s">
        <v>24</v>
      </c>
      <c r="D18" s="19"/>
      <c r="E18" s="10"/>
      <c r="F18" s="10"/>
      <c r="G18" s="10"/>
      <c r="H18" s="10"/>
      <c r="I18" s="10"/>
      <c r="J18" s="10"/>
      <c r="K18" s="148">
        <f>'様式１２－３（併設施設等)'!K35+'様式１２－２(特別養護老人ホーム・ショート）'!K55</f>
        <v>0</v>
      </c>
      <c r="L18" s="148">
        <f>'様式１２－３（併設施設等)'!L35+'様式１２－２(特別養護老人ホーム・ショート）'!L55</f>
        <v>0</v>
      </c>
      <c r="M18" s="148">
        <f>'様式１２－３（併設施設等)'!M35+'様式１２－２(特別養護老人ホーム・ショート）'!M55</f>
        <v>0</v>
      </c>
      <c r="N18" s="148">
        <f>'様式１２－３（併設施設等)'!N35+'様式１２－２(特別養護老人ホーム・ショート）'!N55</f>
        <v>0</v>
      </c>
      <c r="O18" s="191">
        <f>'様式１２－３（併設施設等)'!O35+'様式１２－２(特別養護老人ホーム・ショート）'!O55</f>
        <v>0</v>
      </c>
      <c r="P18" s="241">
        <f>'様式１２－３（併設施設等)'!P35+'様式１２－２(特別養護老人ホーム・ショート）'!P55</f>
        <v>0</v>
      </c>
      <c r="Q18" s="148">
        <f>'様式１２－３（併設施設等)'!Q35+'様式１２－２(特別養護老人ホーム・ショート）'!Q55</f>
        <v>0</v>
      </c>
      <c r="R18" s="148">
        <f>'様式１２－３（併設施設等)'!R35+'様式１２－２(特別養護老人ホーム・ショート）'!R55</f>
        <v>0</v>
      </c>
      <c r="S18" s="148">
        <f>'様式１２－３（併設施設等)'!S35+'様式１２－２(特別養護老人ホーム・ショート）'!S55</f>
        <v>0</v>
      </c>
      <c r="T18" s="191">
        <f>'様式１２－３（併設施設等)'!T35+'様式１２－２(特別養護老人ホーム・ショート）'!T55</f>
        <v>0</v>
      </c>
      <c r="U18" s="241">
        <f>'様式１２－３（併設施設等)'!U35+'様式１２－２(特別養護老人ホーム・ショート）'!U55</f>
        <v>0</v>
      </c>
      <c r="V18" s="148">
        <f>'様式１２－３（併設施設等)'!V35+'様式１２－２(特別養護老人ホーム・ショート）'!V55</f>
        <v>0</v>
      </c>
      <c r="W18" s="148">
        <f>'様式１２－３（併設施設等)'!W35+'様式１２－２(特別養護老人ホーム・ショート）'!W55</f>
        <v>0</v>
      </c>
      <c r="X18" s="148">
        <f>'様式１２－３（併設施設等)'!X35+'様式１２－２(特別養護老人ホーム・ショート）'!X55</f>
        <v>0</v>
      </c>
      <c r="Y18" s="191">
        <f>'様式１２－３（併設施設等)'!Y35+'様式１２－２(特別養護老人ホーム・ショート）'!Y55</f>
        <v>0</v>
      </c>
      <c r="Z18" s="241">
        <f>'様式１２－３（併設施設等)'!Z35+'様式１２－２(特別養護老人ホーム・ショート）'!Z55</f>
        <v>0</v>
      </c>
      <c r="AA18" s="148">
        <f>'様式１２－３（併設施設等)'!AA35+'様式１２－２(特別養護老人ホーム・ショート）'!AA55</f>
        <v>0</v>
      </c>
      <c r="AB18" s="148">
        <f>'様式１２－３（併設施設等)'!AB35+'様式１２－２(特別養護老人ホーム・ショート）'!AB55</f>
        <v>0</v>
      </c>
      <c r="AC18" s="148">
        <f>'様式１２－３（併設施設等)'!AC35+'様式１２－２(特別養護老人ホーム・ショート）'!AC55</f>
        <v>0</v>
      </c>
      <c r="AD18" s="172">
        <f>'様式１２－３（併設施設等)'!AD35+'様式１２－２(特別養護老人ホーム・ショート）'!AD55</f>
        <v>0</v>
      </c>
    </row>
    <row r="19" spans="1:30" ht="31.5" customHeight="1">
      <c r="A19" s="253" t="s">
        <v>69</v>
      </c>
      <c r="B19" s="246"/>
      <c r="C19" s="246"/>
      <c r="D19" s="246"/>
      <c r="E19" s="246"/>
      <c r="F19" s="246"/>
      <c r="G19" s="246"/>
      <c r="H19" s="246"/>
      <c r="I19" s="246"/>
      <c r="J19" s="247"/>
      <c r="K19" s="87">
        <f>SUM(K8,K11,K15)</f>
        <v>0</v>
      </c>
      <c r="L19" s="87">
        <f>SUM(L8,L11,L15)</f>
        <v>0</v>
      </c>
      <c r="M19" s="87">
        <f>SUM(M8,M11,M15)</f>
        <v>0</v>
      </c>
      <c r="N19" s="87">
        <f>SUM(N8,N11,N15)</f>
        <v>0</v>
      </c>
      <c r="O19" s="194">
        <f>SUM(O8,O11,O15)</f>
        <v>0</v>
      </c>
      <c r="P19" s="195">
        <f aca="true" t="shared" si="4" ref="P19:AD19">SUM(P8,P11,P15)</f>
        <v>0</v>
      </c>
      <c r="Q19" s="87">
        <f t="shared" si="4"/>
        <v>0</v>
      </c>
      <c r="R19" s="87">
        <f t="shared" si="4"/>
        <v>0</v>
      </c>
      <c r="S19" s="87">
        <f t="shared" si="4"/>
        <v>0</v>
      </c>
      <c r="T19" s="194">
        <f t="shared" si="4"/>
        <v>0</v>
      </c>
      <c r="U19" s="195">
        <f t="shared" si="4"/>
        <v>0</v>
      </c>
      <c r="V19" s="87">
        <f t="shared" si="4"/>
        <v>0</v>
      </c>
      <c r="W19" s="87">
        <f t="shared" si="4"/>
        <v>0</v>
      </c>
      <c r="X19" s="87">
        <f t="shared" si="4"/>
        <v>0</v>
      </c>
      <c r="Y19" s="194">
        <f t="shared" si="4"/>
        <v>0</v>
      </c>
      <c r="Z19" s="195">
        <f t="shared" si="4"/>
        <v>0</v>
      </c>
      <c r="AA19" s="87">
        <f t="shared" si="4"/>
        <v>0</v>
      </c>
      <c r="AB19" s="87">
        <f t="shared" si="4"/>
        <v>0</v>
      </c>
      <c r="AC19" s="87">
        <f t="shared" si="4"/>
        <v>0</v>
      </c>
      <c r="AD19" s="174">
        <f t="shared" si="4"/>
        <v>0</v>
      </c>
    </row>
    <row r="20" spans="1:30" ht="31.5" customHeight="1">
      <c r="A20" s="245" t="s">
        <v>70</v>
      </c>
      <c r="B20" s="246"/>
      <c r="C20" s="246"/>
      <c r="D20" s="246"/>
      <c r="E20" s="246"/>
      <c r="F20" s="246"/>
      <c r="G20" s="246"/>
      <c r="H20" s="246"/>
      <c r="I20" s="246"/>
      <c r="J20" s="247"/>
      <c r="K20" s="87">
        <f aca="true" t="shared" si="5" ref="K20:AD20">K7-K19</f>
        <v>0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194">
        <f t="shared" si="5"/>
        <v>0</v>
      </c>
      <c r="P20" s="195">
        <f t="shared" si="5"/>
        <v>0</v>
      </c>
      <c r="Q20" s="87">
        <f t="shared" si="5"/>
        <v>0</v>
      </c>
      <c r="R20" s="87">
        <f t="shared" si="5"/>
        <v>0</v>
      </c>
      <c r="S20" s="87">
        <f t="shared" si="5"/>
        <v>0</v>
      </c>
      <c r="T20" s="194">
        <f t="shared" si="5"/>
        <v>0</v>
      </c>
      <c r="U20" s="195">
        <f t="shared" si="5"/>
        <v>0</v>
      </c>
      <c r="V20" s="87">
        <f t="shared" si="5"/>
        <v>0</v>
      </c>
      <c r="W20" s="87">
        <f t="shared" si="5"/>
        <v>0</v>
      </c>
      <c r="X20" s="87">
        <f t="shared" si="5"/>
        <v>0</v>
      </c>
      <c r="Y20" s="194">
        <f t="shared" si="5"/>
        <v>0</v>
      </c>
      <c r="Z20" s="195">
        <f t="shared" si="5"/>
        <v>0</v>
      </c>
      <c r="AA20" s="87">
        <f t="shared" si="5"/>
        <v>0</v>
      </c>
      <c r="AB20" s="87">
        <f t="shared" si="5"/>
        <v>0</v>
      </c>
      <c r="AC20" s="87">
        <f t="shared" si="5"/>
        <v>0</v>
      </c>
      <c r="AD20" s="174">
        <f t="shared" si="5"/>
        <v>0</v>
      </c>
    </row>
    <row r="21" spans="1:31" ht="31.5" customHeight="1">
      <c r="A21" s="248" t="s">
        <v>34</v>
      </c>
      <c r="B21" s="7" t="s">
        <v>35</v>
      </c>
      <c r="C21" s="7"/>
      <c r="D21" s="8"/>
      <c r="E21" s="8"/>
      <c r="F21" s="8"/>
      <c r="G21" s="8"/>
      <c r="H21" s="8"/>
      <c r="I21" s="8"/>
      <c r="J21" s="8"/>
      <c r="K21" s="141">
        <f>'様式１２－３（併設施設等)'!K38+'様式１２－２(特別養護老人ホーム・ショート）'!K58</f>
        <v>0</v>
      </c>
      <c r="L21" s="141">
        <f>'様式１２－３（併設施設等)'!L38+'様式１２－２(特別養護老人ホーム・ショート）'!L58</f>
        <v>0</v>
      </c>
      <c r="M21" s="141">
        <f>'様式１２－３（併設施設等)'!M38+'様式１２－２(特別養護老人ホーム・ショート）'!M58</f>
        <v>0</v>
      </c>
      <c r="N21" s="141">
        <f>'様式１２－３（併設施設等)'!N38+'様式１２－２(特別養護老人ホーム・ショート）'!N58</f>
        <v>0</v>
      </c>
      <c r="O21" s="189">
        <f>'様式１２－３（併設施設等)'!O38+'様式１２－２(特別養護老人ホーム・ショート）'!O58</f>
        <v>0</v>
      </c>
      <c r="P21" s="239">
        <f>'様式１２－３（併設施設等)'!P38+'様式１２－２(特別養護老人ホーム・ショート）'!P58</f>
        <v>0</v>
      </c>
      <c r="Q21" s="141">
        <f>'様式１２－３（併設施設等)'!Q38+'様式１２－２(特別養護老人ホーム・ショート）'!Q58</f>
        <v>0</v>
      </c>
      <c r="R21" s="141">
        <f>'様式１２－３（併設施設等)'!R38+'様式１２－２(特別養護老人ホーム・ショート）'!R58</f>
        <v>0</v>
      </c>
      <c r="S21" s="141">
        <f>'様式１２－３（併設施設等)'!S38+'様式１２－２(特別養護老人ホーム・ショート）'!S58</f>
        <v>0</v>
      </c>
      <c r="T21" s="189">
        <f>'様式１２－３（併設施設等)'!T38+'様式１２－２(特別養護老人ホーム・ショート）'!T58</f>
        <v>0</v>
      </c>
      <c r="U21" s="239">
        <f>'様式１２－３（併設施設等)'!U38+'様式１２－２(特別養護老人ホーム・ショート）'!U58</f>
        <v>0</v>
      </c>
      <c r="V21" s="141">
        <f>'様式１２－３（併設施設等)'!V38+'様式１２－２(特別養護老人ホーム・ショート）'!V58</f>
        <v>0</v>
      </c>
      <c r="W21" s="141">
        <f>'様式１２－３（併設施設等)'!W38+'様式１２－２(特別養護老人ホーム・ショート）'!W58</f>
        <v>0</v>
      </c>
      <c r="X21" s="141">
        <f>'様式１２－３（併設施設等)'!X38+'様式１２－２(特別養護老人ホーム・ショート）'!X58</f>
        <v>0</v>
      </c>
      <c r="Y21" s="189">
        <f>'様式１２－３（併設施設等)'!Y38+'様式１２－２(特別養護老人ホーム・ショート）'!Y58</f>
        <v>0</v>
      </c>
      <c r="Z21" s="239">
        <f>'様式１２－３（併設施設等)'!Z38+'様式１２－２(特別養護老人ホーム・ショート）'!Z58</f>
        <v>0</v>
      </c>
      <c r="AA21" s="141">
        <f>'様式１２－３（併設施設等)'!AA38+'様式１２－２(特別養護老人ホーム・ショート）'!AA58</f>
        <v>0</v>
      </c>
      <c r="AB21" s="141">
        <f>'様式１２－３（併設施設等)'!AB38+'様式１２－２(特別養護老人ホーム・ショート）'!AB58</f>
        <v>0</v>
      </c>
      <c r="AC21" s="141">
        <f>'様式１２－３（併設施設等)'!AC38+'様式１２－２(特別養護老人ホーム・ショート）'!AC58</f>
        <v>0</v>
      </c>
      <c r="AD21" s="171">
        <f>'様式１２－３（併設施設等)'!AD38+'様式１２－２(特別養護老人ホーム・ショート）'!AD58</f>
        <v>0</v>
      </c>
      <c r="AE21" s="1" t="e">
        <f>#REF!+'様式１２－３（併設施設等)'!AE38+'様式１２－２(特別養護老人ホーム・ショート）'!AE58</f>
        <v>#REF!</v>
      </c>
    </row>
    <row r="22" spans="1:31" ht="31.5" customHeight="1">
      <c r="A22" s="249"/>
      <c r="B22" s="7" t="s">
        <v>36</v>
      </c>
      <c r="C22" s="7"/>
      <c r="D22" s="8"/>
      <c r="E22" s="8"/>
      <c r="F22" s="8"/>
      <c r="G22" s="8"/>
      <c r="H22" s="8"/>
      <c r="I22" s="8"/>
      <c r="J22" s="8"/>
      <c r="K22" s="151">
        <f>'様式１２－３（併設施設等)'!K39+'様式１２－２(特別養護老人ホーム・ショート）'!K59</f>
        <v>0</v>
      </c>
      <c r="L22" s="151">
        <f>'様式１２－３（併設施設等)'!L39+'様式１２－２(特別養護老人ホーム・ショート）'!L59</f>
        <v>0</v>
      </c>
      <c r="M22" s="151">
        <f>'様式１２－３（併設施設等)'!M39+'様式１２－２(特別養護老人ホーム・ショート）'!M59</f>
        <v>0</v>
      </c>
      <c r="N22" s="151">
        <f>'様式１２－３（併設施設等)'!N39+'様式１２－２(特別養護老人ホーム・ショート）'!N59</f>
        <v>0</v>
      </c>
      <c r="O22" s="193">
        <f>'様式１２－３（併設施設等)'!O39+'様式１２－２(特別養護老人ホーム・ショート）'!O59</f>
        <v>0</v>
      </c>
      <c r="P22" s="240">
        <f>'様式１２－３（併設施設等)'!P39+'様式１２－２(特別養護老人ホーム・ショート）'!P59</f>
        <v>0</v>
      </c>
      <c r="Q22" s="151">
        <f>'様式１２－３（併設施設等)'!Q39+'様式１２－２(特別養護老人ホーム・ショート）'!Q59</f>
        <v>0</v>
      </c>
      <c r="R22" s="151">
        <f>'様式１２－３（併設施設等)'!R39+'様式１２－２(特別養護老人ホーム・ショート）'!R59</f>
        <v>0</v>
      </c>
      <c r="S22" s="151">
        <f>'様式１２－３（併設施設等)'!S39+'様式１２－２(特別養護老人ホーム・ショート）'!S59</f>
        <v>0</v>
      </c>
      <c r="T22" s="193">
        <f>'様式１２－３（併設施設等)'!T39+'様式１２－２(特別養護老人ホーム・ショート）'!T59</f>
        <v>0</v>
      </c>
      <c r="U22" s="240">
        <f>'様式１２－３（併設施設等)'!U39+'様式１２－２(特別養護老人ホーム・ショート）'!U59</f>
        <v>0</v>
      </c>
      <c r="V22" s="151">
        <f>'様式１２－３（併設施設等)'!V39+'様式１２－２(特別養護老人ホーム・ショート）'!V59</f>
        <v>0</v>
      </c>
      <c r="W22" s="151">
        <f>'様式１２－３（併設施設等)'!W39+'様式１２－２(特別養護老人ホーム・ショート）'!W59</f>
        <v>0</v>
      </c>
      <c r="X22" s="151">
        <f>'様式１２－３（併設施設等)'!X39+'様式１２－２(特別養護老人ホーム・ショート）'!X59</f>
        <v>0</v>
      </c>
      <c r="Y22" s="193">
        <f>'様式１２－３（併設施設等)'!Y39+'様式１２－２(特別養護老人ホーム・ショート）'!Y59</f>
        <v>0</v>
      </c>
      <c r="Z22" s="240">
        <f>'様式１２－３（併設施設等)'!Z39+'様式１２－２(特別養護老人ホーム・ショート）'!Z59</f>
        <v>0</v>
      </c>
      <c r="AA22" s="151">
        <f>'様式１２－３（併設施設等)'!AA39+'様式１２－２(特別養護老人ホーム・ショート）'!AA59</f>
        <v>0</v>
      </c>
      <c r="AB22" s="151">
        <f>'様式１２－３（併設施設等)'!AB39+'様式１２－２(特別養護老人ホーム・ショート）'!AB59</f>
        <v>0</v>
      </c>
      <c r="AC22" s="151">
        <f>'様式１２－３（併設施設等)'!AC39+'様式１２－２(特別養護老人ホーム・ショート）'!AC59</f>
        <v>0</v>
      </c>
      <c r="AD22" s="173">
        <f>'様式１２－３（併設施設等)'!AD39+'様式１２－２(特別養護老人ホーム・ショート）'!AD59</f>
        <v>0</v>
      </c>
      <c r="AE22" s="1" t="e">
        <f>#REF!+'様式１２－３（併設施設等)'!AE39+'様式１２－２(特別養護老人ホーム・ショート）'!AE59</f>
        <v>#REF!</v>
      </c>
    </row>
    <row r="23" spans="1:31" ht="31.5" customHeight="1">
      <c r="A23" s="249"/>
      <c r="B23" s="11" t="s">
        <v>37</v>
      </c>
      <c r="C23" s="11"/>
      <c r="D23" s="12"/>
      <c r="E23" s="12"/>
      <c r="F23" s="12"/>
      <c r="G23" s="12"/>
      <c r="H23" s="12"/>
      <c r="I23" s="12"/>
      <c r="J23" s="12"/>
      <c r="K23" s="148">
        <f>'様式１２－３（併設施設等)'!K40+'様式１２－２(特別養護老人ホーム・ショート）'!K60</f>
        <v>0</v>
      </c>
      <c r="L23" s="148">
        <f>'様式１２－３（併設施設等)'!L40+'様式１２－２(特別養護老人ホーム・ショート）'!L60</f>
        <v>0</v>
      </c>
      <c r="M23" s="148">
        <f>'様式１２－３（併設施設等)'!M40+'様式１２－２(特別養護老人ホーム・ショート）'!M60</f>
        <v>0</v>
      </c>
      <c r="N23" s="148">
        <f>'様式１２－３（併設施設等)'!N40+'様式１２－２(特別養護老人ホーム・ショート）'!N60</f>
        <v>0</v>
      </c>
      <c r="O23" s="191">
        <f>'様式１２－３（併設施設等)'!O40+'様式１２－２(特別養護老人ホーム・ショート）'!O60</f>
        <v>0</v>
      </c>
      <c r="P23" s="241">
        <f>'様式１２－３（併設施設等)'!P40+'様式１２－２(特別養護老人ホーム・ショート）'!P60</f>
        <v>0</v>
      </c>
      <c r="Q23" s="148">
        <f>'様式１２－３（併設施設等)'!Q40+'様式１２－２(特別養護老人ホーム・ショート）'!Q60</f>
        <v>0</v>
      </c>
      <c r="R23" s="148">
        <f>'様式１２－３（併設施設等)'!R40+'様式１２－２(特別養護老人ホーム・ショート）'!R60</f>
        <v>0</v>
      </c>
      <c r="S23" s="148">
        <f>'様式１２－３（併設施設等)'!S40+'様式１２－２(特別養護老人ホーム・ショート）'!S60</f>
        <v>0</v>
      </c>
      <c r="T23" s="191">
        <f>'様式１２－３（併設施設等)'!T40+'様式１２－２(特別養護老人ホーム・ショート）'!T60</f>
        <v>0</v>
      </c>
      <c r="U23" s="241">
        <f>'様式１２－３（併設施設等)'!U40+'様式１２－２(特別養護老人ホーム・ショート）'!U60</f>
        <v>0</v>
      </c>
      <c r="V23" s="148">
        <f>'様式１２－３（併設施設等)'!V40+'様式１２－２(特別養護老人ホーム・ショート）'!V60</f>
        <v>0</v>
      </c>
      <c r="W23" s="148">
        <f>'様式１２－３（併設施設等)'!W40+'様式１２－２(特別養護老人ホーム・ショート）'!W60</f>
        <v>0</v>
      </c>
      <c r="X23" s="148">
        <f>'様式１２－３（併設施設等)'!X40+'様式１２－２(特別養護老人ホーム・ショート）'!X60</f>
        <v>0</v>
      </c>
      <c r="Y23" s="191">
        <f>'様式１２－３（併設施設等)'!Y40+'様式１２－２(特別養護老人ホーム・ショート）'!Y60</f>
        <v>0</v>
      </c>
      <c r="Z23" s="241">
        <f>'様式１２－３（併設施設等)'!Z40+'様式１２－２(特別養護老人ホーム・ショート）'!Z60</f>
        <v>0</v>
      </c>
      <c r="AA23" s="148">
        <f>'様式１２－３（併設施設等)'!AA40+'様式１２－２(特別養護老人ホーム・ショート）'!AA60</f>
        <v>0</v>
      </c>
      <c r="AB23" s="148">
        <f>'様式１２－３（併設施設等)'!AB40+'様式１２－２(特別養護老人ホーム・ショート）'!AB60</f>
        <v>0</v>
      </c>
      <c r="AC23" s="148">
        <f>'様式１２－３（併設施設等)'!AC40+'様式１２－２(特別養護老人ホーム・ショート）'!AC60</f>
        <v>0</v>
      </c>
      <c r="AD23" s="172">
        <f>'様式１２－３（併設施設等)'!AD40+'様式１２－２(特別養護老人ホーム・ショート）'!AD60</f>
        <v>0</v>
      </c>
      <c r="AE23" s="1" t="e">
        <f>#REF!+'様式１２－３（併設施設等)'!AE40+'様式１２－２(特別養護老人ホーム・ショート）'!AE60</f>
        <v>#REF!</v>
      </c>
    </row>
    <row r="24" spans="1:30" ht="31.5" customHeight="1" thickBot="1">
      <c r="A24" s="249"/>
      <c r="B24" s="250" t="s">
        <v>38</v>
      </c>
      <c r="C24" s="251"/>
      <c r="D24" s="251"/>
      <c r="E24" s="251"/>
      <c r="F24" s="251"/>
      <c r="G24" s="251"/>
      <c r="H24" s="251"/>
      <c r="I24" s="251"/>
      <c r="J24" s="252"/>
      <c r="K24" s="95">
        <f aca="true" t="shared" si="6" ref="K24:AD24">K21-K22-K23</f>
        <v>0</v>
      </c>
      <c r="L24" s="95">
        <f t="shared" si="6"/>
        <v>0</v>
      </c>
      <c r="M24" s="95">
        <f t="shared" si="6"/>
        <v>0</v>
      </c>
      <c r="N24" s="95">
        <f t="shared" si="6"/>
        <v>0</v>
      </c>
      <c r="O24" s="196">
        <f t="shared" si="6"/>
        <v>0</v>
      </c>
      <c r="P24" s="197">
        <f t="shared" si="6"/>
        <v>0</v>
      </c>
      <c r="Q24" s="95">
        <f t="shared" si="6"/>
        <v>0</v>
      </c>
      <c r="R24" s="95">
        <f t="shared" si="6"/>
        <v>0</v>
      </c>
      <c r="S24" s="95">
        <f t="shared" si="6"/>
        <v>0</v>
      </c>
      <c r="T24" s="196">
        <f t="shared" si="6"/>
        <v>0</v>
      </c>
      <c r="U24" s="197">
        <f t="shared" si="6"/>
        <v>0</v>
      </c>
      <c r="V24" s="95">
        <f t="shared" si="6"/>
        <v>0</v>
      </c>
      <c r="W24" s="95">
        <f t="shared" si="6"/>
        <v>0</v>
      </c>
      <c r="X24" s="95">
        <f t="shared" si="6"/>
        <v>0</v>
      </c>
      <c r="Y24" s="196">
        <f t="shared" si="6"/>
        <v>0</v>
      </c>
      <c r="Z24" s="197">
        <f t="shared" si="6"/>
        <v>0</v>
      </c>
      <c r="AA24" s="95">
        <f t="shared" si="6"/>
        <v>0</v>
      </c>
      <c r="AB24" s="95">
        <f t="shared" si="6"/>
        <v>0</v>
      </c>
      <c r="AC24" s="95">
        <f t="shared" si="6"/>
        <v>0</v>
      </c>
      <c r="AD24" s="175">
        <f t="shared" si="6"/>
        <v>0</v>
      </c>
    </row>
    <row r="25" spans="1:30" ht="31.5" customHeight="1" thickBot="1">
      <c r="A25" s="100" t="s">
        <v>39</v>
      </c>
      <c r="B25" s="101"/>
      <c r="C25" s="101"/>
      <c r="D25" s="102"/>
      <c r="E25" s="102"/>
      <c r="F25" s="102"/>
      <c r="G25" s="102"/>
      <c r="H25" s="102"/>
      <c r="I25" s="102"/>
      <c r="J25" s="102"/>
      <c r="K25" s="153">
        <f aca="true" t="shared" si="7" ref="K25:AD25">K20+K24</f>
        <v>0</v>
      </c>
      <c r="L25" s="153">
        <f t="shared" si="7"/>
        <v>0</v>
      </c>
      <c r="M25" s="153">
        <f t="shared" si="7"/>
        <v>0</v>
      </c>
      <c r="N25" s="153">
        <f t="shared" si="7"/>
        <v>0</v>
      </c>
      <c r="O25" s="198">
        <f t="shared" si="7"/>
        <v>0</v>
      </c>
      <c r="P25" s="199">
        <f t="shared" si="7"/>
        <v>0</v>
      </c>
      <c r="Q25" s="153">
        <f t="shared" si="7"/>
        <v>0</v>
      </c>
      <c r="R25" s="153">
        <f t="shared" si="7"/>
        <v>0</v>
      </c>
      <c r="S25" s="153">
        <f t="shared" si="7"/>
        <v>0</v>
      </c>
      <c r="T25" s="198">
        <f t="shared" si="7"/>
        <v>0</v>
      </c>
      <c r="U25" s="199">
        <f t="shared" si="7"/>
        <v>0</v>
      </c>
      <c r="V25" s="153">
        <f t="shared" si="7"/>
        <v>0</v>
      </c>
      <c r="W25" s="153">
        <f t="shared" si="7"/>
        <v>0</v>
      </c>
      <c r="X25" s="153">
        <f t="shared" si="7"/>
        <v>0</v>
      </c>
      <c r="Y25" s="198">
        <f t="shared" si="7"/>
        <v>0</v>
      </c>
      <c r="Z25" s="199">
        <f t="shared" si="7"/>
        <v>0</v>
      </c>
      <c r="AA25" s="153">
        <f t="shared" si="7"/>
        <v>0</v>
      </c>
      <c r="AB25" s="153">
        <f t="shared" si="7"/>
        <v>0</v>
      </c>
      <c r="AC25" s="153">
        <f t="shared" si="7"/>
        <v>0</v>
      </c>
      <c r="AD25" s="176">
        <f t="shared" si="7"/>
        <v>0</v>
      </c>
    </row>
    <row r="26" spans="1:30" ht="31.5" customHeight="1">
      <c r="A26" s="50" t="s">
        <v>40</v>
      </c>
      <c r="B26" s="52"/>
      <c r="C26" s="52"/>
      <c r="D26" s="99"/>
      <c r="E26" s="99"/>
      <c r="F26" s="99"/>
      <c r="G26" s="99"/>
      <c r="H26" s="99"/>
      <c r="I26" s="99"/>
      <c r="J26" s="99"/>
      <c r="K26" s="156">
        <f>K25</f>
        <v>0</v>
      </c>
      <c r="L26" s="156">
        <f>L25+K26</f>
        <v>0</v>
      </c>
      <c r="M26" s="156">
        <f aca="true" t="shared" si="8" ref="M26:AD26">M25+L26</f>
        <v>0</v>
      </c>
      <c r="N26" s="156">
        <f t="shared" si="8"/>
        <v>0</v>
      </c>
      <c r="O26" s="200">
        <f t="shared" si="8"/>
        <v>0</v>
      </c>
      <c r="P26" s="201">
        <f t="shared" si="8"/>
        <v>0</v>
      </c>
      <c r="Q26" s="156">
        <f t="shared" si="8"/>
        <v>0</v>
      </c>
      <c r="R26" s="156">
        <f t="shared" si="8"/>
        <v>0</v>
      </c>
      <c r="S26" s="156">
        <f t="shared" si="8"/>
        <v>0</v>
      </c>
      <c r="T26" s="200">
        <f t="shared" si="8"/>
        <v>0</v>
      </c>
      <c r="U26" s="201">
        <f t="shared" si="8"/>
        <v>0</v>
      </c>
      <c r="V26" s="156">
        <f t="shared" si="8"/>
        <v>0</v>
      </c>
      <c r="W26" s="156">
        <f t="shared" si="8"/>
        <v>0</v>
      </c>
      <c r="X26" s="156">
        <f t="shared" si="8"/>
        <v>0</v>
      </c>
      <c r="Y26" s="200">
        <f t="shared" si="8"/>
        <v>0</v>
      </c>
      <c r="Z26" s="201">
        <f t="shared" si="8"/>
        <v>0</v>
      </c>
      <c r="AA26" s="156">
        <f t="shared" si="8"/>
        <v>0</v>
      </c>
      <c r="AB26" s="156">
        <f t="shared" si="8"/>
        <v>0</v>
      </c>
      <c r="AC26" s="156">
        <f t="shared" si="8"/>
        <v>0</v>
      </c>
      <c r="AD26" s="177">
        <f t="shared" si="8"/>
        <v>0</v>
      </c>
    </row>
    <row r="27" spans="17:30" ht="31.5" customHeight="1" thickBot="1"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1:30" ht="31.5" customHeight="1" thickBot="1">
      <c r="A28" s="144" t="s">
        <v>72</v>
      </c>
      <c r="B28" s="101"/>
      <c r="C28" s="101"/>
      <c r="D28" s="101"/>
      <c r="E28" s="101"/>
      <c r="F28" s="101"/>
      <c r="G28" s="101"/>
      <c r="H28" s="101"/>
      <c r="I28" s="101"/>
      <c r="J28" s="145"/>
      <c r="K28" s="162" t="e">
        <f aca="true" t="shared" si="9" ref="K28:Y28">ROUND(K8/K7,3)</f>
        <v>#DIV/0!</v>
      </c>
      <c r="L28" s="163" t="e">
        <f t="shared" si="9"/>
        <v>#DIV/0!</v>
      </c>
      <c r="M28" s="163" t="e">
        <f t="shared" si="9"/>
        <v>#DIV/0!</v>
      </c>
      <c r="N28" s="163" t="e">
        <f t="shared" si="9"/>
        <v>#DIV/0!</v>
      </c>
      <c r="O28" s="164" t="e">
        <f t="shared" si="9"/>
        <v>#DIV/0!</v>
      </c>
      <c r="P28" s="162" t="e">
        <f t="shared" si="9"/>
        <v>#DIV/0!</v>
      </c>
      <c r="Q28" s="163" t="e">
        <f t="shared" si="9"/>
        <v>#DIV/0!</v>
      </c>
      <c r="R28" s="163" t="e">
        <f t="shared" si="9"/>
        <v>#DIV/0!</v>
      </c>
      <c r="S28" s="163" t="e">
        <f t="shared" si="9"/>
        <v>#DIV/0!</v>
      </c>
      <c r="T28" s="164" t="e">
        <f t="shared" si="9"/>
        <v>#DIV/0!</v>
      </c>
      <c r="U28" s="162" t="e">
        <f t="shared" si="9"/>
        <v>#DIV/0!</v>
      </c>
      <c r="V28" s="163" t="e">
        <f t="shared" si="9"/>
        <v>#DIV/0!</v>
      </c>
      <c r="W28" s="163" t="e">
        <f t="shared" si="9"/>
        <v>#DIV/0!</v>
      </c>
      <c r="X28" s="163" t="e">
        <f t="shared" si="9"/>
        <v>#DIV/0!</v>
      </c>
      <c r="Y28" s="164" t="e">
        <f t="shared" si="9"/>
        <v>#DIV/0!</v>
      </c>
      <c r="Z28" s="162" t="e">
        <f>ROUND(Z8/Z7,0)</f>
        <v>#DIV/0!</v>
      </c>
      <c r="AA28" s="163" t="e">
        <f>ROUND(AA8/AA7,0)</f>
        <v>#DIV/0!</v>
      </c>
      <c r="AB28" s="163" t="e">
        <f>ROUND(AB8/AB7,0)</f>
        <v>#DIV/0!</v>
      </c>
      <c r="AC28" s="163" t="e">
        <f>ROUND(AC8/AC7,0)</f>
        <v>#DIV/0!</v>
      </c>
      <c r="AD28" s="164" t="e">
        <f>ROUND(AD8/AD7,0)</f>
        <v>#DIV/0!</v>
      </c>
    </row>
    <row r="29" spans="1:30" ht="31.5" customHeight="1" thickBot="1">
      <c r="A29" s="144" t="s">
        <v>73</v>
      </c>
      <c r="B29" s="101"/>
      <c r="C29" s="101"/>
      <c r="D29" s="101"/>
      <c r="E29" s="101"/>
      <c r="F29" s="101"/>
      <c r="G29" s="101"/>
      <c r="H29" s="101"/>
      <c r="I29" s="101"/>
      <c r="J29" s="145"/>
      <c r="K29" s="162" t="e">
        <f aca="true" t="shared" si="10" ref="K29:Y29">ROUND(K25/(K7+K21),3)</f>
        <v>#DIV/0!</v>
      </c>
      <c r="L29" s="163" t="e">
        <f t="shared" si="10"/>
        <v>#DIV/0!</v>
      </c>
      <c r="M29" s="163" t="e">
        <f t="shared" si="10"/>
        <v>#DIV/0!</v>
      </c>
      <c r="N29" s="163" t="e">
        <f t="shared" si="10"/>
        <v>#DIV/0!</v>
      </c>
      <c r="O29" s="164" t="e">
        <f t="shared" si="10"/>
        <v>#DIV/0!</v>
      </c>
      <c r="P29" s="162" t="e">
        <f t="shared" si="10"/>
        <v>#DIV/0!</v>
      </c>
      <c r="Q29" s="163" t="e">
        <f t="shared" si="10"/>
        <v>#DIV/0!</v>
      </c>
      <c r="R29" s="163" t="e">
        <f t="shared" si="10"/>
        <v>#DIV/0!</v>
      </c>
      <c r="S29" s="163" t="e">
        <f t="shared" si="10"/>
        <v>#DIV/0!</v>
      </c>
      <c r="T29" s="164" t="e">
        <f t="shared" si="10"/>
        <v>#DIV/0!</v>
      </c>
      <c r="U29" s="162" t="e">
        <f t="shared" si="10"/>
        <v>#DIV/0!</v>
      </c>
      <c r="V29" s="163" t="e">
        <f t="shared" si="10"/>
        <v>#DIV/0!</v>
      </c>
      <c r="W29" s="163" t="e">
        <f t="shared" si="10"/>
        <v>#DIV/0!</v>
      </c>
      <c r="X29" s="163" t="e">
        <f t="shared" si="10"/>
        <v>#DIV/0!</v>
      </c>
      <c r="Y29" s="164" t="e">
        <f t="shared" si="10"/>
        <v>#DIV/0!</v>
      </c>
      <c r="Z29" s="165" t="e">
        <f>ROUND(Z25/(Z7+Z21),0)</f>
        <v>#DIV/0!</v>
      </c>
      <c r="AA29" s="166" t="e">
        <f>ROUND(AA25/(AA7+AA21),0)</f>
        <v>#DIV/0!</v>
      </c>
      <c r="AB29" s="166" t="e">
        <f>ROUND(AB25/(AB7+AB21),0)</f>
        <v>#DIV/0!</v>
      </c>
      <c r="AC29" s="166" t="e">
        <f>ROUND(AC25/(AC7+AC21),0)</f>
        <v>#DIV/0!</v>
      </c>
      <c r="AD29" s="167" t="e">
        <f>ROUND(AD25/(AD7+AD21),0)</f>
        <v>#DIV/0!</v>
      </c>
    </row>
    <row r="30" spans="1:10" ht="31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ht="31.5" customHeight="1"/>
    <row r="32" ht="31.5" customHeight="1"/>
    <row r="33" ht="31.5" customHeight="1"/>
  </sheetData>
  <sheetProtection/>
  <mergeCells count="9">
    <mergeCell ref="A1:J1"/>
    <mergeCell ref="A20:J20"/>
    <mergeCell ref="A21:A24"/>
    <mergeCell ref="B24:J24"/>
    <mergeCell ref="A7:J7"/>
    <mergeCell ref="B5:J5"/>
    <mergeCell ref="B6:J6"/>
    <mergeCell ref="A4:J4"/>
    <mergeCell ref="A19:J19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fitToHeight="1" fitToWidth="1" horizontalDpi="600" verticalDpi="600" orientation="landscape" paperSize="8" scale="80" r:id="rId2"/>
  <headerFooter alignWithMargins="0">
    <oddHeader>&amp;L&amp;"ＭＳ ゴシック,標準"&amp;11【様式１２－１】</oddHeader>
    <oddFooter>&amp;C１０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3"/>
  <sheetViews>
    <sheetView showGridLines="0" view="pageBreakPreview" zoomScaleNormal="125" zoomScaleSheetLayoutView="100" workbookViewId="0" topLeftCell="A1">
      <selection activeCell="A1" sqref="A1:J2"/>
    </sheetView>
  </sheetViews>
  <sheetFormatPr defaultColWidth="9.140625" defaultRowHeight="12"/>
  <cols>
    <col min="1" max="1" width="3.0039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6.57421875" style="1" bestFit="1" customWidth="1"/>
    <col min="10" max="10" width="3.00390625" style="1" bestFit="1" customWidth="1"/>
    <col min="11" max="30" width="9.7109375" style="55" customWidth="1"/>
    <col min="31" max="31" width="22.140625" style="1" customWidth="1"/>
    <col min="32" max="16384" width="9.140625" style="1" customWidth="1"/>
  </cols>
  <sheetData>
    <row r="1" spans="1:30" ht="21.75" customHeight="1">
      <c r="A1" s="272" t="s">
        <v>87</v>
      </c>
      <c r="B1" s="272"/>
      <c r="C1" s="272"/>
      <c r="D1" s="272"/>
      <c r="E1" s="272"/>
      <c r="F1" s="272"/>
      <c r="G1" s="272"/>
      <c r="H1" s="272"/>
      <c r="I1" s="272"/>
      <c r="J1" s="272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1" ht="22.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56" t="s">
        <v>1</v>
      </c>
      <c r="L2" s="56" t="s">
        <v>2</v>
      </c>
      <c r="M2" s="56" t="s">
        <v>3</v>
      </c>
      <c r="N2" s="56" t="s">
        <v>4</v>
      </c>
      <c r="O2" s="56" t="s">
        <v>5</v>
      </c>
      <c r="P2" s="56" t="s">
        <v>47</v>
      </c>
      <c r="Q2" s="56" t="s">
        <v>48</v>
      </c>
      <c r="R2" s="56" t="s">
        <v>49</v>
      </c>
      <c r="S2" s="56" t="s">
        <v>50</v>
      </c>
      <c r="T2" s="56" t="s">
        <v>51</v>
      </c>
      <c r="U2" s="56" t="s">
        <v>52</v>
      </c>
      <c r="V2" s="56" t="s">
        <v>53</v>
      </c>
      <c r="W2" s="56" t="s">
        <v>54</v>
      </c>
      <c r="X2" s="56" t="s">
        <v>55</v>
      </c>
      <c r="Y2" s="56" t="s">
        <v>56</v>
      </c>
      <c r="Z2" s="56" t="s">
        <v>57</v>
      </c>
      <c r="AA2" s="56" t="s">
        <v>58</v>
      </c>
      <c r="AB2" s="56" t="s">
        <v>59</v>
      </c>
      <c r="AC2" s="56" t="s">
        <v>60</v>
      </c>
      <c r="AD2" s="56" t="s">
        <v>61</v>
      </c>
      <c r="AE2" s="24" t="s">
        <v>67</v>
      </c>
    </row>
    <row r="3" spans="1:31" ht="22.5" customHeight="1" thickBot="1">
      <c r="A3" s="274"/>
      <c r="B3" s="275"/>
      <c r="C3" s="275"/>
      <c r="D3" s="275"/>
      <c r="E3" s="275"/>
      <c r="F3" s="275"/>
      <c r="G3" s="275"/>
      <c r="H3" s="276" t="s">
        <v>33</v>
      </c>
      <c r="I3" s="277"/>
      <c r="J3" s="278"/>
      <c r="K3" s="243" t="s">
        <v>41</v>
      </c>
      <c r="L3" s="243" t="s">
        <v>42</v>
      </c>
      <c r="M3" s="243" t="s">
        <v>43</v>
      </c>
      <c r="N3" s="243" t="s">
        <v>44</v>
      </c>
      <c r="O3" s="243" t="s">
        <v>45</v>
      </c>
      <c r="P3" s="243" t="s">
        <v>46</v>
      </c>
      <c r="Q3" s="243" t="s">
        <v>62</v>
      </c>
      <c r="R3" s="243" t="s">
        <v>63</v>
      </c>
      <c r="S3" s="243" t="s">
        <v>64</v>
      </c>
      <c r="T3" s="243" t="s">
        <v>65</v>
      </c>
      <c r="U3" s="243" t="s">
        <v>76</v>
      </c>
      <c r="V3" s="243" t="s">
        <v>78</v>
      </c>
      <c r="W3" s="243" t="s">
        <v>79</v>
      </c>
      <c r="X3" s="243" t="s">
        <v>80</v>
      </c>
      <c r="Y3" s="243" t="s">
        <v>81</v>
      </c>
      <c r="Z3" s="243" t="s">
        <v>82</v>
      </c>
      <c r="AA3" s="243" t="s">
        <v>83</v>
      </c>
      <c r="AB3" s="243" t="s">
        <v>93</v>
      </c>
      <c r="AC3" s="243" t="s">
        <v>98</v>
      </c>
      <c r="AD3" s="243" t="s">
        <v>99</v>
      </c>
      <c r="AE3" s="223" t="s">
        <v>6</v>
      </c>
    </row>
    <row r="4" spans="1:31" ht="22.5" customHeight="1" thickBot="1" thickTop="1">
      <c r="A4" s="232" t="s">
        <v>91</v>
      </c>
      <c r="B4" s="20"/>
      <c r="C4" s="20"/>
      <c r="D4" s="115"/>
      <c r="E4" s="38"/>
      <c r="F4" s="38"/>
      <c r="G4" s="38"/>
      <c r="H4" s="269" t="s">
        <v>84</v>
      </c>
      <c r="I4" s="270"/>
      <c r="J4" s="271"/>
      <c r="K4" s="234"/>
      <c r="L4" s="58"/>
      <c r="M4" s="57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9"/>
      <c r="AE4" s="22"/>
    </row>
    <row r="5" spans="1:31" ht="22.5" customHeight="1" thickTop="1">
      <c r="A5" s="46"/>
      <c r="B5" s="257" t="s">
        <v>66</v>
      </c>
      <c r="C5" s="258"/>
      <c r="D5" s="116"/>
      <c r="E5" s="40" t="s">
        <v>0</v>
      </c>
      <c r="F5" s="40"/>
      <c r="G5" s="40"/>
      <c r="H5" s="258" t="s">
        <v>8</v>
      </c>
      <c r="I5" s="258"/>
      <c r="J5" s="259"/>
      <c r="K5" s="36"/>
      <c r="L5" s="37"/>
      <c r="M5" s="37"/>
      <c r="N5" s="104"/>
      <c r="O5" s="104"/>
      <c r="P5" s="117"/>
      <c r="Q5" s="118"/>
      <c r="R5" s="118"/>
      <c r="S5" s="118"/>
      <c r="T5" s="119"/>
      <c r="U5" s="117"/>
      <c r="V5" s="118"/>
      <c r="W5" s="118"/>
      <c r="X5" s="118"/>
      <c r="Y5" s="119"/>
      <c r="Z5" s="117"/>
      <c r="AA5" s="118"/>
      <c r="AB5" s="118"/>
      <c r="AC5" s="118"/>
      <c r="AD5" s="119"/>
      <c r="AE5" s="125"/>
    </row>
    <row r="6" spans="1:31" ht="22.5" customHeight="1">
      <c r="A6" s="41"/>
      <c r="B6" s="46"/>
      <c r="C6" s="17" t="s">
        <v>92</v>
      </c>
      <c r="D6" s="17"/>
      <c r="E6" s="17"/>
      <c r="F6" s="17"/>
      <c r="G6" s="17"/>
      <c r="H6" s="17"/>
      <c r="I6" s="47" t="s">
        <v>29</v>
      </c>
      <c r="J6" s="48" t="s">
        <v>7</v>
      </c>
      <c r="K6" s="60"/>
      <c r="L6" s="61"/>
      <c r="M6" s="61"/>
      <c r="N6" s="105"/>
      <c r="O6" s="105"/>
      <c r="P6" s="60"/>
      <c r="Q6" s="61"/>
      <c r="R6" s="61"/>
      <c r="S6" s="61"/>
      <c r="T6" s="62"/>
      <c r="U6" s="60"/>
      <c r="V6" s="61"/>
      <c r="W6" s="61"/>
      <c r="X6" s="61"/>
      <c r="Y6" s="62"/>
      <c r="Z6" s="60"/>
      <c r="AA6" s="61"/>
      <c r="AB6" s="61"/>
      <c r="AC6" s="61"/>
      <c r="AD6" s="62"/>
      <c r="AE6" s="6"/>
    </row>
    <row r="7" spans="1:31" ht="22.5" customHeight="1">
      <c r="A7" s="41"/>
      <c r="B7" s="46"/>
      <c r="C7" s="25"/>
      <c r="D7" s="2" t="s">
        <v>9</v>
      </c>
      <c r="E7" s="4" t="s">
        <v>10</v>
      </c>
      <c r="F7" s="5"/>
      <c r="G7" s="3" t="s">
        <v>11</v>
      </c>
      <c r="H7" s="2"/>
      <c r="I7" s="218">
        <v>625</v>
      </c>
      <c r="J7" s="42" t="s">
        <v>12</v>
      </c>
      <c r="K7" s="71">
        <f aca="true" t="shared" si="0" ref="K7:L11">ROUNDDOWN($F7*$I7*K$5*365*$K$4/1000,)</f>
        <v>0</v>
      </c>
      <c r="L7" s="72">
        <f t="shared" si="0"/>
        <v>0</v>
      </c>
      <c r="M7" s="72">
        <f>ROUNDDOWN($F7*$I7*M$5*366*$K$4/1000,)</f>
        <v>0</v>
      </c>
      <c r="N7" s="63">
        <f aca="true" t="shared" si="1" ref="N7:P11">ROUNDDOWN($F7*$I7*N$5*365*$K$4/1000,)</f>
        <v>0</v>
      </c>
      <c r="O7" s="63">
        <f t="shared" si="1"/>
        <v>0</v>
      </c>
      <c r="P7" s="71">
        <f t="shared" si="1"/>
        <v>0</v>
      </c>
      <c r="Q7" s="72">
        <f>ROUNDDOWN($F7*$I7*Q$5*366*$K$4/1000,)</f>
        <v>0</v>
      </c>
      <c r="R7" s="72">
        <f aca="true" t="shared" si="2" ref="R7:T11">ROUNDDOWN($F7*$I7*R$5*365*$K$4/1000,)</f>
        <v>0</v>
      </c>
      <c r="S7" s="72">
        <f t="shared" si="2"/>
        <v>0</v>
      </c>
      <c r="T7" s="64">
        <f t="shared" si="2"/>
        <v>0</v>
      </c>
      <c r="U7" s="71">
        <f>ROUNDDOWN($F7*$I7*U$5*366*$K$4/1000,)</f>
        <v>0</v>
      </c>
      <c r="V7" s="72">
        <f aca="true" t="shared" si="3" ref="V7:X11">ROUNDDOWN($F7*$I7*V$5*365*$K$4/1000,)</f>
        <v>0</v>
      </c>
      <c r="W7" s="72">
        <f t="shared" si="3"/>
        <v>0</v>
      </c>
      <c r="X7" s="72">
        <f t="shared" si="3"/>
        <v>0</v>
      </c>
      <c r="Y7" s="64">
        <f>ROUNDDOWN($F7*$I7*Y$5*366*$K$4/1000,)</f>
        <v>0</v>
      </c>
      <c r="Z7" s="71">
        <f aca="true" t="shared" si="4" ref="Z7:AB11">ROUNDDOWN($F7*$I7*Z$5*365*$K$4/1000,)</f>
        <v>0</v>
      </c>
      <c r="AA7" s="72">
        <f t="shared" si="4"/>
        <v>0</v>
      </c>
      <c r="AB7" s="72">
        <f t="shared" si="4"/>
        <v>0</v>
      </c>
      <c r="AC7" s="72">
        <f>ROUNDDOWN($F7*$I7*AC$5*366*$K$4/1000,)</f>
        <v>0</v>
      </c>
      <c r="AD7" s="64">
        <f>ROUNDDOWN($F7*$I7*AD$5*365*$K$4/1000,)</f>
        <v>0</v>
      </c>
      <c r="AE7" s="128"/>
    </row>
    <row r="8" spans="1:31" ht="22.5" customHeight="1">
      <c r="A8" s="41"/>
      <c r="B8" s="46"/>
      <c r="C8" s="25"/>
      <c r="D8" s="2" t="s">
        <v>13</v>
      </c>
      <c r="E8" s="4" t="s">
        <v>10</v>
      </c>
      <c r="F8" s="5"/>
      <c r="G8" s="3" t="s">
        <v>11</v>
      </c>
      <c r="H8" s="2"/>
      <c r="I8" s="218">
        <v>691</v>
      </c>
      <c r="J8" s="42" t="s">
        <v>12</v>
      </c>
      <c r="K8" s="71">
        <f t="shared" si="0"/>
        <v>0</v>
      </c>
      <c r="L8" s="72">
        <f t="shared" si="0"/>
        <v>0</v>
      </c>
      <c r="M8" s="72">
        <f>ROUNDDOWN($F8*$I8*M$5*366*$K$4/1000,)</f>
        <v>0</v>
      </c>
      <c r="N8" s="63">
        <f t="shared" si="1"/>
        <v>0</v>
      </c>
      <c r="O8" s="63">
        <f t="shared" si="1"/>
        <v>0</v>
      </c>
      <c r="P8" s="71">
        <f t="shared" si="1"/>
        <v>0</v>
      </c>
      <c r="Q8" s="72">
        <f>ROUNDDOWN($F8*$I8*Q$5*366*$K$4/1000,)</f>
        <v>0</v>
      </c>
      <c r="R8" s="72">
        <f t="shared" si="2"/>
        <v>0</v>
      </c>
      <c r="S8" s="72">
        <f t="shared" si="2"/>
        <v>0</v>
      </c>
      <c r="T8" s="64">
        <f t="shared" si="2"/>
        <v>0</v>
      </c>
      <c r="U8" s="71">
        <f>ROUNDDOWN($F8*$I8*U$5*366*$K$4/1000,)</f>
        <v>0</v>
      </c>
      <c r="V8" s="72">
        <f t="shared" si="3"/>
        <v>0</v>
      </c>
      <c r="W8" s="72">
        <f t="shared" si="3"/>
        <v>0</v>
      </c>
      <c r="X8" s="72">
        <f t="shared" si="3"/>
        <v>0</v>
      </c>
      <c r="Y8" s="64">
        <f>ROUNDDOWN($F8*$I8*Y$5*366*$K$4/1000,)</f>
        <v>0</v>
      </c>
      <c r="Z8" s="71">
        <f t="shared" si="4"/>
        <v>0</v>
      </c>
      <c r="AA8" s="72">
        <f t="shared" si="4"/>
        <v>0</v>
      </c>
      <c r="AB8" s="72">
        <f t="shared" si="4"/>
        <v>0</v>
      </c>
      <c r="AC8" s="72">
        <f>ROUNDDOWN($F8*$I8*AC$5*366*$K$4/1000,)</f>
        <v>0</v>
      </c>
      <c r="AD8" s="64">
        <f>ROUNDDOWN($F8*$I8*AD$5*365*$K$4/1000,)</f>
        <v>0</v>
      </c>
      <c r="AE8" s="128"/>
    </row>
    <row r="9" spans="1:31" ht="22.5" customHeight="1">
      <c r="A9" s="41"/>
      <c r="B9" s="46"/>
      <c r="C9" s="25"/>
      <c r="D9" s="2" t="s">
        <v>14</v>
      </c>
      <c r="E9" s="4" t="s">
        <v>10</v>
      </c>
      <c r="F9" s="5"/>
      <c r="G9" s="3" t="s">
        <v>11</v>
      </c>
      <c r="H9" s="2"/>
      <c r="I9" s="218">
        <v>762</v>
      </c>
      <c r="J9" s="42" t="s">
        <v>12</v>
      </c>
      <c r="K9" s="71">
        <f t="shared" si="0"/>
        <v>0</v>
      </c>
      <c r="L9" s="72">
        <f t="shared" si="0"/>
        <v>0</v>
      </c>
      <c r="M9" s="72">
        <f>ROUNDDOWN($F9*$I9*M$5*366*$K$4/1000,)</f>
        <v>0</v>
      </c>
      <c r="N9" s="63">
        <f t="shared" si="1"/>
        <v>0</v>
      </c>
      <c r="O9" s="63">
        <f t="shared" si="1"/>
        <v>0</v>
      </c>
      <c r="P9" s="71">
        <f t="shared" si="1"/>
        <v>0</v>
      </c>
      <c r="Q9" s="72">
        <f>ROUNDDOWN($F9*$I9*Q$5*366*$K$4/1000,)</f>
        <v>0</v>
      </c>
      <c r="R9" s="72">
        <f t="shared" si="2"/>
        <v>0</v>
      </c>
      <c r="S9" s="72">
        <f t="shared" si="2"/>
        <v>0</v>
      </c>
      <c r="T9" s="64">
        <f t="shared" si="2"/>
        <v>0</v>
      </c>
      <c r="U9" s="71">
        <f>ROUNDDOWN($F9*$I9*U$5*366*$K$4/1000,)</f>
        <v>0</v>
      </c>
      <c r="V9" s="72">
        <f t="shared" si="3"/>
        <v>0</v>
      </c>
      <c r="W9" s="72">
        <f t="shared" si="3"/>
        <v>0</v>
      </c>
      <c r="X9" s="72">
        <f t="shared" si="3"/>
        <v>0</v>
      </c>
      <c r="Y9" s="64">
        <f>ROUNDDOWN($F9*$I9*Y$5*366*$K$4/1000,)</f>
        <v>0</v>
      </c>
      <c r="Z9" s="71">
        <f t="shared" si="4"/>
        <v>0</v>
      </c>
      <c r="AA9" s="72">
        <f t="shared" si="4"/>
        <v>0</v>
      </c>
      <c r="AB9" s="72">
        <f t="shared" si="4"/>
        <v>0</v>
      </c>
      <c r="AC9" s="72">
        <f>ROUNDDOWN($F9*$I9*AC$5*366*$K$4/1000,)</f>
        <v>0</v>
      </c>
      <c r="AD9" s="64">
        <f>ROUNDDOWN($F9*$I9*AD$5*365*$K$4/1000,)</f>
        <v>0</v>
      </c>
      <c r="AE9" s="128"/>
    </row>
    <row r="10" spans="1:31" ht="22.5" customHeight="1">
      <c r="A10" s="41"/>
      <c r="B10" s="46"/>
      <c r="C10" s="25"/>
      <c r="D10" s="2" t="s">
        <v>15</v>
      </c>
      <c r="E10" s="4" t="s">
        <v>10</v>
      </c>
      <c r="F10" s="5"/>
      <c r="G10" s="3" t="s">
        <v>11</v>
      </c>
      <c r="H10" s="2"/>
      <c r="I10" s="218">
        <v>828</v>
      </c>
      <c r="J10" s="42" t="s">
        <v>12</v>
      </c>
      <c r="K10" s="71">
        <f t="shared" si="0"/>
        <v>0</v>
      </c>
      <c r="L10" s="72">
        <f t="shared" si="0"/>
        <v>0</v>
      </c>
      <c r="M10" s="72">
        <f>ROUNDDOWN($F10*$I10*M$5*366*$K$4/1000,)</f>
        <v>0</v>
      </c>
      <c r="N10" s="63">
        <f t="shared" si="1"/>
        <v>0</v>
      </c>
      <c r="O10" s="63">
        <f t="shared" si="1"/>
        <v>0</v>
      </c>
      <c r="P10" s="71">
        <f t="shared" si="1"/>
        <v>0</v>
      </c>
      <c r="Q10" s="72">
        <f>ROUNDDOWN($F10*$I10*Q$5*366*$K$4/1000,)</f>
        <v>0</v>
      </c>
      <c r="R10" s="72">
        <f t="shared" si="2"/>
        <v>0</v>
      </c>
      <c r="S10" s="72">
        <f t="shared" si="2"/>
        <v>0</v>
      </c>
      <c r="T10" s="64">
        <f t="shared" si="2"/>
        <v>0</v>
      </c>
      <c r="U10" s="71">
        <f>ROUNDDOWN($F10*$I10*U$5*366*$K$4/1000,)</f>
        <v>0</v>
      </c>
      <c r="V10" s="72">
        <f t="shared" si="3"/>
        <v>0</v>
      </c>
      <c r="W10" s="72">
        <f t="shared" si="3"/>
        <v>0</v>
      </c>
      <c r="X10" s="72">
        <f t="shared" si="3"/>
        <v>0</v>
      </c>
      <c r="Y10" s="64">
        <f>ROUNDDOWN($F10*$I10*Y$5*366*$K$4/1000,)</f>
        <v>0</v>
      </c>
      <c r="Z10" s="71">
        <f t="shared" si="4"/>
        <v>0</v>
      </c>
      <c r="AA10" s="72">
        <f t="shared" si="4"/>
        <v>0</v>
      </c>
      <c r="AB10" s="72">
        <f t="shared" si="4"/>
        <v>0</v>
      </c>
      <c r="AC10" s="72">
        <f>ROUNDDOWN($F10*$I10*AC$5*366*$K$4/1000,)</f>
        <v>0</v>
      </c>
      <c r="AD10" s="64">
        <f>ROUNDDOWN($F10*$I10*AD$5*365*$K$4/1000,)</f>
        <v>0</v>
      </c>
      <c r="AE10" s="128"/>
    </row>
    <row r="11" spans="1:31" ht="22.5" customHeight="1">
      <c r="A11" s="41"/>
      <c r="B11" s="46"/>
      <c r="C11" s="26"/>
      <c r="D11" s="2" t="s">
        <v>16</v>
      </c>
      <c r="E11" s="4" t="s">
        <v>10</v>
      </c>
      <c r="F11" s="5"/>
      <c r="G11" s="3" t="s">
        <v>11</v>
      </c>
      <c r="H11" s="2"/>
      <c r="I11" s="218">
        <v>894</v>
      </c>
      <c r="J11" s="42" t="s">
        <v>12</v>
      </c>
      <c r="K11" s="71">
        <f t="shared" si="0"/>
        <v>0</v>
      </c>
      <c r="L11" s="72">
        <f t="shared" si="0"/>
        <v>0</v>
      </c>
      <c r="M11" s="72">
        <f>ROUNDDOWN($F11*$I11*M$5*366*$K$4/1000,)</f>
        <v>0</v>
      </c>
      <c r="N11" s="63">
        <f t="shared" si="1"/>
        <v>0</v>
      </c>
      <c r="O11" s="63">
        <f t="shared" si="1"/>
        <v>0</v>
      </c>
      <c r="P11" s="71">
        <f t="shared" si="1"/>
        <v>0</v>
      </c>
      <c r="Q11" s="72">
        <f>ROUNDDOWN($F11*$I11*Q$5*366*$K$4/1000,)</f>
        <v>0</v>
      </c>
      <c r="R11" s="72">
        <f t="shared" si="2"/>
        <v>0</v>
      </c>
      <c r="S11" s="72">
        <f t="shared" si="2"/>
        <v>0</v>
      </c>
      <c r="T11" s="64">
        <f t="shared" si="2"/>
        <v>0</v>
      </c>
      <c r="U11" s="71">
        <f>ROUNDDOWN($F11*$I11*U$5*366*$K$4/1000,)</f>
        <v>0</v>
      </c>
      <c r="V11" s="72">
        <f t="shared" si="3"/>
        <v>0</v>
      </c>
      <c r="W11" s="72">
        <f t="shared" si="3"/>
        <v>0</v>
      </c>
      <c r="X11" s="72">
        <f t="shared" si="3"/>
        <v>0</v>
      </c>
      <c r="Y11" s="64">
        <f>ROUNDDOWN($F11*$I11*Y$5*366*$K$4/1000,)</f>
        <v>0</v>
      </c>
      <c r="Z11" s="71">
        <f t="shared" si="4"/>
        <v>0</v>
      </c>
      <c r="AA11" s="72">
        <f t="shared" si="4"/>
        <v>0</v>
      </c>
      <c r="AB11" s="72">
        <f t="shared" si="4"/>
        <v>0</v>
      </c>
      <c r="AC11" s="72">
        <f>ROUNDDOWN($F11*$I11*AC$5*366*$K$4/1000,)</f>
        <v>0</v>
      </c>
      <c r="AD11" s="64">
        <f>ROUNDDOWN($F11*$I11*AD$5*365*$K$4/1000,)</f>
        <v>0</v>
      </c>
      <c r="AE11" s="128"/>
    </row>
    <row r="12" spans="1:31" ht="22.5" customHeight="1">
      <c r="A12" s="41"/>
      <c r="B12" s="46"/>
      <c r="C12" s="208" t="s">
        <v>77</v>
      </c>
      <c r="D12" s="208"/>
      <c r="E12" s="208"/>
      <c r="F12" s="209"/>
      <c r="G12" s="217"/>
      <c r="H12" s="219"/>
      <c r="I12" s="218"/>
      <c r="J12" s="220" t="s">
        <v>12</v>
      </c>
      <c r="K12" s="224">
        <f>ROUNDDOWN($D$5*$I12*K$5*365*$K$4/1000,)</f>
        <v>0</v>
      </c>
      <c r="L12" s="225">
        <f aca="true" t="shared" si="5" ref="L12:AA16">ROUNDDOWN($D$5*$I12*L$5*365*$K$4/1000,)</f>
        <v>0</v>
      </c>
      <c r="M12" s="225">
        <f>ROUNDDOWN($D$5*$I12*M$5*366*$K$4/1000,)</f>
        <v>0</v>
      </c>
      <c r="N12" s="226">
        <f t="shared" si="5"/>
        <v>0</v>
      </c>
      <c r="O12" s="226">
        <f t="shared" si="5"/>
        <v>0</v>
      </c>
      <c r="P12" s="224">
        <f t="shared" si="5"/>
        <v>0</v>
      </c>
      <c r="Q12" s="225">
        <f>ROUNDDOWN($D$5*$I12*Q$5*366*$K$4/1000,)</f>
        <v>0</v>
      </c>
      <c r="R12" s="225">
        <f t="shared" si="5"/>
        <v>0</v>
      </c>
      <c r="S12" s="225">
        <f t="shared" si="5"/>
        <v>0</v>
      </c>
      <c r="T12" s="227">
        <f t="shared" si="5"/>
        <v>0</v>
      </c>
      <c r="U12" s="224">
        <f>ROUNDDOWN($D$5*$I12*U$5*366*$K$4/1000,)</f>
        <v>0</v>
      </c>
      <c r="V12" s="225">
        <f t="shared" si="5"/>
        <v>0</v>
      </c>
      <c r="W12" s="225">
        <f t="shared" si="5"/>
        <v>0</v>
      </c>
      <c r="X12" s="225">
        <f t="shared" si="5"/>
        <v>0</v>
      </c>
      <c r="Y12" s="227">
        <f>ROUNDDOWN($D$5*$I12*Y$5*366*$K$4/1000,)</f>
        <v>0</v>
      </c>
      <c r="Z12" s="224">
        <f t="shared" si="5"/>
        <v>0</v>
      </c>
      <c r="AA12" s="225">
        <f t="shared" si="5"/>
        <v>0</v>
      </c>
      <c r="AB12" s="225">
        <f aca="true" t="shared" si="6" ref="AB12:AD16">ROUNDDOWN($D$5*$I12*AB$5*365*$K$4/1000,)</f>
        <v>0</v>
      </c>
      <c r="AC12" s="225">
        <f>ROUNDDOWN($D$5*$I12*AC$5*366*$K$4/1000,)</f>
        <v>0</v>
      </c>
      <c r="AD12" s="227">
        <f t="shared" si="6"/>
        <v>0</v>
      </c>
      <c r="AE12" s="128"/>
    </row>
    <row r="13" spans="1:31" ht="22.5" customHeight="1">
      <c r="A13" s="41"/>
      <c r="B13" s="46"/>
      <c r="C13" s="208" t="s">
        <v>77</v>
      </c>
      <c r="D13" s="208"/>
      <c r="E13" s="208"/>
      <c r="F13" s="209"/>
      <c r="G13" s="217"/>
      <c r="H13" s="219"/>
      <c r="I13" s="218"/>
      <c r="J13" s="220" t="s">
        <v>12</v>
      </c>
      <c r="K13" s="224">
        <f>ROUNDDOWN($D$5*$I13*K$5*365*$K$4/1000,)</f>
        <v>0</v>
      </c>
      <c r="L13" s="225">
        <f t="shared" si="5"/>
        <v>0</v>
      </c>
      <c r="M13" s="225">
        <f>ROUNDDOWN($D$5*$I13*M$5*366*$K$4/1000,)</f>
        <v>0</v>
      </c>
      <c r="N13" s="226">
        <f t="shared" si="5"/>
        <v>0</v>
      </c>
      <c r="O13" s="226">
        <f t="shared" si="5"/>
        <v>0</v>
      </c>
      <c r="P13" s="224">
        <f t="shared" si="5"/>
        <v>0</v>
      </c>
      <c r="Q13" s="225">
        <f>ROUNDDOWN($D$5*$I13*Q$5*366*$K$4/1000,)</f>
        <v>0</v>
      </c>
      <c r="R13" s="225">
        <f t="shared" si="5"/>
        <v>0</v>
      </c>
      <c r="S13" s="225">
        <f t="shared" si="5"/>
        <v>0</v>
      </c>
      <c r="T13" s="227">
        <f t="shared" si="5"/>
        <v>0</v>
      </c>
      <c r="U13" s="224">
        <f>ROUNDDOWN($D$5*$I13*U$5*366*$K$4/1000,)</f>
        <v>0</v>
      </c>
      <c r="V13" s="225">
        <f t="shared" si="5"/>
        <v>0</v>
      </c>
      <c r="W13" s="225">
        <f t="shared" si="5"/>
        <v>0</v>
      </c>
      <c r="X13" s="225">
        <f t="shared" si="5"/>
        <v>0</v>
      </c>
      <c r="Y13" s="227">
        <f>ROUNDDOWN($D$5*$I13*Y$5*366*$K$4/1000,)</f>
        <v>0</v>
      </c>
      <c r="Z13" s="224">
        <f t="shared" si="5"/>
        <v>0</v>
      </c>
      <c r="AA13" s="225">
        <f t="shared" si="5"/>
        <v>0</v>
      </c>
      <c r="AB13" s="225">
        <f t="shared" si="6"/>
        <v>0</v>
      </c>
      <c r="AC13" s="225">
        <f>ROUNDDOWN($D$5*$I13*AC$5*366*$K$4/1000,)</f>
        <v>0</v>
      </c>
      <c r="AD13" s="227">
        <f t="shared" si="6"/>
        <v>0</v>
      </c>
      <c r="AE13" s="128"/>
    </row>
    <row r="14" spans="1:31" ht="22.5" customHeight="1">
      <c r="A14" s="41"/>
      <c r="B14" s="46"/>
      <c r="C14" s="208" t="s">
        <v>77</v>
      </c>
      <c r="D14" s="208"/>
      <c r="E14" s="208"/>
      <c r="F14" s="209"/>
      <c r="G14" s="217"/>
      <c r="H14" s="219"/>
      <c r="I14" s="218"/>
      <c r="J14" s="220" t="s">
        <v>12</v>
      </c>
      <c r="K14" s="224">
        <f>ROUNDDOWN($D$5*$I14*K$5*365*$K$4/1000,)</f>
        <v>0</v>
      </c>
      <c r="L14" s="225">
        <f t="shared" si="5"/>
        <v>0</v>
      </c>
      <c r="M14" s="225">
        <f>ROUNDDOWN($D$5*$I14*M$5*366*$K$4/1000,)</f>
        <v>0</v>
      </c>
      <c r="N14" s="226">
        <f t="shared" si="5"/>
        <v>0</v>
      </c>
      <c r="O14" s="226">
        <f t="shared" si="5"/>
        <v>0</v>
      </c>
      <c r="P14" s="224">
        <f t="shared" si="5"/>
        <v>0</v>
      </c>
      <c r="Q14" s="225">
        <f>ROUNDDOWN($D$5*$I14*Q$5*366*$K$4/1000,)</f>
        <v>0</v>
      </c>
      <c r="R14" s="225">
        <f t="shared" si="5"/>
        <v>0</v>
      </c>
      <c r="S14" s="225">
        <f t="shared" si="5"/>
        <v>0</v>
      </c>
      <c r="T14" s="227">
        <f t="shared" si="5"/>
        <v>0</v>
      </c>
      <c r="U14" s="224">
        <f>ROUNDDOWN($D$5*$I14*U$5*366*$K$4/1000,)</f>
        <v>0</v>
      </c>
      <c r="V14" s="225">
        <f t="shared" si="5"/>
        <v>0</v>
      </c>
      <c r="W14" s="225">
        <f t="shared" si="5"/>
        <v>0</v>
      </c>
      <c r="X14" s="225">
        <f t="shared" si="5"/>
        <v>0</v>
      </c>
      <c r="Y14" s="227">
        <f>ROUNDDOWN($D$5*$I14*Y$5*366*$K$4/1000,)</f>
        <v>0</v>
      </c>
      <c r="Z14" s="224">
        <f t="shared" si="5"/>
        <v>0</v>
      </c>
      <c r="AA14" s="225">
        <f t="shared" si="5"/>
        <v>0</v>
      </c>
      <c r="AB14" s="225">
        <f t="shared" si="6"/>
        <v>0</v>
      </c>
      <c r="AC14" s="225">
        <f>ROUNDDOWN($D$5*$I14*AC$5*366*$K$4/1000,)</f>
        <v>0</v>
      </c>
      <c r="AD14" s="227">
        <f t="shared" si="6"/>
        <v>0</v>
      </c>
      <c r="AE14" s="128"/>
    </row>
    <row r="15" spans="1:31" ht="22.5" customHeight="1">
      <c r="A15" s="41"/>
      <c r="B15" s="46"/>
      <c r="C15" s="208" t="s">
        <v>77</v>
      </c>
      <c r="D15" s="208"/>
      <c r="E15" s="208"/>
      <c r="F15" s="209"/>
      <c r="G15" s="217"/>
      <c r="H15" s="219"/>
      <c r="I15" s="218"/>
      <c r="J15" s="220" t="s">
        <v>12</v>
      </c>
      <c r="K15" s="224">
        <f>ROUNDDOWN($D$5*$I15*K$5*365*$K$4/1000,)</f>
        <v>0</v>
      </c>
      <c r="L15" s="225">
        <f t="shared" si="5"/>
        <v>0</v>
      </c>
      <c r="M15" s="225">
        <f>ROUNDDOWN($D$5*$I15*M$5*366*$K$4/1000,)</f>
        <v>0</v>
      </c>
      <c r="N15" s="226">
        <f t="shared" si="5"/>
        <v>0</v>
      </c>
      <c r="O15" s="226">
        <f t="shared" si="5"/>
        <v>0</v>
      </c>
      <c r="P15" s="224">
        <f t="shared" si="5"/>
        <v>0</v>
      </c>
      <c r="Q15" s="225">
        <f>ROUNDDOWN($D$5*$I15*Q$5*366*$K$4/1000,)</f>
        <v>0</v>
      </c>
      <c r="R15" s="225">
        <f t="shared" si="5"/>
        <v>0</v>
      </c>
      <c r="S15" s="225">
        <f t="shared" si="5"/>
        <v>0</v>
      </c>
      <c r="T15" s="227">
        <f t="shared" si="5"/>
        <v>0</v>
      </c>
      <c r="U15" s="224">
        <f>ROUNDDOWN($D$5*$I15*U$5*366*$K$4/1000,)</f>
        <v>0</v>
      </c>
      <c r="V15" s="225">
        <f t="shared" si="5"/>
        <v>0</v>
      </c>
      <c r="W15" s="225">
        <f t="shared" si="5"/>
        <v>0</v>
      </c>
      <c r="X15" s="225">
        <f t="shared" si="5"/>
        <v>0</v>
      </c>
      <c r="Y15" s="227">
        <f>ROUNDDOWN($D$5*$I15*Y$5*366*$K$4/1000,)</f>
        <v>0</v>
      </c>
      <c r="Z15" s="224">
        <f t="shared" si="5"/>
        <v>0</v>
      </c>
      <c r="AA15" s="225">
        <f t="shared" si="5"/>
        <v>0</v>
      </c>
      <c r="AB15" s="225">
        <f t="shared" si="6"/>
        <v>0</v>
      </c>
      <c r="AC15" s="225">
        <f>ROUNDDOWN($D$5*$I15*AC$5*366*$K$4/1000,)</f>
        <v>0</v>
      </c>
      <c r="AD15" s="227">
        <f t="shared" si="6"/>
        <v>0</v>
      </c>
      <c r="AE15" s="128"/>
    </row>
    <row r="16" spans="1:31" ht="22.5" customHeight="1">
      <c r="A16" s="41"/>
      <c r="B16" s="46"/>
      <c r="C16" s="208" t="s">
        <v>77</v>
      </c>
      <c r="D16" s="210"/>
      <c r="E16" s="210"/>
      <c r="F16" s="211"/>
      <c r="G16" s="217"/>
      <c r="H16" s="219"/>
      <c r="I16" s="218"/>
      <c r="J16" s="220" t="s">
        <v>12</v>
      </c>
      <c r="K16" s="224">
        <f>ROUNDDOWN($D$5*$I16*K$5*365*$K$4/1000,)</f>
        <v>0</v>
      </c>
      <c r="L16" s="225">
        <f t="shared" si="5"/>
        <v>0</v>
      </c>
      <c r="M16" s="225">
        <f>ROUNDDOWN($D$5*$I16*M$5*366*$K$4/1000,)</f>
        <v>0</v>
      </c>
      <c r="N16" s="226">
        <f t="shared" si="5"/>
        <v>0</v>
      </c>
      <c r="O16" s="226">
        <f t="shared" si="5"/>
        <v>0</v>
      </c>
      <c r="P16" s="224">
        <f t="shared" si="5"/>
        <v>0</v>
      </c>
      <c r="Q16" s="225">
        <f>ROUNDDOWN($D$5*$I16*Q$5*366*$K$4/1000,)</f>
        <v>0</v>
      </c>
      <c r="R16" s="225">
        <f t="shared" si="5"/>
        <v>0</v>
      </c>
      <c r="S16" s="225">
        <f t="shared" si="5"/>
        <v>0</v>
      </c>
      <c r="T16" s="227">
        <f t="shared" si="5"/>
        <v>0</v>
      </c>
      <c r="U16" s="224">
        <f>ROUNDDOWN($D$5*$I16*U$5*366*$K$4/1000,)</f>
        <v>0</v>
      </c>
      <c r="V16" s="225">
        <f t="shared" si="5"/>
        <v>0</v>
      </c>
      <c r="W16" s="225">
        <f t="shared" si="5"/>
        <v>0</v>
      </c>
      <c r="X16" s="225">
        <f t="shared" si="5"/>
        <v>0</v>
      </c>
      <c r="Y16" s="227">
        <f>ROUNDDOWN($D$5*$I16*Y$5*366*$K$4/1000,)</f>
        <v>0</v>
      </c>
      <c r="Z16" s="224">
        <f t="shared" si="5"/>
        <v>0</v>
      </c>
      <c r="AA16" s="225">
        <f t="shared" si="5"/>
        <v>0</v>
      </c>
      <c r="AB16" s="225">
        <f t="shared" si="6"/>
        <v>0</v>
      </c>
      <c r="AC16" s="225">
        <f>ROUNDDOWN($D$5*$I16*AC$5*366*$K$4/1000,)</f>
        <v>0</v>
      </c>
      <c r="AD16" s="227">
        <f t="shared" si="6"/>
        <v>0</v>
      </c>
      <c r="AE16" s="128"/>
    </row>
    <row r="17" spans="1:31" ht="22.5" customHeight="1">
      <c r="A17" s="41"/>
      <c r="B17" s="46"/>
      <c r="C17" s="260" t="s">
        <v>94</v>
      </c>
      <c r="D17" s="261"/>
      <c r="E17" s="261"/>
      <c r="F17" s="261"/>
      <c r="G17" s="262"/>
      <c r="H17" s="221"/>
      <c r="I17" s="236">
        <v>0</v>
      </c>
      <c r="J17" s="222"/>
      <c r="K17" s="237">
        <f>ROUNDDOWN(SUM(K7:K16)*$I$17,0)</f>
        <v>0</v>
      </c>
      <c r="L17" s="229">
        <f aca="true" t="shared" si="7" ref="L17:AD17">ROUNDDOWN(SUM(L7:L16)*$I$17,0)</f>
        <v>0</v>
      </c>
      <c r="M17" s="229">
        <f t="shared" si="7"/>
        <v>0</v>
      </c>
      <c r="N17" s="230">
        <f t="shared" si="7"/>
        <v>0</v>
      </c>
      <c r="O17" s="230">
        <f t="shared" si="7"/>
        <v>0</v>
      </c>
      <c r="P17" s="228">
        <f t="shared" si="7"/>
        <v>0</v>
      </c>
      <c r="Q17" s="229">
        <f t="shared" si="7"/>
        <v>0</v>
      </c>
      <c r="R17" s="229">
        <f t="shared" si="7"/>
        <v>0</v>
      </c>
      <c r="S17" s="229">
        <f t="shared" si="7"/>
        <v>0</v>
      </c>
      <c r="T17" s="231">
        <f t="shared" si="7"/>
        <v>0</v>
      </c>
      <c r="U17" s="228">
        <f t="shared" si="7"/>
        <v>0</v>
      </c>
      <c r="V17" s="229">
        <f t="shared" si="7"/>
        <v>0</v>
      </c>
      <c r="W17" s="229">
        <f t="shared" si="7"/>
        <v>0</v>
      </c>
      <c r="X17" s="229">
        <f t="shared" si="7"/>
        <v>0</v>
      </c>
      <c r="Y17" s="231">
        <f t="shared" si="7"/>
        <v>0</v>
      </c>
      <c r="Z17" s="228">
        <f t="shared" si="7"/>
        <v>0</v>
      </c>
      <c r="AA17" s="229">
        <f t="shared" si="7"/>
        <v>0</v>
      </c>
      <c r="AB17" s="229">
        <f t="shared" si="7"/>
        <v>0</v>
      </c>
      <c r="AC17" s="229">
        <f t="shared" si="7"/>
        <v>0</v>
      </c>
      <c r="AD17" s="231">
        <f t="shared" si="7"/>
        <v>0</v>
      </c>
      <c r="AE17" s="216"/>
    </row>
    <row r="18" spans="1:31" ht="22.5" customHeight="1">
      <c r="A18" s="41"/>
      <c r="B18" s="254" t="s">
        <v>32</v>
      </c>
      <c r="C18" s="255"/>
      <c r="D18" s="255"/>
      <c r="E18" s="255"/>
      <c r="F18" s="255"/>
      <c r="G18" s="255"/>
      <c r="H18" s="255"/>
      <c r="I18" s="255"/>
      <c r="J18" s="256"/>
      <c r="K18" s="65">
        <f aca="true" t="shared" si="8" ref="K18:AD18">SUM(K7:K17)</f>
        <v>0</v>
      </c>
      <c r="L18" s="66">
        <f t="shared" si="8"/>
        <v>0</v>
      </c>
      <c r="M18" s="66">
        <f t="shared" si="8"/>
        <v>0</v>
      </c>
      <c r="N18" s="106">
        <f t="shared" si="8"/>
        <v>0</v>
      </c>
      <c r="O18" s="106">
        <f t="shared" si="8"/>
        <v>0</v>
      </c>
      <c r="P18" s="65">
        <f t="shared" si="8"/>
        <v>0</v>
      </c>
      <c r="Q18" s="66">
        <f t="shared" si="8"/>
        <v>0</v>
      </c>
      <c r="R18" s="66">
        <f t="shared" si="8"/>
        <v>0</v>
      </c>
      <c r="S18" s="66">
        <f t="shared" si="8"/>
        <v>0</v>
      </c>
      <c r="T18" s="67">
        <f t="shared" si="8"/>
        <v>0</v>
      </c>
      <c r="U18" s="65">
        <f t="shared" si="8"/>
        <v>0</v>
      </c>
      <c r="V18" s="66">
        <f t="shared" si="8"/>
        <v>0</v>
      </c>
      <c r="W18" s="66">
        <f t="shared" si="8"/>
        <v>0</v>
      </c>
      <c r="X18" s="66">
        <f t="shared" si="8"/>
        <v>0</v>
      </c>
      <c r="Y18" s="67">
        <f t="shared" si="8"/>
        <v>0</v>
      </c>
      <c r="Z18" s="65">
        <f t="shared" si="8"/>
        <v>0</v>
      </c>
      <c r="AA18" s="66">
        <f t="shared" si="8"/>
        <v>0</v>
      </c>
      <c r="AB18" s="66">
        <f t="shared" si="8"/>
        <v>0</v>
      </c>
      <c r="AC18" s="66">
        <f t="shared" si="8"/>
        <v>0</v>
      </c>
      <c r="AD18" s="67">
        <f t="shared" si="8"/>
        <v>0</v>
      </c>
      <c r="AE18" s="49"/>
    </row>
    <row r="19" spans="1:31" ht="22.5" customHeight="1">
      <c r="A19" s="41"/>
      <c r="B19" s="45"/>
      <c r="C19" s="14" t="s">
        <v>25</v>
      </c>
      <c r="D19" s="14"/>
      <c r="E19" s="14"/>
      <c r="F19" s="14"/>
      <c r="G19" s="29"/>
      <c r="H19" s="30"/>
      <c r="I19" s="31"/>
      <c r="J19" s="44" t="s">
        <v>17</v>
      </c>
      <c r="K19" s="68">
        <f>ROUNDDOWN(I19*D5*K5*365/1000,)</f>
        <v>0</v>
      </c>
      <c r="L19" s="69">
        <f>ROUNDDOWN(I19*D5*L5*365/1000,)</f>
        <v>0</v>
      </c>
      <c r="M19" s="69">
        <f>ROUNDDOWN(I19*D5*M5*366/1000,)</f>
        <v>0</v>
      </c>
      <c r="N19" s="107">
        <f>ROUNDDOWN(I19*D5*N5*365/1000,)</f>
        <v>0</v>
      </c>
      <c r="O19" s="107">
        <f>ROUNDDOWN(I19*D5*O5*365/1000,)</f>
        <v>0</v>
      </c>
      <c r="P19" s="68">
        <f>ROUNDDOWN(I19*D5*P5*365/1000,)</f>
        <v>0</v>
      </c>
      <c r="Q19" s="69">
        <f>ROUNDDOWN(I19*D5*Q5*366/1000,)</f>
        <v>0</v>
      </c>
      <c r="R19" s="69">
        <f>ROUNDDOWN(I19*D5*R5*365/1000,)</f>
        <v>0</v>
      </c>
      <c r="S19" s="69">
        <f>ROUNDDOWN(I19*D5*S5*365/1000,)</f>
        <v>0</v>
      </c>
      <c r="T19" s="70">
        <f>ROUNDDOWN(I19*D5*T5*365/1000,)</f>
        <v>0</v>
      </c>
      <c r="U19" s="68">
        <f>ROUNDDOWN(I19*D5*U5*366/1000,)</f>
        <v>0</v>
      </c>
      <c r="V19" s="69">
        <f>ROUNDDOWN(I19*D5*V5*365/1000,)</f>
        <v>0</v>
      </c>
      <c r="W19" s="69">
        <f>ROUNDDOWN(I19*D5*W5*365/1000,)</f>
        <v>0</v>
      </c>
      <c r="X19" s="69">
        <f>ROUNDDOWN(I19*D5*X5*365/1000,)</f>
        <v>0</v>
      </c>
      <c r="Y19" s="70">
        <f>ROUNDDOWN(I19*D5*Y5*366/1000,)</f>
        <v>0</v>
      </c>
      <c r="Z19" s="68">
        <f>ROUNDDOWN(I19*D5*Z5*365/1000,)</f>
        <v>0</v>
      </c>
      <c r="AA19" s="69">
        <f>ROUNDDOWN(I19*D5*AA5*365/1000,)</f>
        <v>0</v>
      </c>
      <c r="AB19" s="69">
        <f>ROUNDDOWN(I19*D5*AB5*365/1000,)</f>
        <v>0</v>
      </c>
      <c r="AC19" s="69">
        <f>ROUNDDOWN(I19*D5*AC5*366/1000,)</f>
        <v>0</v>
      </c>
      <c r="AD19" s="70">
        <f>ROUNDDOWN(I19*D5*AD5*365/1000,)</f>
        <v>0</v>
      </c>
      <c r="AE19" s="129"/>
    </row>
    <row r="20" spans="1:31" ht="22.5" customHeight="1">
      <c r="A20" s="41"/>
      <c r="B20" s="46"/>
      <c r="C20" s="8" t="s">
        <v>18</v>
      </c>
      <c r="D20" s="8"/>
      <c r="E20" s="8"/>
      <c r="F20" s="8"/>
      <c r="G20" s="9"/>
      <c r="H20" s="2"/>
      <c r="I20" s="5"/>
      <c r="J20" s="42" t="s">
        <v>17</v>
      </c>
      <c r="K20" s="71">
        <f>ROUNDDOWN(I20*D5*K5*365/1000,)</f>
        <v>0</v>
      </c>
      <c r="L20" s="72">
        <f>ROUNDDOWN(I20*D5*L5*365/1000,)</f>
        <v>0</v>
      </c>
      <c r="M20" s="72">
        <f>ROUNDDOWN(I20*D5*M5*366/1000,)</f>
        <v>0</v>
      </c>
      <c r="N20" s="63">
        <f>ROUNDDOWN(I20*D5*N5*365/1000,)</f>
        <v>0</v>
      </c>
      <c r="O20" s="63">
        <f>ROUNDDOWN(I20*D5*O5*365/1000,)</f>
        <v>0</v>
      </c>
      <c r="P20" s="71">
        <f>ROUNDDOWN(I20*D5*P5*365/1000,)</f>
        <v>0</v>
      </c>
      <c r="Q20" s="72">
        <f>ROUNDDOWN(I20*D5*Q5*366/1000,)</f>
        <v>0</v>
      </c>
      <c r="R20" s="72">
        <f>ROUNDDOWN(I20*D5*R5*365/1000,)</f>
        <v>0</v>
      </c>
      <c r="S20" s="72">
        <f>ROUNDDOWN(I20*D5*S5*365/1000,)</f>
        <v>0</v>
      </c>
      <c r="T20" s="64">
        <f>ROUNDDOWN(I20*D5*T5*365/1000,)</f>
        <v>0</v>
      </c>
      <c r="U20" s="71">
        <f>ROUNDDOWN(I20*D5*U5*366/1000,)</f>
        <v>0</v>
      </c>
      <c r="V20" s="72">
        <f>ROUNDDOWN(I20*D5*V5*365/1000,)</f>
        <v>0</v>
      </c>
      <c r="W20" s="72">
        <f>ROUNDDOWN(I20*D5*W5*365/1000,)</f>
        <v>0</v>
      </c>
      <c r="X20" s="72">
        <f>ROUNDDOWN(I20*D5*X5*365/1000,)</f>
        <v>0</v>
      </c>
      <c r="Y20" s="64">
        <f>ROUNDDOWN(I20*D5*Y5*366/1000,)</f>
        <v>0</v>
      </c>
      <c r="Z20" s="71">
        <f>ROUNDDOWN(I20*D5*Z5*365/1000,)</f>
        <v>0</v>
      </c>
      <c r="AA20" s="72">
        <f>ROUNDDOWN(I20*D5*AA5*365/1000,)</f>
        <v>0</v>
      </c>
      <c r="AB20" s="72">
        <f>ROUNDDOWN(I20*D5*AB5*365/1000,)</f>
        <v>0</v>
      </c>
      <c r="AC20" s="72">
        <f>ROUNDDOWN(I20*D5*AC5*366/1000,)</f>
        <v>0</v>
      </c>
      <c r="AD20" s="64">
        <f>ROUNDDOWN(I20*D5*AD5*365/1000,)</f>
        <v>0</v>
      </c>
      <c r="AE20" s="128"/>
    </row>
    <row r="21" spans="1:31" ht="22.5" customHeight="1">
      <c r="A21" s="41"/>
      <c r="B21" s="46"/>
      <c r="C21" s="12" t="s">
        <v>19</v>
      </c>
      <c r="D21" s="12"/>
      <c r="E21" s="12"/>
      <c r="F21" s="12"/>
      <c r="G21" s="33"/>
      <c r="H21" s="2"/>
      <c r="I21" s="5"/>
      <c r="J21" s="42" t="s">
        <v>17</v>
      </c>
      <c r="K21" s="71">
        <f>ROUNDDOWN(I21*D5*K5*365/1000,)</f>
        <v>0</v>
      </c>
      <c r="L21" s="72">
        <f>ROUNDDOWN(I21*D5*L5*365/1000,)</f>
        <v>0</v>
      </c>
      <c r="M21" s="72">
        <f>ROUNDDOWN(I21*D5*M5*366/1000,)</f>
        <v>0</v>
      </c>
      <c r="N21" s="63">
        <f>ROUNDDOWN(I21*D5*N5*365/1000,)</f>
        <v>0</v>
      </c>
      <c r="O21" s="63">
        <f>ROUNDDOWN(I21*D5*O5*365/1000,)</f>
        <v>0</v>
      </c>
      <c r="P21" s="71">
        <f>ROUNDDOWN(I21*D5*P5*365/1000,)</f>
        <v>0</v>
      </c>
      <c r="Q21" s="72">
        <f>ROUNDDOWN(I21*D5*Q5*366/1000,)</f>
        <v>0</v>
      </c>
      <c r="R21" s="72">
        <f>ROUNDDOWN(I21*D5*R5*365/1000,)</f>
        <v>0</v>
      </c>
      <c r="S21" s="72">
        <f>ROUNDDOWN(I21*D5*S5*365/1000,)</f>
        <v>0</v>
      </c>
      <c r="T21" s="64">
        <f>ROUNDDOWN(I21*D5*T5*365/1000,)</f>
        <v>0</v>
      </c>
      <c r="U21" s="71">
        <f>ROUNDDOWN(I21*D5*U5*366/1000,)</f>
        <v>0</v>
      </c>
      <c r="V21" s="72">
        <f>ROUNDDOWN(I21*D5*V5*365/1000,)</f>
        <v>0</v>
      </c>
      <c r="W21" s="72">
        <f>ROUNDDOWN(I21*D5*W5*365/1000,)</f>
        <v>0</v>
      </c>
      <c r="X21" s="72">
        <f>ROUNDDOWN(I21*D5*X5*365/1000,)</f>
        <v>0</v>
      </c>
      <c r="Y21" s="64">
        <f>ROUNDDOWN(I21*D5*Y5*366/1000,)</f>
        <v>0</v>
      </c>
      <c r="Z21" s="71">
        <f>ROUNDDOWN(I21*D5*Z5*365/1000,)</f>
        <v>0</v>
      </c>
      <c r="AA21" s="72">
        <f>ROUNDDOWN(I21*D5*AA5*365/1000,)</f>
        <v>0</v>
      </c>
      <c r="AB21" s="72">
        <f>ROUNDDOWN(I21*D5*AB5*365/1000,)</f>
        <v>0</v>
      </c>
      <c r="AC21" s="72">
        <f>ROUNDDOWN(I21*D5*AC5*366/1000,)</f>
        <v>0</v>
      </c>
      <c r="AD21" s="64">
        <f>ROUNDDOWN(I21*D5*AD5*365/1000,)</f>
        <v>0</v>
      </c>
      <c r="AE21" s="128"/>
    </row>
    <row r="22" spans="1:31" ht="22.5" customHeight="1">
      <c r="A22" s="41"/>
      <c r="B22" s="46"/>
      <c r="C22" s="212"/>
      <c r="D22" s="212"/>
      <c r="E22" s="212"/>
      <c r="F22" s="212"/>
      <c r="G22" s="213"/>
      <c r="H22" s="34"/>
      <c r="I22" s="35"/>
      <c r="J22" s="43" t="s">
        <v>17</v>
      </c>
      <c r="K22" s="93">
        <f>ROUNDDOWN(I22*D5*K5*365/1000,)</f>
        <v>0</v>
      </c>
      <c r="L22" s="94">
        <f>ROUNDDOWN(I22*D5*L5*365/1000,)</f>
        <v>0</v>
      </c>
      <c r="M22" s="94">
        <f>ROUNDDOWN(I22*D5*M5*366/1000,)</f>
        <v>0</v>
      </c>
      <c r="N22" s="73">
        <f>ROUNDDOWN(I22*D5*N5*365/1000,)</f>
        <v>0</v>
      </c>
      <c r="O22" s="73">
        <f>ROUNDDOWN(I22*D5*O5*365/1000,)</f>
        <v>0</v>
      </c>
      <c r="P22" s="93">
        <f>ROUNDDOWN(I22*D5*P5*365/1000,)</f>
        <v>0</v>
      </c>
      <c r="Q22" s="94">
        <f>ROUNDDOWN(I22*D5*Q5*366/1000,)</f>
        <v>0</v>
      </c>
      <c r="R22" s="94">
        <f>ROUNDDOWN(I22*D5*R5*365/1000,)</f>
        <v>0</v>
      </c>
      <c r="S22" s="94">
        <f>ROUNDDOWN(I22*D5*S5*365/1000,)</f>
        <v>0</v>
      </c>
      <c r="T22" s="74">
        <f>ROUNDDOWN(I22*D5*T5*365/1000,)</f>
        <v>0</v>
      </c>
      <c r="U22" s="93">
        <f>ROUNDDOWN(I22*D5*U5*366/1000,)</f>
        <v>0</v>
      </c>
      <c r="V22" s="94">
        <f>ROUNDDOWN(I22*D5*V5*365/1000,)</f>
        <v>0</v>
      </c>
      <c r="W22" s="94">
        <f>ROUNDDOWN(I22*D5*W5*365/1000,)</f>
        <v>0</v>
      </c>
      <c r="X22" s="94">
        <f>ROUNDDOWN(I22*D5*X5*365/1000,)</f>
        <v>0</v>
      </c>
      <c r="Y22" s="74">
        <f>ROUNDDOWN(I22*D5*Y5*366/1000,)</f>
        <v>0</v>
      </c>
      <c r="Z22" s="93">
        <f>ROUNDDOWN(I22*D5*Z5*365/1000,)</f>
        <v>0</v>
      </c>
      <c r="AA22" s="94">
        <f>ROUNDDOWN(I22*D5*AA5*365/1000,)</f>
        <v>0</v>
      </c>
      <c r="AB22" s="94">
        <f>ROUNDDOWN(I22*D5*AB5*365/1000,)</f>
        <v>0</v>
      </c>
      <c r="AC22" s="94">
        <f>ROUNDDOWN(I22*D5*AC5*366/1000,)</f>
        <v>0</v>
      </c>
      <c r="AD22" s="74">
        <f>ROUNDDOWN(I22*D5*AD5*365/1000,)</f>
        <v>0</v>
      </c>
      <c r="AE22" s="127"/>
    </row>
    <row r="23" spans="1:31" ht="22.5" customHeight="1" thickBot="1">
      <c r="A23" s="41"/>
      <c r="B23" s="254" t="s">
        <v>31</v>
      </c>
      <c r="C23" s="255"/>
      <c r="D23" s="255"/>
      <c r="E23" s="255"/>
      <c r="F23" s="255"/>
      <c r="G23" s="255"/>
      <c r="H23" s="255"/>
      <c r="I23" s="255"/>
      <c r="J23" s="256"/>
      <c r="K23" s="65">
        <f aca="true" t="shared" si="9" ref="K23:AD23">SUM(K19:K22)</f>
        <v>0</v>
      </c>
      <c r="L23" s="66">
        <f t="shared" si="9"/>
        <v>0</v>
      </c>
      <c r="M23" s="66">
        <f t="shared" si="9"/>
        <v>0</v>
      </c>
      <c r="N23" s="106">
        <f t="shared" si="9"/>
        <v>0</v>
      </c>
      <c r="O23" s="106">
        <f t="shared" si="9"/>
        <v>0</v>
      </c>
      <c r="P23" s="65">
        <f t="shared" si="9"/>
        <v>0</v>
      </c>
      <c r="Q23" s="66">
        <f t="shared" si="9"/>
        <v>0</v>
      </c>
      <c r="R23" s="66">
        <f t="shared" si="9"/>
        <v>0</v>
      </c>
      <c r="S23" s="66">
        <f t="shared" si="9"/>
        <v>0</v>
      </c>
      <c r="T23" s="67">
        <f t="shared" si="9"/>
        <v>0</v>
      </c>
      <c r="U23" s="65">
        <f t="shared" si="9"/>
        <v>0</v>
      </c>
      <c r="V23" s="66">
        <f t="shared" si="9"/>
        <v>0</v>
      </c>
      <c r="W23" s="66">
        <f t="shared" si="9"/>
        <v>0</v>
      </c>
      <c r="X23" s="66">
        <f t="shared" si="9"/>
        <v>0</v>
      </c>
      <c r="Y23" s="67">
        <f t="shared" si="9"/>
        <v>0</v>
      </c>
      <c r="Z23" s="65">
        <f t="shared" si="9"/>
        <v>0</v>
      </c>
      <c r="AA23" s="66">
        <f t="shared" si="9"/>
        <v>0</v>
      </c>
      <c r="AB23" s="66">
        <f t="shared" si="9"/>
        <v>0</v>
      </c>
      <c r="AC23" s="66">
        <f t="shared" si="9"/>
        <v>0</v>
      </c>
      <c r="AD23" s="67">
        <f t="shared" si="9"/>
        <v>0</v>
      </c>
      <c r="AE23" s="32"/>
    </row>
    <row r="24" spans="1:31" ht="22.5" customHeight="1" thickBot="1" thickTop="1">
      <c r="A24" s="232" t="s">
        <v>85</v>
      </c>
      <c r="B24" s="20"/>
      <c r="C24" s="20"/>
      <c r="D24" s="115"/>
      <c r="E24" s="38"/>
      <c r="F24" s="38"/>
      <c r="G24" s="38"/>
      <c r="H24" s="269" t="s">
        <v>84</v>
      </c>
      <c r="I24" s="270"/>
      <c r="J24" s="271"/>
      <c r="K24" s="234"/>
      <c r="L24" s="58"/>
      <c r="M24" s="57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/>
      <c r="AE24" s="22"/>
    </row>
    <row r="25" spans="1:31" ht="22.5" customHeight="1" thickTop="1">
      <c r="A25" s="46"/>
      <c r="B25" s="257" t="s">
        <v>66</v>
      </c>
      <c r="C25" s="258"/>
      <c r="D25" s="116"/>
      <c r="E25" s="40" t="s">
        <v>0</v>
      </c>
      <c r="F25" s="40"/>
      <c r="G25" s="40"/>
      <c r="H25" s="258" t="s">
        <v>8</v>
      </c>
      <c r="I25" s="258"/>
      <c r="J25" s="259"/>
      <c r="K25" s="36"/>
      <c r="L25" s="37"/>
      <c r="M25" s="37"/>
      <c r="N25" s="104"/>
      <c r="O25" s="104"/>
      <c r="P25" s="117"/>
      <c r="Q25" s="118"/>
      <c r="R25" s="118"/>
      <c r="S25" s="118"/>
      <c r="T25" s="119"/>
      <c r="U25" s="117"/>
      <c r="V25" s="118"/>
      <c r="W25" s="118"/>
      <c r="X25" s="118"/>
      <c r="Y25" s="119"/>
      <c r="Z25" s="117"/>
      <c r="AA25" s="118"/>
      <c r="AB25" s="118"/>
      <c r="AC25" s="118"/>
      <c r="AD25" s="119"/>
      <c r="AE25" s="125"/>
    </row>
    <row r="26" spans="1:31" ht="22.5" customHeight="1">
      <c r="A26" s="41"/>
      <c r="B26" s="46"/>
      <c r="C26" s="17" t="s">
        <v>86</v>
      </c>
      <c r="D26" s="17"/>
      <c r="E26" s="17"/>
      <c r="F26" s="17"/>
      <c r="G26" s="17"/>
      <c r="H26" s="17"/>
      <c r="I26" s="47" t="s">
        <v>29</v>
      </c>
      <c r="J26" s="48" t="s">
        <v>7</v>
      </c>
      <c r="K26" s="60"/>
      <c r="L26" s="61"/>
      <c r="M26" s="61"/>
      <c r="N26" s="105"/>
      <c r="O26" s="105"/>
      <c r="P26" s="60"/>
      <c r="Q26" s="61"/>
      <c r="R26" s="61"/>
      <c r="S26" s="61"/>
      <c r="T26" s="62"/>
      <c r="U26" s="60"/>
      <c r="V26" s="61"/>
      <c r="W26" s="61"/>
      <c r="X26" s="61"/>
      <c r="Y26" s="62"/>
      <c r="Z26" s="60"/>
      <c r="AA26" s="61"/>
      <c r="AB26" s="61"/>
      <c r="AC26" s="61"/>
      <c r="AD26" s="62"/>
      <c r="AE26" s="6"/>
    </row>
    <row r="27" spans="1:31" ht="22.5" customHeight="1">
      <c r="A27" s="41"/>
      <c r="B27" s="46"/>
      <c r="C27" s="25"/>
      <c r="D27" s="2" t="s">
        <v>9</v>
      </c>
      <c r="E27" s="4" t="s">
        <v>10</v>
      </c>
      <c r="F27" s="5"/>
      <c r="G27" s="3" t="s">
        <v>11</v>
      </c>
      <c r="H27" s="2"/>
      <c r="I27" s="218">
        <v>677</v>
      </c>
      <c r="J27" s="42" t="s">
        <v>12</v>
      </c>
      <c r="K27" s="71">
        <f aca="true" t="shared" si="10" ref="K27:L31">ROUNDDOWN($F27*$I27*K$25*365*$K$24/1000,)</f>
        <v>0</v>
      </c>
      <c r="L27" s="72">
        <f t="shared" si="10"/>
        <v>0</v>
      </c>
      <c r="M27" s="72">
        <f>ROUNDDOWN($F27*$I27*M$25*366*$K$24/1000,)</f>
        <v>0</v>
      </c>
      <c r="N27" s="63">
        <f aca="true" t="shared" si="11" ref="N27:P31">ROUNDDOWN($F27*$I27*N$25*365*$K$24/1000,)</f>
        <v>0</v>
      </c>
      <c r="O27" s="63">
        <f t="shared" si="11"/>
        <v>0</v>
      </c>
      <c r="P27" s="71">
        <f t="shared" si="11"/>
        <v>0</v>
      </c>
      <c r="Q27" s="72">
        <f>ROUNDDOWN($F27*$I27*Q$25*366*$K$24/1000,)</f>
        <v>0</v>
      </c>
      <c r="R27" s="72">
        <f aca="true" t="shared" si="12" ref="R27:T31">ROUNDDOWN($F27*$I27*R$25*365*$K$24/1000,)</f>
        <v>0</v>
      </c>
      <c r="S27" s="72">
        <f t="shared" si="12"/>
        <v>0</v>
      </c>
      <c r="T27" s="64">
        <f t="shared" si="12"/>
        <v>0</v>
      </c>
      <c r="U27" s="71">
        <f>ROUNDDOWN($F27*$I27*U$25*366*$K$24/1000,)</f>
        <v>0</v>
      </c>
      <c r="V27" s="72">
        <f aca="true" t="shared" si="13" ref="V27:X31">ROUNDDOWN($F27*$I27*V$25*365*$K$24/1000,)</f>
        <v>0</v>
      </c>
      <c r="W27" s="72">
        <f t="shared" si="13"/>
        <v>0</v>
      </c>
      <c r="X27" s="72">
        <f t="shared" si="13"/>
        <v>0</v>
      </c>
      <c r="Y27" s="64">
        <f>ROUNDDOWN($F27*$I27*Y$25*366*$K$24/1000,)</f>
        <v>0</v>
      </c>
      <c r="Z27" s="71">
        <f aca="true" t="shared" si="14" ref="Z27:AB31">ROUNDDOWN($F27*$I27*Z$25*365*$K$24/1000,)</f>
        <v>0</v>
      </c>
      <c r="AA27" s="72">
        <f t="shared" si="14"/>
        <v>0</v>
      </c>
      <c r="AB27" s="72">
        <f t="shared" si="14"/>
        <v>0</v>
      </c>
      <c r="AC27" s="72">
        <f>ROUNDDOWN($F27*$I27*AC$25*366*$K$24/1000,)</f>
        <v>0</v>
      </c>
      <c r="AD27" s="64">
        <f>ROUNDDOWN($F27*$I27*AD$25*365*$K$24/1000,)</f>
        <v>0</v>
      </c>
      <c r="AE27" s="128"/>
    </row>
    <row r="28" spans="1:31" ht="22.5" customHeight="1">
      <c r="A28" s="41"/>
      <c r="B28" s="46"/>
      <c r="C28" s="25"/>
      <c r="D28" s="2" t="s">
        <v>13</v>
      </c>
      <c r="E28" s="4" t="s">
        <v>10</v>
      </c>
      <c r="F28" s="5"/>
      <c r="G28" s="3" t="s">
        <v>11</v>
      </c>
      <c r="H28" s="2"/>
      <c r="I28" s="218">
        <v>743</v>
      </c>
      <c r="J28" s="42" t="s">
        <v>12</v>
      </c>
      <c r="K28" s="71">
        <f t="shared" si="10"/>
        <v>0</v>
      </c>
      <c r="L28" s="72">
        <f t="shared" si="10"/>
        <v>0</v>
      </c>
      <c r="M28" s="72">
        <f>ROUNDDOWN($F28*$I28*M$25*366*$K$24/1000,)</f>
        <v>0</v>
      </c>
      <c r="N28" s="63">
        <f t="shared" si="11"/>
        <v>0</v>
      </c>
      <c r="O28" s="63">
        <f t="shared" si="11"/>
        <v>0</v>
      </c>
      <c r="P28" s="71">
        <f t="shared" si="11"/>
        <v>0</v>
      </c>
      <c r="Q28" s="72">
        <f>ROUNDDOWN($F28*$I28*Q$25*366*$K$24/1000,)</f>
        <v>0</v>
      </c>
      <c r="R28" s="72">
        <f t="shared" si="12"/>
        <v>0</v>
      </c>
      <c r="S28" s="72">
        <f t="shared" si="12"/>
        <v>0</v>
      </c>
      <c r="T28" s="64">
        <f t="shared" si="12"/>
        <v>0</v>
      </c>
      <c r="U28" s="71">
        <f>ROUNDDOWN($F28*$I28*U$25*366*$K$24/1000,)</f>
        <v>0</v>
      </c>
      <c r="V28" s="72">
        <f t="shared" si="13"/>
        <v>0</v>
      </c>
      <c r="W28" s="72">
        <f t="shared" si="13"/>
        <v>0</v>
      </c>
      <c r="X28" s="72">
        <f t="shared" si="13"/>
        <v>0</v>
      </c>
      <c r="Y28" s="64">
        <f>ROUNDDOWN($F28*$I28*Y$25*366*$K$24/1000,)</f>
        <v>0</v>
      </c>
      <c r="Z28" s="71">
        <f t="shared" si="14"/>
        <v>0</v>
      </c>
      <c r="AA28" s="72">
        <f t="shared" si="14"/>
        <v>0</v>
      </c>
      <c r="AB28" s="72">
        <f t="shared" si="14"/>
        <v>0</v>
      </c>
      <c r="AC28" s="72">
        <f>ROUNDDOWN($F28*$I28*AC$25*366*$K$24/1000,)</f>
        <v>0</v>
      </c>
      <c r="AD28" s="64">
        <f>ROUNDDOWN($F28*$I28*AD$25*365*$K$24/1000,)</f>
        <v>0</v>
      </c>
      <c r="AE28" s="128"/>
    </row>
    <row r="29" spans="1:31" ht="22.5" customHeight="1">
      <c r="A29" s="41"/>
      <c r="B29" s="46"/>
      <c r="C29" s="25"/>
      <c r="D29" s="2" t="s">
        <v>14</v>
      </c>
      <c r="E29" s="4" t="s">
        <v>10</v>
      </c>
      <c r="F29" s="5"/>
      <c r="G29" s="3" t="s">
        <v>11</v>
      </c>
      <c r="H29" s="2"/>
      <c r="I29" s="218">
        <v>814</v>
      </c>
      <c r="J29" s="42" t="s">
        <v>12</v>
      </c>
      <c r="K29" s="71">
        <f t="shared" si="10"/>
        <v>0</v>
      </c>
      <c r="L29" s="235">
        <f t="shared" si="10"/>
        <v>0</v>
      </c>
      <c r="M29" s="72">
        <f>ROUNDDOWN($F29*$I29*M$25*366*$K$24/1000,)</f>
        <v>0</v>
      </c>
      <c r="N29" s="63">
        <f t="shared" si="11"/>
        <v>0</v>
      </c>
      <c r="O29" s="63">
        <f t="shared" si="11"/>
        <v>0</v>
      </c>
      <c r="P29" s="71">
        <f t="shared" si="11"/>
        <v>0</v>
      </c>
      <c r="Q29" s="72">
        <f>ROUNDDOWN($F29*$I29*Q$25*366*$K$24/1000,)</f>
        <v>0</v>
      </c>
      <c r="R29" s="72">
        <f t="shared" si="12"/>
        <v>0</v>
      </c>
      <c r="S29" s="72">
        <f t="shared" si="12"/>
        <v>0</v>
      </c>
      <c r="T29" s="64">
        <f t="shared" si="12"/>
        <v>0</v>
      </c>
      <c r="U29" s="71">
        <f>ROUNDDOWN($F29*$I29*U$25*366*$K$24/1000,)</f>
        <v>0</v>
      </c>
      <c r="V29" s="72">
        <f t="shared" si="13"/>
        <v>0</v>
      </c>
      <c r="W29" s="72">
        <f t="shared" si="13"/>
        <v>0</v>
      </c>
      <c r="X29" s="72">
        <f t="shared" si="13"/>
        <v>0</v>
      </c>
      <c r="Y29" s="64">
        <f>ROUNDDOWN($F29*$I29*Y$25*366*$K$24/1000,)</f>
        <v>0</v>
      </c>
      <c r="Z29" s="71">
        <f t="shared" si="14"/>
        <v>0</v>
      </c>
      <c r="AA29" s="72">
        <f t="shared" si="14"/>
        <v>0</v>
      </c>
      <c r="AB29" s="72">
        <f t="shared" si="14"/>
        <v>0</v>
      </c>
      <c r="AC29" s="72">
        <f>ROUNDDOWN($F29*$I29*AC$25*366*$K$24/1000,)</f>
        <v>0</v>
      </c>
      <c r="AD29" s="64">
        <f>ROUNDDOWN($F29*$I29*AD$25*365*$K$24/1000,)</f>
        <v>0</v>
      </c>
      <c r="AE29" s="128"/>
    </row>
    <row r="30" spans="1:31" ht="22.5" customHeight="1">
      <c r="A30" s="41"/>
      <c r="B30" s="46"/>
      <c r="C30" s="25"/>
      <c r="D30" s="2" t="s">
        <v>15</v>
      </c>
      <c r="E30" s="4" t="s">
        <v>10</v>
      </c>
      <c r="F30" s="5"/>
      <c r="G30" s="3" t="s">
        <v>11</v>
      </c>
      <c r="H30" s="2"/>
      <c r="I30" s="218">
        <v>880</v>
      </c>
      <c r="J30" s="42" t="s">
        <v>12</v>
      </c>
      <c r="K30" s="71">
        <f t="shared" si="10"/>
        <v>0</v>
      </c>
      <c r="L30" s="72">
        <f t="shared" si="10"/>
        <v>0</v>
      </c>
      <c r="M30" s="72">
        <f>ROUNDDOWN($F30*$I30*M$25*366*$K$24/1000,)</f>
        <v>0</v>
      </c>
      <c r="N30" s="63">
        <f t="shared" si="11"/>
        <v>0</v>
      </c>
      <c r="O30" s="63">
        <f t="shared" si="11"/>
        <v>0</v>
      </c>
      <c r="P30" s="71">
        <f t="shared" si="11"/>
        <v>0</v>
      </c>
      <c r="Q30" s="72">
        <f>ROUNDDOWN($F30*$I30*Q$25*366*$K$24/1000,)</f>
        <v>0</v>
      </c>
      <c r="R30" s="72">
        <f t="shared" si="12"/>
        <v>0</v>
      </c>
      <c r="S30" s="72">
        <f t="shared" si="12"/>
        <v>0</v>
      </c>
      <c r="T30" s="64">
        <f t="shared" si="12"/>
        <v>0</v>
      </c>
      <c r="U30" s="71">
        <f>ROUNDDOWN($F30*$I30*U$25*366*$K$24/1000,)</f>
        <v>0</v>
      </c>
      <c r="V30" s="72">
        <f t="shared" si="13"/>
        <v>0</v>
      </c>
      <c r="W30" s="72">
        <f t="shared" si="13"/>
        <v>0</v>
      </c>
      <c r="X30" s="72">
        <f t="shared" si="13"/>
        <v>0</v>
      </c>
      <c r="Y30" s="64">
        <f>ROUNDDOWN($F30*$I30*Y$25*366*$K$24/1000,)</f>
        <v>0</v>
      </c>
      <c r="Z30" s="71">
        <f t="shared" si="14"/>
        <v>0</v>
      </c>
      <c r="AA30" s="72">
        <f t="shared" si="14"/>
        <v>0</v>
      </c>
      <c r="AB30" s="72">
        <f t="shared" si="14"/>
        <v>0</v>
      </c>
      <c r="AC30" s="72">
        <f>ROUNDDOWN($F30*$I30*AC$25*366*$K$24/1000,)</f>
        <v>0</v>
      </c>
      <c r="AD30" s="64">
        <f>ROUNDDOWN($F30*$I30*AD$25*365*$K$24/1000,)</f>
        <v>0</v>
      </c>
      <c r="AE30" s="128"/>
    </row>
    <row r="31" spans="1:31" ht="22.5" customHeight="1">
      <c r="A31" s="41"/>
      <c r="B31" s="46"/>
      <c r="C31" s="26"/>
      <c r="D31" s="2" t="s">
        <v>16</v>
      </c>
      <c r="E31" s="4" t="s">
        <v>10</v>
      </c>
      <c r="F31" s="5"/>
      <c r="G31" s="3" t="s">
        <v>11</v>
      </c>
      <c r="H31" s="2"/>
      <c r="I31" s="218">
        <v>946</v>
      </c>
      <c r="J31" s="42" t="s">
        <v>12</v>
      </c>
      <c r="K31" s="71">
        <f t="shared" si="10"/>
        <v>0</v>
      </c>
      <c r="L31" s="72">
        <f t="shared" si="10"/>
        <v>0</v>
      </c>
      <c r="M31" s="72">
        <f>ROUNDDOWN($F31*$I31*M$25*366*$K$24/1000,)</f>
        <v>0</v>
      </c>
      <c r="N31" s="63">
        <f t="shared" si="11"/>
        <v>0</v>
      </c>
      <c r="O31" s="63">
        <f t="shared" si="11"/>
        <v>0</v>
      </c>
      <c r="P31" s="71">
        <f t="shared" si="11"/>
        <v>0</v>
      </c>
      <c r="Q31" s="72">
        <f>ROUNDDOWN($F31*$I31*Q$25*366*$K$24/1000,)</f>
        <v>0</v>
      </c>
      <c r="R31" s="72">
        <f t="shared" si="12"/>
        <v>0</v>
      </c>
      <c r="S31" s="72">
        <f t="shared" si="12"/>
        <v>0</v>
      </c>
      <c r="T31" s="64">
        <f t="shared" si="12"/>
        <v>0</v>
      </c>
      <c r="U31" s="71">
        <f>ROUNDDOWN($F31*$I31*U$25*366*$K$24/1000,)</f>
        <v>0</v>
      </c>
      <c r="V31" s="72">
        <f t="shared" si="13"/>
        <v>0</v>
      </c>
      <c r="W31" s="72">
        <f t="shared" si="13"/>
        <v>0</v>
      </c>
      <c r="X31" s="72">
        <f t="shared" si="13"/>
        <v>0</v>
      </c>
      <c r="Y31" s="64">
        <f>ROUNDDOWN($F31*$I31*Y$25*366*$K$24/1000,)</f>
        <v>0</v>
      </c>
      <c r="Z31" s="71">
        <f t="shared" si="14"/>
        <v>0</v>
      </c>
      <c r="AA31" s="72">
        <f t="shared" si="14"/>
        <v>0</v>
      </c>
      <c r="AB31" s="72">
        <f t="shared" si="14"/>
        <v>0</v>
      </c>
      <c r="AC31" s="72">
        <f>ROUNDDOWN($F31*$I31*AC$25*366*$K$24/1000,)</f>
        <v>0</v>
      </c>
      <c r="AD31" s="64">
        <f>ROUNDDOWN($F31*$I31*AD$25*365*$K$24/1000,)</f>
        <v>0</v>
      </c>
      <c r="AE31" s="128"/>
    </row>
    <row r="32" spans="1:31" ht="22.5" customHeight="1">
      <c r="A32" s="41"/>
      <c r="B32" s="46"/>
      <c r="C32" s="208" t="s">
        <v>77</v>
      </c>
      <c r="D32" s="208"/>
      <c r="E32" s="208"/>
      <c r="F32" s="209"/>
      <c r="G32" s="217"/>
      <c r="H32" s="219"/>
      <c r="I32" s="218"/>
      <c r="J32" s="220" t="s">
        <v>12</v>
      </c>
      <c r="K32" s="224">
        <f>ROUNDDOWN($D$25*$I32*K$25*365*$K$24/1000,)</f>
        <v>0</v>
      </c>
      <c r="L32" s="225">
        <f aca="true" t="shared" si="15" ref="L32:AA36">ROUNDDOWN($D$25*$I32*L$25*365*$K$24/1000,)</f>
        <v>0</v>
      </c>
      <c r="M32" s="225">
        <f t="shared" si="15"/>
        <v>0</v>
      </c>
      <c r="N32" s="226">
        <f t="shared" si="15"/>
        <v>0</v>
      </c>
      <c r="O32" s="226">
        <f t="shared" si="15"/>
        <v>0</v>
      </c>
      <c r="P32" s="224">
        <f t="shared" si="15"/>
        <v>0</v>
      </c>
      <c r="Q32" s="225">
        <f t="shared" si="15"/>
        <v>0</v>
      </c>
      <c r="R32" s="225">
        <f t="shared" si="15"/>
        <v>0</v>
      </c>
      <c r="S32" s="225">
        <f t="shared" si="15"/>
        <v>0</v>
      </c>
      <c r="T32" s="227">
        <f t="shared" si="15"/>
        <v>0</v>
      </c>
      <c r="U32" s="224">
        <f t="shared" si="15"/>
        <v>0</v>
      </c>
      <c r="V32" s="225">
        <f t="shared" si="15"/>
        <v>0</v>
      </c>
      <c r="W32" s="225">
        <f t="shared" si="15"/>
        <v>0</v>
      </c>
      <c r="X32" s="225">
        <f t="shared" si="15"/>
        <v>0</v>
      </c>
      <c r="Y32" s="227">
        <f t="shared" si="15"/>
        <v>0</v>
      </c>
      <c r="Z32" s="224">
        <f t="shared" si="15"/>
        <v>0</v>
      </c>
      <c r="AA32" s="225">
        <f t="shared" si="15"/>
        <v>0</v>
      </c>
      <c r="AB32" s="225">
        <f aca="true" t="shared" si="16" ref="AB32:AD36">ROUNDDOWN($D$25*$I32*AB$25*365*$K$24/1000,)</f>
        <v>0</v>
      </c>
      <c r="AC32" s="225">
        <f t="shared" si="16"/>
        <v>0</v>
      </c>
      <c r="AD32" s="227">
        <f t="shared" si="16"/>
        <v>0</v>
      </c>
      <c r="AE32" s="128"/>
    </row>
    <row r="33" spans="1:31" ht="22.5" customHeight="1">
      <c r="A33" s="41"/>
      <c r="B33" s="46"/>
      <c r="C33" s="208" t="s">
        <v>77</v>
      </c>
      <c r="D33" s="208"/>
      <c r="E33" s="208"/>
      <c r="F33" s="209"/>
      <c r="G33" s="217"/>
      <c r="H33" s="219"/>
      <c r="I33" s="218"/>
      <c r="J33" s="220" t="s">
        <v>12</v>
      </c>
      <c r="K33" s="224">
        <f>ROUNDDOWN($D$25*$I33*K$25*365*$K$24/1000,)</f>
        <v>0</v>
      </c>
      <c r="L33" s="225">
        <f t="shared" si="15"/>
        <v>0</v>
      </c>
      <c r="M33" s="225">
        <f t="shared" si="15"/>
        <v>0</v>
      </c>
      <c r="N33" s="226">
        <f t="shared" si="15"/>
        <v>0</v>
      </c>
      <c r="O33" s="226">
        <f t="shared" si="15"/>
        <v>0</v>
      </c>
      <c r="P33" s="224">
        <f t="shared" si="15"/>
        <v>0</v>
      </c>
      <c r="Q33" s="225">
        <f t="shared" si="15"/>
        <v>0</v>
      </c>
      <c r="R33" s="225">
        <f t="shared" si="15"/>
        <v>0</v>
      </c>
      <c r="S33" s="225">
        <f t="shared" si="15"/>
        <v>0</v>
      </c>
      <c r="T33" s="227">
        <f t="shared" si="15"/>
        <v>0</v>
      </c>
      <c r="U33" s="224">
        <f t="shared" si="15"/>
        <v>0</v>
      </c>
      <c r="V33" s="225">
        <f t="shared" si="15"/>
        <v>0</v>
      </c>
      <c r="W33" s="225">
        <f t="shared" si="15"/>
        <v>0</v>
      </c>
      <c r="X33" s="225">
        <f t="shared" si="15"/>
        <v>0</v>
      </c>
      <c r="Y33" s="227">
        <f t="shared" si="15"/>
        <v>0</v>
      </c>
      <c r="Z33" s="224">
        <f t="shared" si="15"/>
        <v>0</v>
      </c>
      <c r="AA33" s="225">
        <f t="shared" si="15"/>
        <v>0</v>
      </c>
      <c r="AB33" s="225">
        <f t="shared" si="16"/>
        <v>0</v>
      </c>
      <c r="AC33" s="225">
        <f t="shared" si="16"/>
        <v>0</v>
      </c>
      <c r="AD33" s="227">
        <f t="shared" si="16"/>
        <v>0</v>
      </c>
      <c r="AE33" s="128"/>
    </row>
    <row r="34" spans="1:31" ht="22.5" customHeight="1">
      <c r="A34" s="41"/>
      <c r="B34" s="46"/>
      <c r="C34" s="208" t="s">
        <v>77</v>
      </c>
      <c r="D34" s="208"/>
      <c r="E34" s="208"/>
      <c r="F34" s="209"/>
      <c r="G34" s="217"/>
      <c r="H34" s="219"/>
      <c r="I34" s="218"/>
      <c r="J34" s="220" t="s">
        <v>12</v>
      </c>
      <c r="K34" s="224">
        <f>ROUNDDOWN($D$25*$I34*K$25*365*$K$24/1000,)</f>
        <v>0</v>
      </c>
      <c r="L34" s="225">
        <f t="shared" si="15"/>
        <v>0</v>
      </c>
      <c r="M34" s="225">
        <f t="shared" si="15"/>
        <v>0</v>
      </c>
      <c r="N34" s="226">
        <f t="shared" si="15"/>
        <v>0</v>
      </c>
      <c r="O34" s="226">
        <f t="shared" si="15"/>
        <v>0</v>
      </c>
      <c r="P34" s="224">
        <f t="shared" si="15"/>
        <v>0</v>
      </c>
      <c r="Q34" s="225">
        <f t="shared" si="15"/>
        <v>0</v>
      </c>
      <c r="R34" s="225">
        <f t="shared" si="15"/>
        <v>0</v>
      </c>
      <c r="S34" s="225">
        <f t="shared" si="15"/>
        <v>0</v>
      </c>
      <c r="T34" s="227">
        <f t="shared" si="15"/>
        <v>0</v>
      </c>
      <c r="U34" s="224">
        <f t="shared" si="15"/>
        <v>0</v>
      </c>
      <c r="V34" s="225">
        <f t="shared" si="15"/>
        <v>0</v>
      </c>
      <c r="W34" s="225">
        <f t="shared" si="15"/>
        <v>0</v>
      </c>
      <c r="X34" s="225">
        <f t="shared" si="15"/>
        <v>0</v>
      </c>
      <c r="Y34" s="227">
        <f t="shared" si="15"/>
        <v>0</v>
      </c>
      <c r="Z34" s="224">
        <f t="shared" si="15"/>
        <v>0</v>
      </c>
      <c r="AA34" s="225">
        <f t="shared" si="15"/>
        <v>0</v>
      </c>
      <c r="AB34" s="225">
        <f t="shared" si="16"/>
        <v>0</v>
      </c>
      <c r="AC34" s="225">
        <f t="shared" si="16"/>
        <v>0</v>
      </c>
      <c r="AD34" s="227">
        <f t="shared" si="16"/>
        <v>0</v>
      </c>
      <c r="AE34" s="128"/>
    </row>
    <row r="35" spans="1:31" ht="22.5" customHeight="1">
      <c r="A35" s="41"/>
      <c r="B35" s="46"/>
      <c r="C35" s="208" t="s">
        <v>77</v>
      </c>
      <c r="D35" s="208"/>
      <c r="E35" s="208"/>
      <c r="F35" s="209"/>
      <c r="G35" s="217"/>
      <c r="H35" s="219"/>
      <c r="I35" s="218"/>
      <c r="J35" s="220" t="s">
        <v>12</v>
      </c>
      <c r="K35" s="224">
        <f>ROUNDDOWN($D$25*$I35*K$25*365*$K$24/1000,)</f>
        <v>0</v>
      </c>
      <c r="L35" s="225">
        <f t="shared" si="15"/>
        <v>0</v>
      </c>
      <c r="M35" s="225">
        <f t="shared" si="15"/>
        <v>0</v>
      </c>
      <c r="N35" s="226">
        <f t="shared" si="15"/>
        <v>0</v>
      </c>
      <c r="O35" s="226">
        <f t="shared" si="15"/>
        <v>0</v>
      </c>
      <c r="P35" s="224">
        <f t="shared" si="15"/>
        <v>0</v>
      </c>
      <c r="Q35" s="225">
        <f t="shared" si="15"/>
        <v>0</v>
      </c>
      <c r="R35" s="225">
        <f t="shared" si="15"/>
        <v>0</v>
      </c>
      <c r="S35" s="225">
        <f t="shared" si="15"/>
        <v>0</v>
      </c>
      <c r="T35" s="227">
        <f t="shared" si="15"/>
        <v>0</v>
      </c>
      <c r="U35" s="224">
        <f t="shared" si="15"/>
        <v>0</v>
      </c>
      <c r="V35" s="225">
        <f t="shared" si="15"/>
        <v>0</v>
      </c>
      <c r="W35" s="225">
        <f t="shared" si="15"/>
        <v>0</v>
      </c>
      <c r="X35" s="225">
        <f t="shared" si="15"/>
        <v>0</v>
      </c>
      <c r="Y35" s="227">
        <f t="shared" si="15"/>
        <v>0</v>
      </c>
      <c r="Z35" s="224">
        <f t="shared" si="15"/>
        <v>0</v>
      </c>
      <c r="AA35" s="225">
        <f t="shared" si="15"/>
        <v>0</v>
      </c>
      <c r="AB35" s="225">
        <f t="shared" si="16"/>
        <v>0</v>
      </c>
      <c r="AC35" s="225">
        <f t="shared" si="16"/>
        <v>0</v>
      </c>
      <c r="AD35" s="227">
        <f t="shared" si="16"/>
        <v>0</v>
      </c>
      <c r="AE35" s="128"/>
    </row>
    <row r="36" spans="1:31" ht="22.5" customHeight="1">
      <c r="A36" s="41"/>
      <c r="B36" s="46"/>
      <c r="C36" s="208" t="s">
        <v>77</v>
      </c>
      <c r="D36" s="210"/>
      <c r="E36" s="210"/>
      <c r="F36" s="211"/>
      <c r="G36" s="217"/>
      <c r="H36" s="219"/>
      <c r="I36" s="218"/>
      <c r="J36" s="220" t="s">
        <v>12</v>
      </c>
      <c r="K36" s="224">
        <f>ROUNDDOWN($D$25*$I36*K$25*365*$K$24/1000,)</f>
        <v>0</v>
      </c>
      <c r="L36" s="225">
        <f t="shared" si="15"/>
        <v>0</v>
      </c>
      <c r="M36" s="225">
        <f t="shared" si="15"/>
        <v>0</v>
      </c>
      <c r="N36" s="226">
        <f t="shared" si="15"/>
        <v>0</v>
      </c>
      <c r="O36" s="226">
        <f t="shared" si="15"/>
        <v>0</v>
      </c>
      <c r="P36" s="224">
        <f t="shared" si="15"/>
        <v>0</v>
      </c>
      <c r="Q36" s="225">
        <f t="shared" si="15"/>
        <v>0</v>
      </c>
      <c r="R36" s="225">
        <f t="shared" si="15"/>
        <v>0</v>
      </c>
      <c r="S36" s="225">
        <f t="shared" si="15"/>
        <v>0</v>
      </c>
      <c r="T36" s="227">
        <f t="shared" si="15"/>
        <v>0</v>
      </c>
      <c r="U36" s="224">
        <f t="shared" si="15"/>
        <v>0</v>
      </c>
      <c r="V36" s="225">
        <f t="shared" si="15"/>
        <v>0</v>
      </c>
      <c r="W36" s="225">
        <f t="shared" si="15"/>
        <v>0</v>
      </c>
      <c r="X36" s="225">
        <f t="shared" si="15"/>
        <v>0</v>
      </c>
      <c r="Y36" s="227">
        <f t="shared" si="15"/>
        <v>0</v>
      </c>
      <c r="Z36" s="224">
        <f t="shared" si="15"/>
        <v>0</v>
      </c>
      <c r="AA36" s="225">
        <f t="shared" si="15"/>
        <v>0</v>
      </c>
      <c r="AB36" s="225">
        <f t="shared" si="16"/>
        <v>0</v>
      </c>
      <c r="AC36" s="225">
        <f t="shared" si="16"/>
        <v>0</v>
      </c>
      <c r="AD36" s="227">
        <f t="shared" si="16"/>
        <v>0</v>
      </c>
      <c r="AE36" s="128"/>
    </row>
    <row r="37" spans="1:31" ht="22.5" customHeight="1">
      <c r="A37" s="41"/>
      <c r="B37" s="46"/>
      <c r="C37" s="260" t="s">
        <v>94</v>
      </c>
      <c r="D37" s="261"/>
      <c r="E37" s="261"/>
      <c r="F37" s="261"/>
      <c r="G37" s="262"/>
      <c r="H37" s="221"/>
      <c r="I37" s="236"/>
      <c r="J37" s="222"/>
      <c r="K37" s="228">
        <f>ROUNDDOWN(SUM(K27:K36)*$I$37,0)</f>
        <v>0</v>
      </c>
      <c r="L37" s="229">
        <f aca="true" t="shared" si="17" ref="L37:AD37">ROUNDDOWN(SUM(L27:L36)*$I$37,0)</f>
        <v>0</v>
      </c>
      <c r="M37" s="229">
        <f t="shared" si="17"/>
        <v>0</v>
      </c>
      <c r="N37" s="230">
        <f t="shared" si="17"/>
        <v>0</v>
      </c>
      <c r="O37" s="230">
        <f t="shared" si="17"/>
        <v>0</v>
      </c>
      <c r="P37" s="228">
        <f t="shared" si="17"/>
        <v>0</v>
      </c>
      <c r="Q37" s="229">
        <f t="shared" si="17"/>
        <v>0</v>
      </c>
      <c r="R37" s="229">
        <f t="shared" si="17"/>
        <v>0</v>
      </c>
      <c r="S37" s="229">
        <f t="shared" si="17"/>
        <v>0</v>
      </c>
      <c r="T37" s="231">
        <f t="shared" si="17"/>
        <v>0</v>
      </c>
      <c r="U37" s="228">
        <f t="shared" si="17"/>
        <v>0</v>
      </c>
      <c r="V37" s="229">
        <f t="shared" si="17"/>
        <v>0</v>
      </c>
      <c r="W37" s="229">
        <f t="shared" si="17"/>
        <v>0</v>
      </c>
      <c r="X37" s="229">
        <f t="shared" si="17"/>
        <v>0</v>
      </c>
      <c r="Y37" s="231">
        <f t="shared" si="17"/>
        <v>0</v>
      </c>
      <c r="Z37" s="228">
        <f t="shared" si="17"/>
        <v>0</v>
      </c>
      <c r="AA37" s="229">
        <f t="shared" si="17"/>
        <v>0</v>
      </c>
      <c r="AB37" s="229">
        <f t="shared" si="17"/>
        <v>0</v>
      </c>
      <c r="AC37" s="229">
        <f t="shared" si="17"/>
        <v>0</v>
      </c>
      <c r="AD37" s="231">
        <f t="shared" si="17"/>
        <v>0</v>
      </c>
      <c r="AE37" s="216"/>
    </row>
    <row r="38" spans="1:31" ht="22.5" customHeight="1">
      <c r="A38" s="41"/>
      <c r="B38" s="254" t="s">
        <v>32</v>
      </c>
      <c r="C38" s="255"/>
      <c r="D38" s="255"/>
      <c r="E38" s="255"/>
      <c r="F38" s="255"/>
      <c r="G38" s="255"/>
      <c r="H38" s="255"/>
      <c r="I38" s="255"/>
      <c r="J38" s="256"/>
      <c r="K38" s="65">
        <f aca="true" t="shared" si="18" ref="K38:AD38">SUM(K27:K37)</f>
        <v>0</v>
      </c>
      <c r="L38" s="66">
        <f t="shared" si="18"/>
        <v>0</v>
      </c>
      <c r="M38" s="66">
        <f t="shared" si="18"/>
        <v>0</v>
      </c>
      <c r="N38" s="106">
        <f t="shared" si="18"/>
        <v>0</v>
      </c>
      <c r="O38" s="106">
        <f t="shared" si="18"/>
        <v>0</v>
      </c>
      <c r="P38" s="65">
        <f t="shared" si="18"/>
        <v>0</v>
      </c>
      <c r="Q38" s="66">
        <f t="shared" si="18"/>
        <v>0</v>
      </c>
      <c r="R38" s="66">
        <f t="shared" si="18"/>
        <v>0</v>
      </c>
      <c r="S38" s="66">
        <f t="shared" si="18"/>
        <v>0</v>
      </c>
      <c r="T38" s="67">
        <f t="shared" si="18"/>
        <v>0</v>
      </c>
      <c r="U38" s="65">
        <f t="shared" si="18"/>
        <v>0</v>
      </c>
      <c r="V38" s="66">
        <f t="shared" si="18"/>
        <v>0</v>
      </c>
      <c r="W38" s="66">
        <f t="shared" si="18"/>
        <v>0</v>
      </c>
      <c r="X38" s="66">
        <f t="shared" si="18"/>
        <v>0</v>
      </c>
      <c r="Y38" s="67">
        <f t="shared" si="18"/>
        <v>0</v>
      </c>
      <c r="Z38" s="65">
        <f t="shared" si="18"/>
        <v>0</v>
      </c>
      <c r="AA38" s="66">
        <f t="shared" si="18"/>
        <v>0</v>
      </c>
      <c r="AB38" s="66">
        <f t="shared" si="18"/>
        <v>0</v>
      </c>
      <c r="AC38" s="66">
        <f t="shared" si="18"/>
        <v>0</v>
      </c>
      <c r="AD38" s="67">
        <f t="shared" si="18"/>
        <v>0</v>
      </c>
      <c r="AE38" s="49"/>
    </row>
    <row r="39" spans="1:31" ht="22.5" customHeight="1">
      <c r="A39" s="41"/>
      <c r="B39" s="45"/>
      <c r="C39" s="14" t="s">
        <v>25</v>
      </c>
      <c r="D39" s="14"/>
      <c r="E39" s="14"/>
      <c r="F39" s="14"/>
      <c r="G39" s="29"/>
      <c r="H39" s="30"/>
      <c r="I39" s="31"/>
      <c r="J39" s="44" t="s">
        <v>17</v>
      </c>
      <c r="K39" s="68">
        <f>ROUNDDOWN(I39*D25*K25*365/1000,)</f>
        <v>0</v>
      </c>
      <c r="L39" s="69">
        <f>ROUNDDOWN(I39*D25*L25*365/1000,)</f>
        <v>0</v>
      </c>
      <c r="M39" s="69">
        <f>ROUNDDOWN(I39*D25*M25*366/1000,)</f>
        <v>0</v>
      </c>
      <c r="N39" s="107">
        <f>ROUNDDOWN(I39*D25*N25*365/1000,)</f>
        <v>0</v>
      </c>
      <c r="O39" s="107">
        <f>ROUNDDOWN(I39*D25*O25*365/1000,)</f>
        <v>0</v>
      </c>
      <c r="P39" s="68">
        <f>ROUNDDOWN(I39*D25*P25*365/1000,)</f>
        <v>0</v>
      </c>
      <c r="Q39" s="69">
        <f>ROUNDDOWN(I39*D25*Q25*366/1000,)</f>
        <v>0</v>
      </c>
      <c r="R39" s="69">
        <f>ROUNDDOWN(I39*D25*R25*365/1000,)</f>
        <v>0</v>
      </c>
      <c r="S39" s="69">
        <f>ROUNDDOWN(I39*D25*S25*365/1000,)</f>
        <v>0</v>
      </c>
      <c r="T39" s="70">
        <f>ROUNDDOWN(I39*D25*T25*365/1000,)</f>
        <v>0</v>
      </c>
      <c r="U39" s="68">
        <f>ROUNDDOWN(I39*D25*U25*366/1000,)</f>
        <v>0</v>
      </c>
      <c r="V39" s="69">
        <f>ROUNDDOWN(I39*D25*V25*365/1000,)</f>
        <v>0</v>
      </c>
      <c r="W39" s="69">
        <f>ROUNDDOWN(I39*D25*W25*365/1000,)</f>
        <v>0</v>
      </c>
      <c r="X39" s="69">
        <f>ROUNDDOWN(I39*D25*X25*365/1000,)</f>
        <v>0</v>
      </c>
      <c r="Y39" s="70">
        <f>ROUNDDOWN(I39*D25*Y25*366/1000,)</f>
        <v>0</v>
      </c>
      <c r="Z39" s="68">
        <f>ROUNDDOWN(I39*D25*Z25*365/1000,)</f>
        <v>0</v>
      </c>
      <c r="AA39" s="69">
        <f>ROUNDDOWN(I39*D25*AA25*365/1000,)</f>
        <v>0</v>
      </c>
      <c r="AB39" s="69">
        <f>ROUNDDOWN(I39*D25*AB25*365/1000,)</f>
        <v>0</v>
      </c>
      <c r="AC39" s="69">
        <f>ROUNDDOWN(I39*D25*AC25*366/1000,)</f>
        <v>0</v>
      </c>
      <c r="AD39" s="70">
        <f>ROUNDDOWN(I39*D25*AD25*365/1000,)</f>
        <v>0</v>
      </c>
      <c r="AE39" s="129"/>
    </row>
    <row r="40" spans="1:31" ht="22.5" customHeight="1">
      <c r="A40" s="41"/>
      <c r="B40" s="46"/>
      <c r="C40" s="8" t="s">
        <v>18</v>
      </c>
      <c r="D40" s="8"/>
      <c r="E40" s="8"/>
      <c r="F40" s="8"/>
      <c r="G40" s="9"/>
      <c r="H40" s="2"/>
      <c r="I40" s="5"/>
      <c r="J40" s="42" t="s">
        <v>17</v>
      </c>
      <c r="K40" s="71">
        <f>ROUNDDOWN(I40*D25*K25*365/1000,)</f>
        <v>0</v>
      </c>
      <c r="L40" s="72">
        <f>ROUNDDOWN(I40*D25*L25*365/1000,)</f>
        <v>0</v>
      </c>
      <c r="M40" s="72">
        <f>ROUNDDOWN(I40*D25*M25*366/1000,)</f>
        <v>0</v>
      </c>
      <c r="N40" s="63">
        <f>ROUNDDOWN(I40*D25*N25*365/1000,)</f>
        <v>0</v>
      </c>
      <c r="O40" s="63">
        <f>ROUNDDOWN(I40*D25*O25*365/1000,)</f>
        <v>0</v>
      </c>
      <c r="P40" s="71">
        <f>ROUNDDOWN(I40*D25*P25*365/1000,)</f>
        <v>0</v>
      </c>
      <c r="Q40" s="72">
        <f>ROUNDDOWN(I40*D25*Q25*366/1000,)</f>
        <v>0</v>
      </c>
      <c r="R40" s="72">
        <f>ROUNDDOWN(I40*D25*R25*365/1000,)</f>
        <v>0</v>
      </c>
      <c r="S40" s="72">
        <f>ROUNDDOWN(I40*D25*S25*365/1000,)</f>
        <v>0</v>
      </c>
      <c r="T40" s="64">
        <f>ROUNDDOWN(I40*D25*T25*365/1000,)</f>
        <v>0</v>
      </c>
      <c r="U40" s="71">
        <f>ROUNDDOWN(I40*D25*U25*366/1000,)</f>
        <v>0</v>
      </c>
      <c r="V40" s="72">
        <f>ROUNDDOWN(I40*D25*V25*365/1000,)</f>
        <v>0</v>
      </c>
      <c r="W40" s="72">
        <f>ROUNDDOWN(I40*D25*W25*365/1000,)</f>
        <v>0</v>
      </c>
      <c r="X40" s="72">
        <f>ROUNDDOWN(I40*D25*X25*365/1000,)</f>
        <v>0</v>
      </c>
      <c r="Y40" s="64">
        <f>ROUNDDOWN(I40*D25*Y25*366/1000,)</f>
        <v>0</v>
      </c>
      <c r="Z40" s="71">
        <f>ROUNDDOWN(I40*D25*Z25*365/1000,)</f>
        <v>0</v>
      </c>
      <c r="AA40" s="72">
        <f>ROUNDDOWN(I40*D25*AA25*365/1000,)</f>
        <v>0</v>
      </c>
      <c r="AB40" s="72">
        <f>ROUNDDOWN(I40*D25*AB25*365/1000,)</f>
        <v>0</v>
      </c>
      <c r="AC40" s="72">
        <f>ROUNDDOWN(I40*D25*AC25*366/1000,)</f>
        <v>0</v>
      </c>
      <c r="AD40" s="64">
        <f>ROUNDDOWN(I40*D25*AD25*365/1000,)</f>
        <v>0</v>
      </c>
      <c r="AE40" s="128"/>
    </row>
    <row r="41" spans="1:31" ht="22.5" customHeight="1">
      <c r="A41" s="41"/>
      <c r="B41" s="46"/>
      <c r="C41" s="12" t="s">
        <v>19</v>
      </c>
      <c r="D41" s="12"/>
      <c r="E41" s="12"/>
      <c r="F41" s="12"/>
      <c r="G41" s="33"/>
      <c r="H41" s="2"/>
      <c r="I41" s="5"/>
      <c r="J41" s="42" t="s">
        <v>17</v>
      </c>
      <c r="K41" s="71">
        <f>ROUNDDOWN(I41*D25*K25*365/1000,)</f>
        <v>0</v>
      </c>
      <c r="L41" s="72">
        <f>ROUNDDOWN(I41*D25*L25*365/1000,)</f>
        <v>0</v>
      </c>
      <c r="M41" s="72">
        <f>ROUNDDOWN(I41*D25*M25*366/1000,)</f>
        <v>0</v>
      </c>
      <c r="N41" s="63">
        <f>ROUNDDOWN(I41*D25*N25*365/1000,)</f>
        <v>0</v>
      </c>
      <c r="O41" s="63">
        <f>ROUNDDOWN(I41*D25*O25*365/1000,)</f>
        <v>0</v>
      </c>
      <c r="P41" s="71">
        <f>ROUNDDOWN(I41*D25*P25*365/1000,)</f>
        <v>0</v>
      </c>
      <c r="Q41" s="72">
        <f>ROUNDDOWN(I41*D25*Q25*366/1000,)</f>
        <v>0</v>
      </c>
      <c r="R41" s="72">
        <f>ROUNDDOWN(I41*D25*R25*365/1000,)</f>
        <v>0</v>
      </c>
      <c r="S41" s="72">
        <f>ROUNDDOWN(I41*D25*S25*365/1000,)</f>
        <v>0</v>
      </c>
      <c r="T41" s="64">
        <f>ROUNDDOWN(I41*D25*T25*365/1000,)</f>
        <v>0</v>
      </c>
      <c r="U41" s="71">
        <f>ROUNDDOWN(I41*D25*U25*366/1000,)</f>
        <v>0</v>
      </c>
      <c r="V41" s="72">
        <f>ROUNDDOWN(I41*D25*V25*365/1000,)</f>
        <v>0</v>
      </c>
      <c r="W41" s="72">
        <f>ROUNDDOWN(I41*D25*W25*365/1000,)</f>
        <v>0</v>
      </c>
      <c r="X41" s="72">
        <f>ROUNDDOWN(I41*D25*X25*365/1000,)</f>
        <v>0</v>
      </c>
      <c r="Y41" s="64">
        <f>ROUNDDOWN(I41*D25*Y25*366/1000,)</f>
        <v>0</v>
      </c>
      <c r="Z41" s="71">
        <f>ROUNDDOWN(I41*D25*Z25*365/1000,)</f>
        <v>0</v>
      </c>
      <c r="AA41" s="72">
        <f>ROUNDDOWN(I41*D25*AA25*365/1000,)</f>
        <v>0</v>
      </c>
      <c r="AB41" s="72">
        <f>ROUNDDOWN(I41*D25*AB25*365/1000,)</f>
        <v>0</v>
      </c>
      <c r="AC41" s="72">
        <f>ROUNDDOWN(I41*D25*AC25*366/1000,)</f>
        <v>0</v>
      </c>
      <c r="AD41" s="64">
        <f>ROUNDDOWN(I41*D25*AD25*365/1000,)</f>
        <v>0</v>
      </c>
      <c r="AE41" s="128"/>
    </row>
    <row r="42" spans="1:31" ht="22.5" customHeight="1">
      <c r="A42" s="41"/>
      <c r="B42" s="46"/>
      <c r="C42" s="212"/>
      <c r="D42" s="212"/>
      <c r="E42" s="212"/>
      <c r="F42" s="212"/>
      <c r="G42" s="213"/>
      <c r="H42" s="34"/>
      <c r="I42" s="35"/>
      <c r="J42" s="43" t="s">
        <v>17</v>
      </c>
      <c r="K42" s="93">
        <f>ROUNDDOWN(I42*D25*K25*365/1000,)</f>
        <v>0</v>
      </c>
      <c r="L42" s="94">
        <f>ROUNDDOWN(I42*D25*L25*365/1000,)</f>
        <v>0</v>
      </c>
      <c r="M42" s="94">
        <f>ROUNDDOWN(I42*D25*M25*366/1000,)</f>
        <v>0</v>
      </c>
      <c r="N42" s="73">
        <f>ROUNDDOWN(I42*D25*N25*365/1000,)</f>
        <v>0</v>
      </c>
      <c r="O42" s="73">
        <f>ROUNDDOWN(I42*D25*O25*365/1000,)</f>
        <v>0</v>
      </c>
      <c r="P42" s="93">
        <f>ROUNDDOWN(I42*D25*P25*365/1000,)</f>
        <v>0</v>
      </c>
      <c r="Q42" s="94">
        <f>ROUNDDOWN(I42*D25*Q25*366/1000,)</f>
        <v>0</v>
      </c>
      <c r="R42" s="94">
        <f>ROUNDDOWN(I42*D25*R25*365/1000,)</f>
        <v>0</v>
      </c>
      <c r="S42" s="94">
        <f>ROUNDDOWN(I42*D25*S25*365/1000,)</f>
        <v>0</v>
      </c>
      <c r="T42" s="74">
        <f>ROUNDDOWN(I42*D25*T25*365/1000,)</f>
        <v>0</v>
      </c>
      <c r="U42" s="93">
        <f>ROUNDDOWN(I42*D25*U25*366/1000,)</f>
        <v>0</v>
      </c>
      <c r="V42" s="94">
        <f>ROUNDDOWN(I42*D25*V25*365/1000,)</f>
        <v>0</v>
      </c>
      <c r="W42" s="94">
        <f>ROUNDDOWN(I42*D25*W25*365/1000,)</f>
        <v>0</v>
      </c>
      <c r="X42" s="94">
        <f>ROUNDDOWN(I42*D25*X25*365/1000,)</f>
        <v>0</v>
      </c>
      <c r="Y42" s="74">
        <f>ROUNDDOWN(I42*D25*Y25*366/1000,)</f>
        <v>0</v>
      </c>
      <c r="Z42" s="93">
        <f>ROUNDDOWN(I42*D25*Z25*365/1000,)</f>
        <v>0</v>
      </c>
      <c r="AA42" s="94">
        <f>ROUNDDOWN(I42*D25*AA25*365/1000,)</f>
        <v>0</v>
      </c>
      <c r="AB42" s="94">
        <f>ROUNDDOWN(I42*D25*AB25*365/1000,)</f>
        <v>0</v>
      </c>
      <c r="AC42" s="94">
        <f>ROUNDDOWN(I42*D25*AC25*366/1000,)</f>
        <v>0</v>
      </c>
      <c r="AD42" s="74">
        <f>ROUNDDOWN(I42*D25*AD25*365/1000,)</f>
        <v>0</v>
      </c>
      <c r="AE42" s="127"/>
    </row>
    <row r="43" spans="1:31" ht="22.5" customHeight="1">
      <c r="A43" s="41"/>
      <c r="B43" s="254" t="s">
        <v>31</v>
      </c>
      <c r="C43" s="255"/>
      <c r="D43" s="255"/>
      <c r="E43" s="255"/>
      <c r="F43" s="255"/>
      <c r="G43" s="255"/>
      <c r="H43" s="255"/>
      <c r="I43" s="255"/>
      <c r="J43" s="256"/>
      <c r="K43" s="65">
        <f aca="true" t="shared" si="19" ref="K43:AD43">SUM(K39:K42)</f>
        <v>0</v>
      </c>
      <c r="L43" s="66">
        <f t="shared" si="19"/>
        <v>0</v>
      </c>
      <c r="M43" s="66">
        <f t="shared" si="19"/>
        <v>0</v>
      </c>
      <c r="N43" s="106">
        <f t="shared" si="19"/>
        <v>0</v>
      </c>
      <c r="O43" s="106">
        <f t="shared" si="19"/>
        <v>0</v>
      </c>
      <c r="P43" s="65">
        <f t="shared" si="19"/>
        <v>0</v>
      </c>
      <c r="Q43" s="66">
        <f t="shared" si="19"/>
        <v>0</v>
      </c>
      <c r="R43" s="66">
        <f t="shared" si="19"/>
        <v>0</v>
      </c>
      <c r="S43" s="66">
        <f t="shared" si="19"/>
        <v>0</v>
      </c>
      <c r="T43" s="67">
        <f t="shared" si="19"/>
        <v>0</v>
      </c>
      <c r="U43" s="65">
        <f t="shared" si="19"/>
        <v>0</v>
      </c>
      <c r="V43" s="66">
        <f t="shared" si="19"/>
        <v>0</v>
      </c>
      <c r="W43" s="66">
        <f t="shared" si="19"/>
        <v>0</v>
      </c>
      <c r="X43" s="66">
        <f t="shared" si="19"/>
        <v>0</v>
      </c>
      <c r="Y43" s="67">
        <f t="shared" si="19"/>
        <v>0</v>
      </c>
      <c r="Z43" s="65">
        <f t="shared" si="19"/>
        <v>0</v>
      </c>
      <c r="AA43" s="66">
        <f t="shared" si="19"/>
        <v>0</v>
      </c>
      <c r="AB43" s="66">
        <f t="shared" si="19"/>
        <v>0</v>
      </c>
      <c r="AC43" s="66">
        <f t="shared" si="19"/>
        <v>0</v>
      </c>
      <c r="AD43" s="67">
        <f t="shared" si="19"/>
        <v>0</v>
      </c>
      <c r="AE43" s="32"/>
    </row>
    <row r="44" spans="1:31" ht="22.5" customHeight="1">
      <c r="A44" s="263" t="s">
        <v>88</v>
      </c>
      <c r="B44" s="264"/>
      <c r="C44" s="264"/>
      <c r="D44" s="264"/>
      <c r="E44" s="264"/>
      <c r="F44" s="264"/>
      <c r="G44" s="264"/>
      <c r="H44" s="264"/>
      <c r="I44" s="264"/>
      <c r="J44" s="265"/>
      <c r="K44" s="65">
        <f>SUM(K23+K18+K38+K43)</f>
        <v>0</v>
      </c>
      <c r="L44" s="66">
        <f aca="true" t="shared" si="20" ref="L44:AD44">SUM(L23+L18+L38+L43)</f>
        <v>0</v>
      </c>
      <c r="M44" s="66">
        <f t="shared" si="20"/>
        <v>0</v>
      </c>
      <c r="N44" s="106">
        <f t="shared" si="20"/>
        <v>0</v>
      </c>
      <c r="O44" s="106">
        <f t="shared" si="20"/>
        <v>0</v>
      </c>
      <c r="P44" s="65">
        <f t="shared" si="20"/>
        <v>0</v>
      </c>
      <c r="Q44" s="66">
        <f t="shared" si="20"/>
        <v>0</v>
      </c>
      <c r="R44" s="66">
        <f t="shared" si="20"/>
        <v>0</v>
      </c>
      <c r="S44" s="66">
        <f t="shared" si="20"/>
        <v>0</v>
      </c>
      <c r="T44" s="67">
        <f t="shared" si="20"/>
        <v>0</v>
      </c>
      <c r="U44" s="65">
        <f t="shared" si="20"/>
        <v>0</v>
      </c>
      <c r="V44" s="66">
        <f t="shared" si="20"/>
        <v>0</v>
      </c>
      <c r="W44" s="66">
        <f t="shared" si="20"/>
        <v>0</v>
      </c>
      <c r="X44" s="66">
        <f t="shared" si="20"/>
        <v>0</v>
      </c>
      <c r="Y44" s="67">
        <f t="shared" si="20"/>
        <v>0</v>
      </c>
      <c r="Z44" s="65">
        <f t="shared" si="20"/>
        <v>0</v>
      </c>
      <c r="AA44" s="66">
        <f t="shared" si="20"/>
        <v>0</v>
      </c>
      <c r="AB44" s="66">
        <f t="shared" si="20"/>
        <v>0</v>
      </c>
      <c r="AC44" s="66">
        <f t="shared" si="20"/>
        <v>0</v>
      </c>
      <c r="AD44" s="67">
        <f t="shared" si="20"/>
        <v>0</v>
      </c>
      <c r="AE44" s="49"/>
    </row>
    <row r="45" spans="1:31" ht="22.5" customHeight="1">
      <c r="A45" s="45"/>
      <c r="B45" s="21" t="s">
        <v>26</v>
      </c>
      <c r="C45" s="40"/>
      <c r="D45" s="39"/>
      <c r="E45" s="40"/>
      <c r="F45" s="40"/>
      <c r="G45" s="40"/>
      <c r="H45" s="40"/>
      <c r="I45" s="40"/>
      <c r="J45" s="40"/>
      <c r="K45" s="203">
        <f>SUM(K46:K47)</f>
        <v>0</v>
      </c>
      <c r="L45" s="204">
        <f aca="true" t="shared" si="21" ref="L45:AD45">SUM(L46:L47)</f>
        <v>0</v>
      </c>
      <c r="M45" s="204">
        <f t="shared" si="21"/>
        <v>0</v>
      </c>
      <c r="N45" s="204">
        <f t="shared" si="21"/>
        <v>0</v>
      </c>
      <c r="O45" s="204">
        <f t="shared" si="21"/>
        <v>0</v>
      </c>
      <c r="P45" s="205">
        <f t="shared" si="21"/>
        <v>0</v>
      </c>
      <c r="Q45" s="206">
        <f t="shared" si="21"/>
        <v>0</v>
      </c>
      <c r="R45" s="206">
        <f t="shared" si="21"/>
        <v>0</v>
      </c>
      <c r="S45" s="206">
        <f t="shared" si="21"/>
        <v>0</v>
      </c>
      <c r="T45" s="207">
        <f t="shared" si="21"/>
        <v>0</v>
      </c>
      <c r="U45" s="205">
        <f t="shared" si="21"/>
        <v>0</v>
      </c>
      <c r="V45" s="206">
        <f t="shared" si="21"/>
        <v>0</v>
      </c>
      <c r="W45" s="206">
        <f t="shared" si="21"/>
        <v>0</v>
      </c>
      <c r="X45" s="206">
        <f t="shared" si="21"/>
        <v>0</v>
      </c>
      <c r="Y45" s="207">
        <f t="shared" si="21"/>
        <v>0</v>
      </c>
      <c r="Z45" s="205">
        <f t="shared" si="21"/>
        <v>0</v>
      </c>
      <c r="AA45" s="206">
        <f t="shared" si="21"/>
        <v>0</v>
      </c>
      <c r="AB45" s="206">
        <f t="shared" si="21"/>
        <v>0</v>
      </c>
      <c r="AC45" s="206">
        <f t="shared" si="21"/>
        <v>0</v>
      </c>
      <c r="AD45" s="207">
        <f t="shared" si="21"/>
        <v>0</v>
      </c>
      <c r="AE45" s="202"/>
    </row>
    <row r="46" spans="1:31" ht="22.5" customHeight="1">
      <c r="A46" s="46"/>
      <c r="B46" s="13"/>
      <c r="C46" s="146" t="s">
        <v>74</v>
      </c>
      <c r="D46" s="27"/>
      <c r="E46" s="16"/>
      <c r="F46" s="16"/>
      <c r="G46" s="16"/>
      <c r="H46" s="16"/>
      <c r="I46" s="16"/>
      <c r="J46" s="16"/>
      <c r="K46" s="78"/>
      <c r="L46" s="79"/>
      <c r="M46" s="79"/>
      <c r="N46" s="79"/>
      <c r="O46" s="79"/>
      <c r="P46" s="120"/>
      <c r="Q46" s="111"/>
      <c r="R46" s="111"/>
      <c r="S46" s="111"/>
      <c r="T46" s="80"/>
      <c r="U46" s="120"/>
      <c r="V46" s="111"/>
      <c r="W46" s="111"/>
      <c r="X46" s="111"/>
      <c r="Y46" s="80"/>
      <c r="Z46" s="120"/>
      <c r="AA46" s="111"/>
      <c r="AB46" s="111"/>
      <c r="AC46" s="111"/>
      <c r="AD46" s="80"/>
      <c r="AE46" s="126"/>
    </row>
    <row r="47" spans="1:31" ht="22.5" customHeight="1">
      <c r="A47" s="46"/>
      <c r="B47" s="51"/>
      <c r="C47" s="23" t="s">
        <v>75</v>
      </c>
      <c r="D47" s="19"/>
      <c r="E47" s="10"/>
      <c r="F47" s="10"/>
      <c r="G47" s="10"/>
      <c r="H47" s="10"/>
      <c r="I47" s="10"/>
      <c r="J47" s="10"/>
      <c r="K47" s="81"/>
      <c r="L47" s="82"/>
      <c r="M47" s="82"/>
      <c r="N47" s="82"/>
      <c r="O47" s="82"/>
      <c r="P47" s="121"/>
      <c r="Q47" s="112"/>
      <c r="R47" s="112"/>
      <c r="S47" s="112"/>
      <c r="T47" s="83"/>
      <c r="U47" s="121"/>
      <c r="V47" s="112"/>
      <c r="W47" s="112"/>
      <c r="X47" s="112"/>
      <c r="Y47" s="83"/>
      <c r="Z47" s="121"/>
      <c r="AA47" s="112"/>
      <c r="AB47" s="112"/>
      <c r="AC47" s="112"/>
      <c r="AD47" s="83"/>
      <c r="AE47" s="127"/>
    </row>
    <row r="48" spans="1:31" ht="22.5" customHeight="1">
      <c r="A48" s="41"/>
      <c r="B48" s="21" t="s">
        <v>27</v>
      </c>
      <c r="C48" s="40"/>
      <c r="D48" s="39"/>
      <c r="E48" s="40"/>
      <c r="F48" s="40"/>
      <c r="G48" s="40"/>
      <c r="H48" s="40"/>
      <c r="I48" s="40"/>
      <c r="J48" s="40"/>
      <c r="K48" s="203">
        <f>SUM(K49:K51)</f>
        <v>0</v>
      </c>
      <c r="L48" s="204">
        <f aca="true" t="shared" si="22" ref="L48:AD48">SUM(L49:L51)</f>
        <v>0</v>
      </c>
      <c r="M48" s="204">
        <f t="shared" si="22"/>
        <v>0</v>
      </c>
      <c r="N48" s="204">
        <f t="shared" si="22"/>
        <v>0</v>
      </c>
      <c r="O48" s="204">
        <f t="shared" si="22"/>
        <v>0</v>
      </c>
      <c r="P48" s="205">
        <f t="shared" si="22"/>
        <v>0</v>
      </c>
      <c r="Q48" s="206">
        <f t="shared" si="22"/>
        <v>0</v>
      </c>
      <c r="R48" s="206">
        <f t="shared" si="22"/>
        <v>0</v>
      </c>
      <c r="S48" s="206">
        <f t="shared" si="22"/>
        <v>0</v>
      </c>
      <c r="T48" s="207">
        <f t="shared" si="22"/>
        <v>0</v>
      </c>
      <c r="U48" s="205">
        <f t="shared" si="22"/>
        <v>0</v>
      </c>
      <c r="V48" s="206">
        <f t="shared" si="22"/>
        <v>0</v>
      </c>
      <c r="W48" s="206">
        <f t="shared" si="22"/>
        <v>0</v>
      </c>
      <c r="X48" s="206">
        <f t="shared" si="22"/>
        <v>0</v>
      </c>
      <c r="Y48" s="207">
        <f t="shared" si="22"/>
        <v>0</v>
      </c>
      <c r="Z48" s="205">
        <f t="shared" si="22"/>
        <v>0</v>
      </c>
      <c r="AA48" s="206">
        <f t="shared" si="22"/>
        <v>0</v>
      </c>
      <c r="AB48" s="206">
        <f t="shared" si="22"/>
        <v>0</v>
      </c>
      <c r="AC48" s="206">
        <f t="shared" si="22"/>
        <v>0</v>
      </c>
      <c r="AD48" s="207">
        <f t="shared" si="22"/>
        <v>0</v>
      </c>
      <c r="AE48" s="202"/>
    </row>
    <row r="49" spans="1:31" ht="22.5" customHeight="1">
      <c r="A49" s="41"/>
      <c r="B49" s="13"/>
      <c r="C49" s="28" t="s">
        <v>20</v>
      </c>
      <c r="D49" s="53"/>
      <c r="E49" s="16"/>
      <c r="F49" s="16"/>
      <c r="G49" s="16"/>
      <c r="H49" s="16"/>
      <c r="I49" s="16"/>
      <c r="J49" s="16"/>
      <c r="K49" s="78"/>
      <c r="L49" s="79"/>
      <c r="M49" s="79"/>
      <c r="N49" s="79"/>
      <c r="O49" s="79"/>
      <c r="P49" s="120"/>
      <c r="Q49" s="111"/>
      <c r="R49" s="111"/>
      <c r="S49" s="111"/>
      <c r="T49" s="80"/>
      <c r="U49" s="120"/>
      <c r="V49" s="111"/>
      <c r="W49" s="111"/>
      <c r="X49" s="111"/>
      <c r="Y49" s="80"/>
      <c r="Z49" s="120"/>
      <c r="AA49" s="111"/>
      <c r="AB49" s="111"/>
      <c r="AC49" s="111"/>
      <c r="AD49" s="80"/>
      <c r="AE49" s="126"/>
    </row>
    <row r="50" spans="1:31" ht="22.5" customHeight="1">
      <c r="A50" s="41"/>
      <c r="B50" s="13"/>
      <c r="C50" s="15" t="s">
        <v>21</v>
      </c>
      <c r="D50" s="4"/>
      <c r="E50" s="17"/>
      <c r="F50" s="17"/>
      <c r="G50" s="17"/>
      <c r="H50" s="17"/>
      <c r="I50" s="17"/>
      <c r="J50" s="17"/>
      <c r="K50" s="134"/>
      <c r="L50" s="135"/>
      <c r="M50" s="135"/>
      <c r="N50" s="135"/>
      <c r="O50" s="135"/>
      <c r="P50" s="136"/>
      <c r="Q50" s="137"/>
      <c r="R50" s="137"/>
      <c r="S50" s="137"/>
      <c r="T50" s="138"/>
      <c r="U50" s="136"/>
      <c r="V50" s="137"/>
      <c r="W50" s="137"/>
      <c r="X50" s="137"/>
      <c r="Y50" s="138"/>
      <c r="Z50" s="136"/>
      <c r="AA50" s="137"/>
      <c r="AB50" s="137"/>
      <c r="AC50" s="137"/>
      <c r="AD50" s="138"/>
      <c r="AE50" s="139"/>
    </row>
    <row r="51" spans="1:31" ht="22.5" customHeight="1">
      <c r="A51" s="41"/>
      <c r="B51" s="51"/>
      <c r="C51" s="140" t="s">
        <v>30</v>
      </c>
      <c r="D51" s="52"/>
      <c r="E51" s="10"/>
      <c r="F51" s="10"/>
      <c r="G51" s="10"/>
      <c r="H51" s="10"/>
      <c r="I51" s="10"/>
      <c r="J51" s="10"/>
      <c r="K51" s="81"/>
      <c r="L51" s="82"/>
      <c r="M51" s="82"/>
      <c r="N51" s="82"/>
      <c r="O51" s="82"/>
      <c r="P51" s="121"/>
      <c r="Q51" s="112"/>
      <c r="R51" s="112"/>
      <c r="S51" s="112"/>
      <c r="T51" s="83"/>
      <c r="U51" s="121"/>
      <c r="V51" s="112"/>
      <c r="W51" s="112"/>
      <c r="X51" s="112"/>
      <c r="Y51" s="83"/>
      <c r="Z51" s="121"/>
      <c r="AA51" s="112"/>
      <c r="AB51" s="112"/>
      <c r="AC51" s="112"/>
      <c r="AD51" s="83"/>
      <c r="AE51" s="127"/>
    </row>
    <row r="52" spans="1:31" ht="22.5" customHeight="1">
      <c r="A52" s="41"/>
      <c r="B52" s="21" t="s">
        <v>28</v>
      </c>
      <c r="C52" s="40"/>
      <c r="D52" s="39"/>
      <c r="E52" s="40"/>
      <c r="F52" s="40"/>
      <c r="G52" s="40"/>
      <c r="H52" s="40"/>
      <c r="I52" s="40"/>
      <c r="J52" s="40"/>
      <c r="K52" s="203">
        <f>SUM(K53:K55)</f>
        <v>0</v>
      </c>
      <c r="L52" s="204">
        <f aca="true" t="shared" si="23" ref="L52:AD52">SUM(L53:L55)</f>
        <v>0</v>
      </c>
      <c r="M52" s="204">
        <f t="shared" si="23"/>
        <v>0</v>
      </c>
      <c r="N52" s="204">
        <f t="shared" si="23"/>
        <v>0</v>
      </c>
      <c r="O52" s="204">
        <f t="shared" si="23"/>
        <v>0</v>
      </c>
      <c r="P52" s="205">
        <f t="shared" si="23"/>
        <v>0</v>
      </c>
      <c r="Q52" s="206">
        <f t="shared" si="23"/>
        <v>0</v>
      </c>
      <c r="R52" s="206">
        <f t="shared" si="23"/>
        <v>0</v>
      </c>
      <c r="S52" s="206">
        <f t="shared" si="23"/>
        <v>0</v>
      </c>
      <c r="T52" s="207">
        <f t="shared" si="23"/>
        <v>0</v>
      </c>
      <c r="U52" s="205">
        <f t="shared" si="23"/>
        <v>0</v>
      </c>
      <c r="V52" s="206">
        <f t="shared" si="23"/>
        <v>0</v>
      </c>
      <c r="W52" s="206">
        <f t="shared" si="23"/>
        <v>0</v>
      </c>
      <c r="X52" s="206">
        <f t="shared" si="23"/>
        <v>0</v>
      </c>
      <c r="Y52" s="207">
        <f t="shared" si="23"/>
        <v>0</v>
      </c>
      <c r="Z52" s="205">
        <f t="shared" si="23"/>
        <v>0</v>
      </c>
      <c r="AA52" s="206">
        <f t="shared" si="23"/>
        <v>0</v>
      </c>
      <c r="AB52" s="206">
        <f t="shared" si="23"/>
        <v>0</v>
      </c>
      <c r="AC52" s="206">
        <f t="shared" si="23"/>
        <v>0</v>
      </c>
      <c r="AD52" s="207">
        <f t="shared" si="23"/>
        <v>0</v>
      </c>
      <c r="AE52" s="202"/>
    </row>
    <row r="53" spans="1:31" ht="22.5" customHeight="1">
      <c r="A53" s="41"/>
      <c r="B53" s="13"/>
      <c r="C53" s="28" t="s">
        <v>22</v>
      </c>
      <c r="D53" s="53"/>
      <c r="E53" s="16"/>
      <c r="F53" s="16"/>
      <c r="G53" s="16"/>
      <c r="H53" s="16"/>
      <c r="I53" s="16"/>
      <c r="J53" s="16"/>
      <c r="K53" s="78"/>
      <c r="L53" s="79"/>
      <c r="M53" s="79"/>
      <c r="N53" s="79"/>
      <c r="O53" s="79"/>
      <c r="P53" s="120"/>
      <c r="Q53" s="111"/>
      <c r="R53" s="111"/>
      <c r="S53" s="111"/>
      <c r="T53" s="80"/>
      <c r="U53" s="120"/>
      <c r="V53" s="111"/>
      <c r="W53" s="111"/>
      <c r="X53" s="111"/>
      <c r="Y53" s="80"/>
      <c r="Z53" s="120"/>
      <c r="AA53" s="111"/>
      <c r="AB53" s="111"/>
      <c r="AC53" s="111"/>
      <c r="AD53" s="80"/>
      <c r="AE53" s="126"/>
    </row>
    <row r="54" spans="1:31" ht="22.5" customHeight="1">
      <c r="A54" s="41"/>
      <c r="B54" s="13"/>
      <c r="C54" s="15" t="s">
        <v>23</v>
      </c>
      <c r="D54" s="4"/>
      <c r="E54" s="8"/>
      <c r="F54" s="8"/>
      <c r="G54" s="8"/>
      <c r="H54" s="8"/>
      <c r="I54" s="8"/>
      <c r="J54" s="8"/>
      <c r="K54" s="84"/>
      <c r="L54" s="85"/>
      <c r="M54" s="85"/>
      <c r="N54" s="85"/>
      <c r="O54" s="85"/>
      <c r="P54" s="122"/>
      <c r="Q54" s="113"/>
      <c r="R54" s="113"/>
      <c r="S54" s="113"/>
      <c r="T54" s="86"/>
      <c r="U54" s="122"/>
      <c r="V54" s="113"/>
      <c r="W54" s="113"/>
      <c r="X54" s="113"/>
      <c r="Y54" s="86"/>
      <c r="Z54" s="122"/>
      <c r="AA54" s="113"/>
      <c r="AB54" s="113"/>
      <c r="AC54" s="113"/>
      <c r="AD54" s="86"/>
      <c r="AE54" s="128"/>
    </row>
    <row r="55" spans="1:31" ht="22.5" customHeight="1">
      <c r="A55" s="178"/>
      <c r="B55" s="51"/>
      <c r="C55" s="15" t="s">
        <v>24</v>
      </c>
      <c r="D55" s="4"/>
      <c r="E55" s="8"/>
      <c r="F55" s="8"/>
      <c r="G55" s="8"/>
      <c r="H55" s="8"/>
      <c r="I55" s="8"/>
      <c r="J55" s="8"/>
      <c r="K55" s="84"/>
      <c r="L55" s="85"/>
      <c r="M55" s="85"/>
      <c r="N55" s="85"/>
      <c r="O55" s="85"/>
      <c r="P55" s="122"/>
      <c r="Q55" s="113"/>
      <c r="R55" s="113"/>
      <c r="S55" s="113"/>
      <c r="T55" s="86"/>
      <c r="U55" s="122"/>
      <c r="V55" s="113"/>
      <c r="W55" s="113"/>
      <c r="X55" s="113"/>
      <c r="Y55" s="86"/>
      <c r="Z55" s="122"/>
      <c r="AA55" s="113"/>
      <c r="AB55" s="113"/>
      <c r="AC55" s="113"/>
      <c r="AD55" s="86"/>
      <c r="AE55" s="124"/>
    </row>
    <row r="56" spans="1:31" ht="22.5" customHeight="1">
      <c r="A56" s="263" t="s">
        <v>89</v>
      </c>
      <c r="B56" s="264"/>
      <c r="C56" s="264"/>
      <c r="D56" s="264"/>
      <c r="E56" s="264"/>
      <c r="F56" s="264"/>
      <c r="G56" s="264"/>
      <c r="H56" s="264"/>
      <c r="I56" s="264"/>
      <c r="J56" s="265"/>
      <c r="K56" s="87">
        <f aca="true" t="shared" si="24" ref="K56:Z56">SUM(K45,K48,K52)</f>
        <v>0</v>
      </c>
      <c r="L56" s="88">
        <f t="shared" si="24"/>
        <v>0</v>
      </c>
      <c r="M56" s="88">
        <f t="shared" si="24"/>
        <v>0</v>
      </c>
      <c r="N56" s="109">
        <f t="shared" si="24"/>
        <v>0</v>
      </c>
      <c r="O56" s="109">
        <f t="shared" si="24"/>
        <v>0</v>
      </c>
      <c r="P56" s="87">
        <f t="shared" si="24"/>
        <v>0</v>
      </c>
      <c r="Q56" s="88">
        <f t="shared" si="24"/>
        <v>0</v>
      </c>
      <c r="R56" s="88">
        <f t="shared" si="24"/>
        <v>0</v>
      </c>
      <c r="S56" s="88">
        <f t="shared" si="24"/>
        <v>0</v>
      </c>
      <c r="T56" s="89">
        <f t="shared" si="24"/>
        <v>0</v>
      </c>
      <c r="U56" s="87">
        <f t="shared" si="24"/>
        <v>0</v>
      </c>
      <c r="V56" s="88">
        <f>SUM(V45,V48,V52)</f>
        <v>0</v>
      </c>
      <c r="W56" s="88">
        <f t="shared" si="24"/>
        <v>0</v>
      </c>
      <c r="X56" s="88">
        <f t="shared" si="24"/>
        <v>0</v>
      </c>
      <c r="Y56" s="89">
        <f t="shared" si="24"/>
        <v>0</v>
      </c>
      <c r="Z56" s="87">
        <f t="shared" si="24"/>
        <v>0</v>
      </c>
      <c r="AA56" s="88">
        <f>SUM(AA45,AA48,AA52)</f>
        <v>0</v>
      </c>
      <c r="AB56" s="88">
        <f>SUM(AB45,AB48,AB52)</f>
        <v>0</v>
      </c>
      <c r="AC56" s="88">
        <f>SUM(AC45,AC48,AC52)</f>
        <v>0</v>
      </c>
      <c r="AD56" s="89">
        <f>SUM(AD45,AD48,AD52)</f>
        <v>0</v>
      </c>
      <c r="AE56" s="18"/>
    </row>
    <row r="57" spans="1:31" ht="22.5" customHeight="1">
      <c r="A57" s="266" t="s">
        <v>90</v>
      </c>
      <c r="B57" s="267"/>
      <c r="C57" s="267"/>
      <c r="D57" s="267"/>
      <c r="E57" s="267"/>
      <c r="F57" s="267"/>
      <c r="G57" s="267"/>
      <c r="H57" s="267"/>
      <c r="I57" s="267"/>
      <c r="J57" s="268"/>
      <c r="K57" s="87">
        <f aca="true" t="shared" si="25" ref="K57:AD57">K44-K56</f>
        <v>0</v>
      </c>
      <c r="L57" s="88">
        <f t="shared" si="25"/>
        <v>0</v>
      </c>
      <c r="M57" s="88">
        <f t="shared" si="25"/>
        <v>0</v>
      </c>
      <c r="N57" s="109">
        <f t="shared" si="25"/>
        <v>0</v>
      </c>
      <c r="O57" s="109">
        <f t="shared" si="25"/>
        <v>0</v>
      </c>
      <c r="P57" s="87">
        <f t="shared" si="25"/>
        <v>0</v>
      </c>
      <c r="Q57" s="88">
        <f t="shared" si="25"/>
        <v>0</v>
      </c>
      <c r="R57" s="88">
        <f t="shared" si="25"/>
        <v>0</v>
      </c>
      <c r="S57" s="88">
        <f t="shared" si="25"/>
        <v>0</v>
      </c>
      <c r="T57" s="89">
        <f t="shared" si="25"/>
        <v>0</v>
      </c>
      <c r="U57" s="87">
        <f t="shared" si="25"/>
        <v>0</v>
      </c>
      <c r="V57" s="88">
        <f t="shared" si="25"/>
        <v>0</v>
      </c>
      <c r="W57" s="88">
        <f t="shared" si="25"/>
        <v>0</v>
      </c>
      <c r="X57" s="88">
        <f t="shared" si="25"/>
        <v>0</v>
      </c>
      <c r="Y57" s="89">
        <f t="shared" si="25"/>
        <v>0</v>
      </c>
      <c r="Z57" s="87">
        <f t="shared" si="25"/>
        <v>0</v>
      </c>
      <c r="AA57" s="88">
        <f t="shared" si="25"/>
        <v>0</v>
      </c>
      <c r="AB57" s="88">
        <f t="shared" si="25"/>
        <v>0</v>
      </c>
      <c r="AC57" s="88">
        <f t="shared" si="25"/>
        <v>0</v>
      </c>
      <c r="AD57" s="89">
        <f t="shared" si="25"/>
        <v>0</v>
      </c>
      <c r="AE57" s="49"/>
    </row>
    <row r="58" spans="1:31" ht="22.5" customHeight="1">
      <c r="A58" s="248" t="s">
        <v>34</v>
      </c>
      <c r="B58" s="179" t="s">
        <v>35</v>
      </c>
      <c r="C58" s="7"/>
      <c r="D58" s="8"/>
      <c r="E58" s="8"/>
      <c r="F58" s="8"/>
      <c r="G58" s="8"/>
      <c r="H58" s="8"/>
      <c r="I58" s="8"/>
      <c r="J58" s="8"/>
      <c r="K58" s="78"/>
      <c r="L58" s="79"/>
      <c r="M58" s="79"/>
      <c r="N58" s="79"/>
      <c r="O58" s="79"/>
      <c r="P58" s="120"/>
      <c r="Q58" s="111"/>
      <c r="R58" s="111"/>
      <c r="S58" s="111"/>
      <c r="T58" s="80"/>
      <c r="U58" s="120"/>
      <c r="V58" s="111"/>
      <c r="W58" s="111"/>
      <c r="X58" s="111"/>
      <c r="Y58" s="80"/>
      <c r="Z58" s="120"/>
      <c r="AA58" s="111"/>
      <c r="AB58" s="111"/>
      <c r="AC58" s="111"/>
      <c r="AD58" s="80"/>
      <c r="AE58" s="214"/>
    </row>
    <row r="59" spans="1:31" ht="22.5" customHeight="1">
      <c r="A59" s="249"/>
      <c r="B59" s="183" t="s">
        <v>36</v>
      </c>
      <c r="C59" s="7"/>
      <c r="D59" s="8"/>
      <c r="E59" s="8"/>
      <c r="F59" s="8"/>
      <c r="G59" s="8"/>
      <c r="H59" s="8"/>
      <c r="I59" s="8"/>
      <c r="J59" s="8"/>
      <c r="K59" s="84"/>
      <c r="L59" s="85"/>
      <c r="M59" s="85"/>
      <c r="N59" s="85"/>
      <c r="O59" s="85"/>
      <c r="P59" s="122"/>
      <c r="Q59" s="113"/>
      <c r="R59" s="113"/>
      <c r="S59" s="113"/>
      <c r="T59" s="86"/>
      <c r="U59" s="122"/>
      <c r="V59" s="113"/>
      <c r="W59" s="113"/>
      <c r="X59" s="113"/>
      <c r="Y59" s="86"/>
      <c r="Z59" s="122"/>
      <c r="AA59" s="113"/>
      <c r="AB59" s="113"/>
      <c r="AC59" s="113"/>
      <c r="AD59" s="86"/>
      <c r="AE59" s="215"/>
    </row>
    <row r="60" spans="1:31" ht="22.5" customHeight="1">
      <c r="A60" s="249"/>
      <c r="B60" s="11" t="s">
        <v>37</v>
      </c>
      <c r="C60" s="11"/>
      <c r="D60" s="12"/>
      <c r="E60" s="12"/>
      <c r="F60" s="12"/>
      <c r="G60" s="12"/>
      <c r="H60" s="12"/>
      <c r="I60" s="12"/>
      <c r="J60" s="12"/>
      <c r="K60" s="90"/>
      <c r="L60" s="91"/>
      <c r="M60" s="91"/>
      <c r="N60" s="91"/>
      <c r="O60" s="91"/>
      <c r="P60" s="123"/>
      <c r="Q60" s="114"/>
      <c r="R60" s="114"/>
      <c r="S60" s="114"/>
      <c r="T60" s="92"/>
      <c r="U60" s="123"/>
      <c r="V60" s="114"/>
      <c r="W60" s="114"/>
      <c r="X60" s="114"/>
      <c r="Y60" s="92"/>
      <c r="Z60" s="123"/>
      <c r="AA60" s="114"/>
      <c r="AB60" s="114"/>
      <c r="AC60" s="114"/>
      <c r="AD60" s="92"/>
      <c r="AE60" s="216"/>
    </row>
    <row r="61" spans="1:31" ht="22.5" customHeight="1" thickBot="1">
      <c r="A61" s="249"/>
      <c r="B61" s="250" t="s">
        <v>38</v>
      </c>
      <c r="C61" s="251"/>
      <c r="D61" s="251"/>
      <c r="E61" s="251"/>
      <c r="F61" s="251"/>
      <c r="G61" s="251"/>
      <c r="H61" s="251"/>
      <c r="I61" s="251"/>
      <c r="J61" s="252"/>
      <c r="K61" s="95">
        <f aca="true" t="shared" si="26" ref="K61:AD61">K58-K59-K60</f>
        <v>0</v>
      </c>
      <c r="L61" s="96">
        <f t="shared" si="26"/>
        <v>0</v>
      </c>
      <c r="M61" s="96">
        <f t="shared" si="26"/>
        <v>0</v>
      </c>
      <c r="N61" s="110">
        <f t="shared" si="26"/>
        <v>0</v>
      </c>
      <c r="O61" s="110">
        <f t="shared" si="26"/>
        <v>0</v>
      </c>
      <c r="P61" s="95">
        <f t="shared" si="26"/>
        <v>0</v>
      </c>
      <c r="Q61" s="96">
        <f t="shared" si="26"/>
        <v>0</v>
      </c>
      <c r="R61" s="96">
        <f t="shared" si="26"/>
        <v>0</v>
      </c>
      <c r="S61" s="96">
        <f t="shared" si="26"/>
        <v>0</v>
      </c>
      <c r="T61" s="97">
        <f t="shared" si="26"/>
        <v>0</v>
      </c>
      <c r="U61" s="95">
        <f t="shared" si="26"/>
        <v>0</v>
      </c>
      <c r="V61" s="96">
        <f t="shared" si="26"/>
        <v>0</v>
      </c>
      <c r="W61" s="96">
        <f t="shared" si="26"/>
        <v>0</v>
      </c>
      <c r="X61" s="96">
        <f t="shared" si="26"/>
        <v>0</v>
      </c>
      <c r="Y61" s="97">
        <f t="shared" si="26"/>
        <v>0</v>
      </c>
      <c r="Z61" s="95">
        <f t="shared" si="26"/>
        <v>0</v>
      </c>
      <c r="AA61" s="96">
        <f t="shared" si="26"/>
        <v>0</v>
      </c>
      <c r="AB61" s="96">
        <f t="shared" si="26"/>
        <v>0</v>
      </c>
      <c r="AC61" s="96">
        <f t="shared" si="26"/>
        <v>0</v>
      </c>
      <c r="AD61" s="97">
        <f t="shared" si="26"/>
        <v>0</v>
      </c>
      <c r="AE61" s="98"/>
    </row>
    <row r="62" spans="1:31" ht="22.5" customHeight="1" thickBot="1">
      <c r="A62" s="182" t="s">
        <v>39</v>
      </c>
      <c r="B62" s="180"/>
      <c r="C62" s="101"/>
      <c r="D62" s="102"/>
      <c r="E62" s="102"/>
      <c r="F62" s="102"/>
      <c r="G62" s="102"/>
      <c r="H62" s="102"/>
      <c r="I62" s="102"/>
      <c r="J62" s="102"/>
      <c r="K62" s="153">
        <f aca="true" t="shared" si="27" ref="K62:AD62">K57+K61</f>
        <v>0</v>
      </c>
      <c r="L62" s="154">
        <f t="shared" si="27"/>
        <v>0</v>
      </c>
      <c r="M62" s="154">
        <f t="shared" si="27"/>
        <v>0</v>
      </c>
      <c r="N62" s="155">
        <f t="shared" si="27"/>
        <v>0</v>
      </c>
      <c r="O62" s="155">
        <f t="shared" si="27"/>
        <v>0</v>
      </c>
      <c r="P62" s="153">
        <f t="shared" si="27"/>
        <v>0</v>
      </c>
      <c r="Q62" s="154">
        <f t="shared" si="27"/>
        <v>0</v>
      </c>
      <c r="R62" s="154">
        <f t="shared" si="27"/>
        <v>0</v>
      </c>
      <c r="S62" s="154">
        <f t="shared" si="27"/>
        <v>0</v>
      </c>
      <c r="T62" s="158">
        <f t="shared" si="27"/>
        <v>0</v>
      </c>
      <c r="U62" s="153">
        <f t="shared" si="27"/>
        <v>0</v>
      </c>
      <c r="V62" s="154">
        <f t="shared" si="27"/>
        <v>0</v>
      </c>
      <c r="W62" s="154">
        <f t="shared" si="27"/>
        <v>0</v>
      </c>
      <c r="X62" s="154">
        <f t="shared" si="27"/>
        <v>0</v>
      </c>
      <c r="Y62" s="158">
        <f t="shared" si="27"/>
        <v>0</v>
      </c>
      <c r="Z62" s="153">
        <f t="shared" si="27"/>
        <v>0</v>
      </c>
      <c r="AA62" s="154">
        <f t="shared" si="27"/>
        <v>0</v>
      </c>
      <c r="AB62" s="154">
        <f t="shared" si="27"/>
        <v>0</v>
      </c>
      <c r="AC62" s="154">
        <f t="shared" si="27"/>
        <v>0</v>
      </c>
      <c r="AD62" s="158">
        <f t="shared" si="27"/>
        <v>0</v>
      </c>
      <c r="AE62" s="103"/>
    </row>
    <row r="63" spans="1:31" ht="22.5" customHeight="1">
      <c r="A63" s="50" t="s">
        <v>40</v>
      </c>
      <c r="B63" s="181"/>
      <c r="C63" s="52"/>
      <c r="D63" s="99"/>
      <c r="E63" s="99"/>
      <c r="F63" s="99"/>
      <c r="G63" s="99"/>
      <c r="H63" s="99"/>
      <c r="I63" s="99"/>
      <c r="J63" s="99"/>
      <c r="K63" s="156">
        <f>K62</f>
        <v>0</v>
      </c>
      <c r="L63" s="157">
        <f aca="true" t="shared" si="28" ref="L63:AD63">L62+K63</f>
        <v>0</v>
      </c>
      <c r="M63" s="157">
        <f t="shared" si="28"/>
        <v>0</v>
      </c>
      <c r="N63" s="157">
        <f t="shared" si="28"/>
        <v>0</v>
      </c>
      <c r="O63" s="157">
        <f t="shared" si="28"/>
        <v>0</v>
      </c>
      <c r="P63" s="159">
        <f t="shared" si="28"/>
        <v>0</v>
      </c>
      <c r="Q63" s="160">
        <f t="shared" si="28"/>
        <v>0</v>
      </c>
      <c r="R63" s="160">
        <f t="shared" si="28"/>
        <v>0</v>
      </c>
      <c r="S63" s="160">
        <f t="shared" si="28"/>
        <v>0</v>
      </c>
      <c r="T63" s="161">
        <f t="shared" si="28"/>
        <v>0</v>
      </c>
      <c r="U63" s="159">
        <f t="shared" si="28"/>
        <v>0</v>
      </c>
      <c r="V63" s="160">
        <f t="shared" si="28"/>
        <v>0</v>
      </c>
      <c r="W63" s="160">
        <f t="shared" si="28"/>
        <v>0</v>
      </c>
      <c r="X63" s="160">
        <f t="shared" si="28"/>
        <v>0</v>
      </c>
      <c r="Y63" s="161">
        <f t="shared" si="28"/>
        <v>0</v>
      </c>
      <c r="Z63" s="159">
        <f t="shared" si="28"/>
        <v>0</v>
      </c>
      <c r="AA63" s="160">
        <f t="shared" si="28"/>
        <v>0</v>
      </c>
      <c r="AB63" s="160">
        <f t="shared" si="28"/>
        <v>0</v>
      </c>
      <c r="AC63" s="160">
        <f t="shared" si="28"/>
        <v>0</v>
      </c>
      <c r="AD63" s="161">
        <f t="shared" si="28"/>
        <v>0</v>
      </c>
      <c r="AE63" s="32"/>
    </row>
  </sheetData>
  <sheetProtection/>
  <mergeCells count="20">
    <mergeCell ref="A1:J2"/>
    <mergeCell ref="A3:G3"/>
    <mergeCell ref="H3:J3"/>
    <mergeCell ref="B5:C5"/>
    <mergeCell ref="H5:J5"/>
    <mergeCell ref="H4:J4"/>
    <mergeCell ref="A57:J57"/>
    <mergeCell ref="A58:A61"/>
    <mergeCell ref="B61:J61"/>
    <mergeCell ref="H24:J24"/>
    <mergeCell ref="B25:C25"/>
    <mergeCell ref="H25:J25"/>
    <mergeCell ref="B38:J38"/>
    <mergeCell ref="B43:J43"/>
    <mergeCell ref="C17:G17"/>
    <mergeCell ref="C37:G37"/>
    <mergeCell ref="B18:J18"/>
    <mergeCell ref="B23:J23"/>
    <mergeCell ref="A44:J44"/>
    <mergeCell ref="A56:J56"/>
  </mergeCells>
  <dataValidations count="1">
    <dataValidation type="list" allowBlank="1" showInputMessage="1" showErrorMessage="1" sqref="G12:G16 G32:G36">
      <formula1>"有,無"</formula1>
    </dataValidation>
  </dataValidations>
  <printOptions horizontalCentered="1"/>
  <pageMargins left="0.03937007874015748" right="0.07874015748031496" top="0.7480314960629921" bottom="0.7480314960629921" header="0.31496062992125984" footer="0.31496062992125984"/>
  <pageSetup firstPageNumber="11" useFirstPageNumber="1" fitToHeight="2" horizontalDpi="600" verticalDpi="600" orientation="landscape" paperSize="8" scale="76" r:id="rId1"/>
  <headerFooter scaleWithDoc="0" alignWithMargins="0">
    <oddHeader>&amp;L&amp;"ＭＳ ゴシック,標準"&amp;11【様式１２－２（特養・ショート）】</oddHeader>
    <oddFooter>&amp;C&amp;P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3"/>
  <sheetViews>
    <sheetView showGridLines="0" view="pageBreakPreview" zoomScaleNormal="125" zoomScaleSheetLayoutView="100" workbookViewId="0" topLeftCell="F1">
      <selection activeCell="A1" sqref="A1:J1"/>
    </sheetView>
  </sheetViews>
  <sheetFormatPr defaultColWidth="9.140625" defaultRowHeight="12"/>
  <cols>
    <col min="1" max="1" width="3.0039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6.57421875" style="1" bestFit="1" customWidth="1"/>
    <col min="10" max="10" width="3.00390625" style="1" bestFit="1" customWidth="1"/>
    <col min="11" max="30" width="9.7109375" style="55" customWidth="1"/>
    <col min="31" max="31" width="22.140625" style="1" customWidth="1"/>
    <col min="32" max="16384" width="9.140625" style="1" customWidth="1"/>
  </cols>
  <sheetData>
    <row r="1" spans="1:30" ht="21.75" customHeight="1">
      <c r="A1" s="272" t="s">
        <v>105</v>
      </c>
      <c r="B1" s="272"/>
      <c r="C1" s="272"/>
      <c r="D1" s="272"/>
      <c r="E1" s="272"/>
      <c r="F1" s="272"/>
      <c r="G1" s="272"/>
      <c r="H1" s="272"/>
      <c r="I1" s="272"/>
      <c r="J1" s="272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1" ht="22.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56" t="s">
        <v>1</v>
      </c>
      <c r="L2" s="56" t="s">
        <v>2</v>
      </c>
      <c r="M2" s="56" t="s">
        <v>3</v>
      </c>
      <c r="N2" s="56" t="s">
        <v>4</v>
      </c>
      <c r="O2" s="56" t="s">
        <v>5</v>
      </c>
      <c r="P2" s="56" t="s">
        <v>47</v>
      </c>
      <c r="Q2" s="56" t="s">
        <v>48</v>
      </c>
      <c r="R2" s="56" t="s">
        <v>49</v>
      </c>
      <c r="S2" s="56" t="s">
        <v>50</v>
      </c>
      <c r="T2" s="56" t="s">
        <v>51</v>
      </c>
      <c r="U2" s="56" t="s">
        <v>52</v>
      </c>
      <c r="V2" s="56" t="s">
        <v>53</v>
      </c>
      <c r="W2" s="56" t="s">
        <v>54</v>
      </c>
      <c r="X2" s="56" t="s">
        <v>55</v>
      </c>
      <c r="Y2" s="56" t="s">
        <v>56</v>
      </c>
      <c r="Z2" s="56" t="s">
        <v>57</v>
      </c>
      <c r="AA2" s="56" t="s">
        <v>58</v>
      </c>
      <c r="AB2" s="56" t="s">
        <v>59</v>
      </c>
      <c r="AC2" s="56" t="s">
        <v>60</v>
      </c>
      <c r="AD2" s="56" t="s">
        <v>61</v>
      </c>
      <c r="AE2" s="24" t="s">
        <v>67</v>
      </c>
    </row>
    <row r="3" spans="1:31" ht="22.5" customHeight="1" thickBot="1">
      <c r="A3" s="274"/>
      <c r="B3" s="275"/>
      <c r="C3" s="275"/>
      <c r="D3" s="275"/>
      <c r="E3" s="275"/>
      <c r="F3" s="275"/>
      <c r="G3" s="275"/>
      <c r="H3" s="276" t="s">
        <v>33</v>
      </c>
      <c r="I3" s="277"/>
      <c r="J3" s="278"/>
      <c r="K3" s="243" t="s">
        <v>41</v>
      </c>
      <c r="L3" s="243" t="s">
        <v>42</v>
      </c>
      <c r="M3" s="243" t="s">
        <v>43</v>
      </c>
      <c r="N3" s="243" t="s">
        <v>44</v>
      </c>
      <c r="O3" s="243" t="s">
        <v>45</v>
      </c>
      <c r="P3" s="243" t="s">
        <v>46</v>
      </c>
      <c r="Q3" s="243" t="s">
        <v>62</v>
      </c>
      <c r="R3" s="243" t="s">
        <v>63</v>
      </c>
      <c r="S3" s="243" t="s">
        <v>64</v>
      </c>
      <c r="T3" s="243" t="s">
        <v>65</v>
      </c>
      <c r="U3" s="243" t="s">
        <v>76</v>
      </c>
      <c r="V3" s="243" t="s">
        <v>78</v>
      </c>
      <c r="W3" s="243" t="s">
        <v>79</v>
      </c>
      <c r="X3" s="243" t="s">
        <v>80</v>
      </c>
      <c r="Y3" s="243" t="s">
        <v>81</v>
      </c>
      <c r="Z3" s="243" t="s">
        <v>82</v>
      </c>
      <c r="AA3" s="243" t="s">
        <v>83</v>
      </c>
      <c r="AB3" s="243" t="s">
        <v>93</v>
      </c>
      <c r="AC3" s="243" t="s">
        <v>98</v>
      </c>
      <c r="AD3" s="243" t="s">
        <v>99</v>
      </c>
      <c r="AE3" s="223" t="s">
        <v>6</v>
      </c>
    </row>
    <row r="4" spans="1:31" ht="22.5" customHeight="1" thickBot="1" thickTop="1">
      <c r="A4" s="232" t="s">
        <v>103</v>
      </c>
      <c r="B4" s="20"/>
      <c r="C4" s="20"/>
      <c r="D4" s="115"/>
      <c r="E4" s="38"/>
      <c r="F4" s="38"/>
      <c r="G4" s="38"/>
      <c r="H4" s="269" t="s">
        <v>84</v>
      </c>
      <c r="I4" s="270"/>
      <c r="J4" s="271"/>
      <c r="K4" s="234"/>
      <c r="L4" s="58"/>
      <c r="M4" s="57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9"/>
      <c r="AE4" s="22"/>
    </row>
    <row r="5" spans="1:31" ht="22.5" customHeight="1" thickTop="1">
      <c r="A5" s="45"/>
      <c r="B5" s="257" t="s">
        <v>66</v>
      </c>
      <c r="C5" s="258"/>
      <c r="D5" s="116"/>
      <c r="E5" s="40" t="s">
        <v>0</v>
      </c>
      <c r="F5" s="40"/>
      <c r="G5" s="40"/>
      <c r="H5" s="258" t="s">
        <v>8</v>
      </c>
      <c r="I5" s="258"/>
      <c r="J5" s="259"/>
      <c r="K5" s="36"/>
      <c r="L5" s="37"/>
      <c r="M5" s="37"/>
      <c r="N5" s="104"/>
      <c r="O5" s="104"/>
      <c r="P5" s="117"/>
      <c r="Q5" s="118"/>
      <c r="R5" s="118"/>
      <c r="S5" s="118"/>
      <c r="T5" s="119"/>
      <c r="U5" s="117"/>
      <c r="V5" s="118"/>
      <c r="W5" s="118"/>
      <c r="X5" s="118"/>
      <c r="Y5" s="119"/>
      <c r="Z5" s="117"/>
      <c r="AA5" s="118"/>
      <c r="AB5" s="118"/>
      <c r="AC5" s="118"/>
      <c r="AD5" s="119"/>
      <c r="AE5" s="125"/>
    </row>
    <row r="6" spans="1:31" ht="22.5" customHeight="1">
      <c r="A6" s="41"/>
      <c r="B6" s="46"/>
      <c r="C6" s="281" t="s">
        <v>104</v>
      </c>
      <c r="D6" s="282"/>
      <c r="E6" s="282"/>
      <c r="F6" s="282"/>
      <c r="G6" s="282"/>
      <c r="H6" s="282"/>
      <c r="I6" s="47" t="s">
        <v>29</v>
      </c>
      <c r="J6" s="48" t="s">
        <v>7</v>
      </c>
      <c r="K6" s="60"/>
      <c r="L6" s="61"/>
      <c r="M6" s="61"/>
      <c r="N6" s="105"/>
      <c r="O6" s="105"/>
      <c r="P6" s="60"/>
      <c r="Q6" s="61"/>
      <c r="R6" s="61"/>
      <c r="S6" s="61"/>
      <c r="T6" s="62"/>
      <c r="U6" s="60"/>
      <c r="V6" s="61"/>
      <c r="W6" s="61"/>
      <c r="X6" s="61"/>
      <c r="Y6" s="62"/>
      <c r="Z6" s="60"/>
      <c r="AA6" s="61"/>
      <c r="AB6" s="61"/>
      <c r="AC6" s="61"/>
      <c r="AD6" s="62"/>
      <c r="AE6" s="6"/>
    </row>
    <row r="7" spans="1:31" ht="22.5" customHeight="1">
      <c r="A7" s="41"/>
      <c r="B7" s="46"/>
      <c r="C7" s="25"/>
      <c r="D7" s="2" t="s">
        <v>9</v>
      </c>
      <c r="E7" s="4" t="s">
        <v>10</v>
      </c>
      <c r="F7" s="5"/>
      <c r="G7" s="3" t="s">
        <v>11</v>
      </c>
      <c r="H7" s="2"/>
      <c r="I7" s="233"/>
      <c r="J7" s="42" t="s">
        <v>12</v>
      </c>
      <c r="K7" s="71">
        <f>ROUNDDOWN(F7*I7*K5*12*K4/1000,)</f>
        <v>0</v>
      </c>
      <c r="L7" s="72">
        <f>ROUNDDOWN(F7*I7*L5*12*K4/1000,)</f>
        <v>0</v>
      </c>
      <c r="M7" s="72">
        <f>ROUNDDOWN(F7*I7*M5*12*K4/1000,)</f>
        <v>0</v>
      </c>
      <c r="N7" s="63">
        <f>ROUNDDOWN(F7*I7*N5*12*K4/1000,)</f>
        <v>0</v>
      </c>
      <c r="O7" s="63">
        <f>ROUNDDOWN(F7*I7*O5*12*K4/1000,)</f>
        <v>0</v>
      </c>
      <c r="P7" s="71">
        <f>ROUNDDOWN(F7*I7*P5*12*K4/1000,)</f>
        <v>0</v>
      </c>
      <c r="Q7" s="72">
        <f>ROUNDDOWN(F7*I7*Q5*12*K4/1000,)</f>
        <v>0</v>
      </c>
      <c r="R7" s="72">
        <f>ROUNDDOWN(F7*I7*R5*12*K4/1000,)</f>
        <v>0</v>
      </c>
      <c r="S7" s="72">
        <f>ROUNDDOWN(F7*I7*S5*12*K4/1000,)</f>
        <v>0</v>
      </c>
      <c r="T7" s="64">
        <f>ROUNDDOWN(F7*I7*T5*12*K4/1000,)</f>
        <v>0</v>
      </c>
      <c r="U7" s="71">
        <f>ROUNDDOWN(F7*I7*U5*12*K4/1000,)</f>
        <v>0</v>
      </c>
      <c r="V7" s="72">
        <f>ROUNDDOWN(F7*I7*V5*12*K4/1000,)</f>
        <v>0</v>
      </c>
      <c r="W7" s="72">
        <f>ROUNDDOWN(F7*I7*W5*12*K4/1000,)</f>
        <v>0</v>
      </c>
      <c r="X7" s="72">
        <f>ROUNDDOWN(F7*I7*X5*12*K4/1000,)</f>
        <v>0</v>
      </c>
      <c r="Y7" s="64">
        <f>ROUNDDOWN(F7*I7*Y5*12*K4/1000,)</f>
        <v>0</v>
      </c>
      <c r="Z7" s="71">
        <f>ROUNDDOWN(F7*I7*Z5*12*K4/1000,)</f>
        <v>0</v>
      </c>
      <c r="AA7" s="72">
        <f>ROUNDDOWN(F7*I7*AA5*12*K4/1000,)</f>
        <v>0</v>
      </c>
      <c r="AB7" s="72">
        <f>ROUNDDOWN(F7*I7*AB5*12*K4/1000,)</f>
        <v>0</v>
      </c>
      <c r="AC7" s="72">
        <f>ROUNDDOWN(F7*I7*AC5*12*K4/1000,)</f>
        <v>0</v>
      </c>
      <c r="AD7" s="64">
        <f>ROUNDDOWN(F7*I7*AD5*12*K4/1000,)</f>
        <v>0</v>
      </c>
      <c r="AE7" s="128"/>
    </row>
    <row r="8" spans="1:31" ht="22.5" customHeight="1">
      <c r="A8" s="41"/>
      <c r="B8" s="46"/>
      <c r="C8" s="25"/>
      <c r="D8" s="2" t="s">
        <v>13</v>
      </c>
      <c r="E8" s="4" t="s">
        <v>10</v>
      </c>
      <c r="F8" s="5"/>
      <c r="G8" s="3" t="s">
        <v>11</v>
      </c>
      <c r="H8" s="2"/>
      <c r="I8" s="233"/>
      <c r="J8" s="42" t="s">
        <v>12</v>
      </c>
      <c r="K8" s="71">
        <f>ROUNDDOWN(F8*I8*K5*12*K4/1000,)</f>
        <v>0</v>
      </c>
      <c r="L8" s="72">
        <f>ROUNDDOWN(F8*I8*L5*12*K4/1000,)</f>
        <v>0</v>
      </c>
      <c r="M8" s="72">
        <f>ROUNDDOWN(F8*I8*M5*12*K4/1000,)</f>
        <v>0</v>
      </c>
      <c r="N8" s="63">
        <f>ROUNDDOWN(F8*I8*N5*12*K4/1000,)</f>
        <v>0</v>
      </c>
      <c r="O8" s="63">
        <f>ROUNDDOWN(F8*I8*O5*12*K4/1000,)</f>
        <v>0</v>
      </c>
      <c r="P8" s="71">
        <f>ROUNDDOWN(F8*I8*P5*12*K4/1000,)</f>
        <v>0</v>
      </c>
      <c r="Q8" s="72">
        <f>ROUNDDOWN(F8*I8*Q5*12*K4/1000,)</f>
        <v>0</v>
      </c>
      <c r="R8" s="72">
        <f>ROUNDDOWN(F8*I8*R5*12*K4/1000,)</f>
        <v>0</v>
      </c>
      <c r="S8" s="72">
        <f>ROUNDDOWN(F8*I8*S5*12*K4/1000,)</f>
        <v>0</v>
      </c>
      <c r="T8" s="64">
        <f>ROUNDDOWN(F8*I8*T5*12*K4/1000,)</f>
        <v>0</v>
      </c>
      <c r="U8" s="71">
        <f>ROUNDDOWN(F8*I8*U5*12*K4/1000,)</f>
        <v>0</v>
      </c>
      <c r="V8" s="72">
        <f>ROUNDDOWN(F8*I8*V5*12*K4/1000,)</f>
        <v>0</v>
      </c>
      <c r="W8" s="72">
        <f>ROUNDDOWN(F8*I8*W5*12*K4/1000,)</f>
        <v>0</v>
      </c>
      <c r="X8" s="72">
        <f>ROUNDDOWN(F8*I8*X5*12*K4/1000,)</f>
        <v>0</v>
      </c>
      <c r="Y8" s="64">
        <f>ROUNDDOWN(F8*I8*Y5*12*K4/1000,)</f>
        <v>0</v>
      </c>
      <c r="Z8" s="71">
        <f>ROUNDDOWN(F8*I8*Z5*12*K4/1000,)</f>
        <v>0</v>
      </c>
      <c r="AA8" s="72">
        <f>ROUNDDOWN(F8*I8*AA5*12*K4/1000,)</f>
        <v>0</v>
      </c>
      <c r="AB8" s="72">
        <f>ROUNDDOWN(F8*I8*AB5*12*K4/1000,)</f>
        <v>0</v>
      </c>
      <c r="AC8" s="72">
        <f>ROUNDDOWN(F8*I8*AC5*12*K4/1000,)</f>
        <v>0</v>
      </c>
      <c r="AD8" s="64">
        <f>ROUNDDOWN(F8*I8*AD5*12*K4/1000,)</f>
        <v>0</v>
      </c>
      <c r="AE8" s="128"/>
    </row>
    <row r="9" spans="1:31" ht="22.5" customHeight="1">
      <c r="A9" s="41"/>
      <c r="B9" s="46"/>
      <c r="C9" s="25"/>
      <c r="D9" s="2" t="s">
        <v>14</v>
      </c>
      <c r="E9" s="4" t="s">
        <v>10</v>
      </c>
      <c r="F9" s="5"/>
      <c r="G9" s="3" t="s">
        <v>11</v>
      </c>
      <c r="H9" s="2"/>
      <c r="I9" s="233"/>
      <c r="J9" s="42" t="s">
        <v>12</v>
      </c>
      <c r="K9" s="71">
        <f>ROUNDDOWN(F9*I9*K5*12*K4/1000,)</f>
        <v>0</v>
      </c>
      <c r="L9" s="72">
        <f>ROUNDDOWN(F9*I9*L5*12*K4/1000,)</f>
        <v>0</v>
      </c>
      <c r="M9" s="72">
        <f>ROUNDDOWN(F9*I9*M5*12*K4/1000,)</f>
        <v>0</v>
      </c>
      <c r="N9" s="63">
        <f>ROUNDDOWN(F9*I9*N5*12*K4/1000,)</f>
        <v>0</v>
      </c>
      <c r="O9" s="63">
        <f>ROUNDDOWN(F9*I9*O5*12*K4/1000,)</f>
        <v>0</v>
      </c>
      <c r="P9" s="71">
        <f>ROUNDDOWN(F9*I9*P5*12*K4/1000,)</f>
        <v>0</v>
      </c>
      <c r="Q9" s="72">
        <f>ROUNDDOWN(F9*I9*Q5*12*K4/1000,)</f>
        <v>0</v>
      </c>
      <c r="R9" s="72">
        <f>ROUNDDOWN(F9*I9*R5*12*K4/1000,)</f>
        <v>0</v>
      </c>
      <c r="S9" s="72">
        <f>ROUNDDOWN(F9*I9*S5*12*K4/1000,)</f>
        <v>0</v>
      </c>
      <c r="T9" s="64">
        <f>ROUNDDOWN(F9*I9*T5*12*K4/1000,)</f>
        <v>0</v>
      </c>
      <c r="U9" s="71">
        <f>ROUNDDOWN(F9*I9*U5*12*K4/1000,)</f>
        <v>0</v>
      </c>
      <c r="V9" s="72">
        <f>ROUNDDOWN(F9*I9*V5*12*K4/1000,)</f>
        <v>0</v>
      </c>
      <c r="W9" s="72">
        <f>ROUNDDOWN(F9*I9*W5*12*K4/1000,)</f>
        <v>0</v>
      </c>
      <c r="X9" s="72">
        <f>ROUNDDOWN(F9*I9*X5*12*K4/1000,)</f>
        <v>0</v>
      </c>
      <c r="Y9" s="64">
        <f>ROUNDDOWN(F9*I9*Y5*12*K4/1000,)</f>
        <v>0</v>
      </c>
      <c r="Z9" s="71">
        <f>ROUNDDOWN(F9*I9*Z5*12*K4/1000,)</f>
        <v>0</v>
      </c>
      <c r="AA9" s="72">
        <f>ROUNDDOWN(F9*I9*AA5*12*K4/1000,)</f>
        <v>0</v>
      </c>
      <c r="AB9" s="72">
        <f>ROUNDDOWN(F9*I9*AB5*12*K4/1000,)</f>
        <v>0</v>
      </c>
      <c r="AC9" s="72">
        <f>ROUNDDOWN(F9*I9*AC5*12*K4/1000,)</f>
        <v>0</v>
      </c>
      <c r="AD9" s="64">
        <f>ROUNDDOWN(F9*I9*AD5*12*K4/1000,)</f>
        <v>0</v>
      </c>
      <c r="AE9" s="128"/>
    </row>
    <row r="10" spans="1:31" ht="22.5" customHeight="1">
      <c r="A10" s="41"/>
      <c r="B10" s="46"/>
      <c r="C10" s="25"/>
      <c r="D10" s="2" t="s">
        <v>15</v>
      </c>
      <c r="E10" s="4" t="s">
        <v>10</v>
      </c>
      <c r="F10" s="5"/>
      <c r="G10" s="3" t="s">
        <v>11</v>
      </c>
      <c r="H10" s="2"/>
      <c r="I10" s="233"/>
      <c r="J10" s="42" t="s">
        <v>12</v>
      </c>
      <c r="K10" s="71">
        <f>ROUNDDOWN(F10*I10*K5*12*K4/1000,)</f>
        <v>0</v>
      </c>
      <c r="L10" s="72">
        <f>ROUNDDOWN(F10*I10*L5*12*K4/1000,)</f>
        <v>0</v>
      </c>
      <c r="M10" s="72">
        <f>ROUNDDOWN(F10*I10*M5*12*K4/1000,)</f>
        <v>0</v>
      </c>
      <c r="N10" s="63">
        <f>ROUNDDOWN(F10*I10*N5*12*K4/1000,)</f>
        <v>0</v>
      </c>
      <c r="O10" s="63">
        <f>ROUNDDOWN(F10*I10*O5*12*K4/1000,)</f>
        <v>0</v>
      </c>
      <c r="P10" s="71">
        <f>ROUNDDOWN(F10*I10*P5*12*K4/1000,)</f>
        <v>0</v>
      </c>
      <c r="Q10" s="72">
        <f>ROUNDDOWN(F10*I10*Q5*12*K4/1000,)</f>
        <v>0</v>
      </c>
      <c r="R10" s="72">
        <f>ROUNDDOWN(F10*I10*R5*12*K4/1000,)</f>
        <v>0</v>
      </c>
      <c r="S10" s="72">
        <f>ROUNDDOWN(F10*I10*S5*12*K4/1000,)</f>
        <v>0</v>
      </c>
      <c r="T10" s="64">
        <f>ROUNDDOWN(F10*I10*T5*12*K4/1000,)</f>
        <v>0</v>
      </c>
      <c r="U10" s="71">
        <f>ROUNDDOWN(F10*I10*U5*12*K4/1000,)</f>
        <v>0</v>
      </c>
      <c r="V10" s="72">
        <f>ROUNDDOWN(F10*I10*V5*12*K4/1000,)</f>
        <v>0</v>
      </c>
      <c r="W10" s="72">
        <f>ROUNDDOWN(F10*I10*W5*12*K4/1000,)</f>
        <v>0</v>
      </c>
      <c r="X10" s="72">
        <f>ROUNDDOWN(F10*I10*X5*12*K4/1000,)</f>
        <v>0</v>
      </c>
      <c r="Y10" s="64">
        <f>ROUNDDOWN(F10*I10*Y5*12*K4/1000,)</f>
        <v>0</v>
      </c>
      <c r="Z10" s="71">
        <f>ROUNDDOWN(F10*I10*Z5*12*K4/1000,)</f>
        <v>0</v>
      </c>
      <c r="AA10" s="72">
        <f>ROUNDDOWN(F10*I10*AA5*12*K4/1000,)</f>
        <v>0</v>
      </c>
      <c r="AB10" s="72">
        <f>ROUNDDOWN(F10*I10*AB5*12*K4/1000,)</f>
        <v>0</v>
      </c>
      <c r="AC10" s="72">
        <f>ROUNDDOWN(F10*I10*AC5*12*K4/1000,)</f>
        <v>0</v>
      </c>
      <c r="AD10" s="64">
        <f>ROUNDDOWN(F10*I10*AD5*12*K4/1000,)</f>
        <v>0</v>
      </c>
      <c r="AE10" s="128"/>
    </row>
    <row r="11" spans="1:31" ht="22.5" customHeight="1">
      <c r="A11" s="41"/>
      <c r="B11" s="46"/>
      <c r="C11" s="26"/>
      <c r="D11" s="2" t="s">
        <v>16</v>
      </c>
      <c r="E11" s="4" t="s">
        <v>10</v>
      </c>
      <c r="F11" s="5"/>
      <c r="G11" s="3" t="s">
        <v>11</v>
      </c>
      <c r="H11" s="2"/>
      <c r="I11" s="233"/>
      <c r="J11" s="42" t="s">
        <v>12</v>
      </c>
      <c r="K11" s="71">
        <f>ROUNDDOWN(F11*I11*K5*12*K4/1000,)</f>
        <v>0</v>
      </c>
      <c r="L11" s="72">
        <f>ROUNDDOWN(F11*I11*L5*12*K4/1000,)</f>
        <v>0</v>
      </c>
      <c r="M11" s="72">
        <f>ROUNDDOWN(F11*I11*M5*12*K4/1000,)</f>
        <v>0</v>
      </c>
      <c r="N11" s="63">
        <f>ROUNDDOWN(F11*I11*N5*12*K4/1000,)</f>
        <v>0</v>
      </c>
      <c r="O11" s="63">
        <f>ROUNDDOWN(F11*I11*O5*12*K4/1000,)</f>
        <v>0</v>
      </c>
      <c r="P11" s="71">
        <f>ROUNDDOWN(F11*I11*P5*12*K4/1000,)</f>
        <v>0</v>
      </c>
      <c r="Q11" s="72">
        <f>ROUNDDOWN(F11*I11*Q5*12*K4/1000,)</f>
        <v>0</v>
      </c>
      <c r="R11" s="72">
        <f>ROUNDDOWN(F11*I11*R5*12*K4/1000,)</f>
        <v>0</v>
      </c>
      <c r="S11" s="72">
        <f>ROUNDDOWN(F11*I11*S5*12*K4/1000,)</f>
        <v>0</v>
      </c>
      <c r="T11" s="64">
        <f>ROUNDDOWN(F11*I11*T5*12*K4/1000,)</f>
        <v>0</v>
      </c>
      <c r="U11" s="71">
        <f>ROUNDDOWN(F11*I11*U5*12*K4/1000,)</f>
        <v>0</v>
      </c>
      <c r="V11" s="72">
        <f>ROUNDDOWN(F11*I11*V5*12*K4/1000,)</f>
        <v>0</v>
      </c>
      <c r="W11" s="72">
        <f>ROUNDDOWN(F11*I11*W5*12*K4/1000,)</f>
        <v>0</v>
      </c>
      <c r="X11" s="72">
        <f>ROUNDDOWN(F11*I11*X5*12*K4/1000,)</f>
        <v>0</v>
      </c>
      <c r="Y11" s="64">
        <f>ROUNDDOWN(F11*I11*Y5*12*K4/1000,)</f>
        <v>0</v>
      </c>
      <c r="Z11" s="71">
        <f>ROUNDDOWN(F11*I11*Z5*12*K4/1000,)</f>
        <v>0</v>
      </c>
      <c r="AA11" s="72">
        <f>ROUNDDOWN(F11*I11*AA5*12*K4/1000,)</f>
        <v>0</v>
      </c>
      <c r="AB11" s="72">
        <f>ROUNDDOWN(F11*I11*AB5*12*K4/1000,)</f>
        <v>0</v>
      </c>
      <c r="AC11" s="72">
        <f>ROUNDDOWN(F11*I11*AC5*12*K4/1000,)</f>
        <v>0</v>
      </c>
      <c r="AD11" s="64">
        <f>ROUNDDOWN(F11*I11*AD5*12*K4/1000,)</f>
        <v>0</v>
      </c>
      <c r="AE11" s="128"/>
    </row>
    <row r="12" spans="1:31" ht="22.5" customHeight="1">
      <c r="A12" s="41"/>
      <c r="B12" s="46"/>
      <c r="C12" s="208" t="s">
        <v>77</v>
      </c>
      <c r="D12" s="208"/>
      <c r="E12" s="208"/>
      <c r="F12" s="209"/>
      <c r="G12" s="217"/>
      <c r="H12" s="219"/>
      <c r="I12" s="218"/>
      <c r="J12" s="220" t="s">
        <v>12</v>
      </c>
      <c r="K12" s="224">
        <f>ROUNDDOWN(I12*D5*K5*12*K4/1000,)</f>
        <v>0</v>
      </c>
      <c r="L12" s="225">
        <f>ROUNDDOWN(I12*D5*L5*12*K4/1000,)</f>
        <v>0</v>
      </c>
      <c r="M12" s="225">
        <f>ROUNDDOWN(I12*D5*M5*12*K4/1000,)</f>
        <v>0</v>
      </c>
      <c r="N12" s="226">
        <f>ROUNDDOWN(I12*D5*N5*12*K4/1000,)</f>
        <v>0</v>
      </c>
      <c r="O12" s="226">
        <f>ROUNDDOWN(I12*D5*O5*12*K4/1000,)</f>
        <v>0</v>
      </c>
      <c r="P12" s="224">
        <f>ROUNDDOWN(I12*D5*P5*12*K4/1000,)</f>
        <v>0</v>
      </c>
      <c r="Q12" s="225">
        <f>ROUNDDOWN(I12*D5*Q5*12*K4/1000,)</f>
        <v>0</v>
      </c>
      <c r="R12" s="225">
        <f>ROUNDDOWN(I12*D5*R5*12*K4/1000,)</f>
        <v>0</v>
      </c>
      <c r="S12" s="225">
        <f>ROUNDDOWN(I12*D5*S5*12*K4/1000,)</f>
        <v>0</v>
      </c>
      <c r="T12" s="227">
        <f>ROUNDDOWN(I12*D5*T5*12*K4/1000,)</f>
        <v>0</v>
      </c>
      <c r="U12" s="224">
        <f>ROUNDDOWN(I12*D5*U5*12*K4/1000,)</f>
        <v>0</v>
      </c>
      <c r="V12" s="225">
        <f>ROUNDDOWN(I12*D5*V5*12*K4/1000,)</f>
        <v>0</v>
      </c>
      <c r="W12" s="225">
        <f>ROUNDDOWN(I12*D5*W5*12*K4/1000,)</f>
        <v>0</v>
      </c>
      <c r="X12" s="225">
        <f>ROUNDDOWN(I12*D5*X5*12*K4/1000,)</f>
        <v>0</v>
      </c>
      <c r="Y12" s="227">
        <f>ROUNDDOWN(I12*D5*Y5*12*K4/1000,)</f>
        <v>0</v>
      </c>
      <c r="Z12" s="224">
        <f>ROUNDDOWN(I12*D5*Z5*12*K4/1000,)</f>
        <v>0</v>
      </c>
      <c r="AA12" s="225">
        <f>ROUNDDOWN(I12*D5*AA5*12*K4/1000,)</f>
        <v>0</v>
      </c>
      <c r="AB12" s="225">
        <f>ROUNDDOWN(I12*D5*AB5*12*K4/1000,)</f>
        <v>0</v>
      </c>
      <c r="AC12" s="225">
        <f>ROUNDDOWN(I12*D5*AC5*12*K4/1000,)</f>
        <v>0</v>
      </c>
      <c r="AD12" s="227">
        <f>ROUNDDOWN(I12*D5*AD5*12*K4/1000,)</f>
        <v>0</v>
      </c>
      <c r="AE12" s="128"/>
    </row>
    <row r="13" spans="1:31" ht="22.5" customHeight="1">
      <c r="A13" s="41"/>
      <c r="B13" s="46"/>
      <c r="C13" s="208" t="s">
        <v>77</v>
      </c>
      <c r="D13" s="208"/>
      <c r="E13" s="208"/>
      <c r="F13" s="209"/>
      <c r="G13" s="217"/>
      <c r="H13" s="219"/>
      <c r="I13" s="218"/>
      <c r="J13" s="220" t="s">
        <v>12</v>
      </c>
      <c r="K13" s="224">
        <f>ROUNDDOWN(I13*D5*K5*12*K4/1000,)</f>
        <v>0</v>
      </c>
      <c r="L13" s="225">
        <f>ROUNDDOWN(I13*D5*L5*12*K4/1000,)</f>
        <v>0</v>
      </c>
      <c r="M13" s="225">
        <f>ROUNDDOWN(I13*D5*M5*12*K4/1000,)</f>
        <v>0</v>
      </c>
      <c r="N13" s="226">
        <f>ROUNDDOWN(I13*D5*N5*12*K4/1000,)</f>
        <v>0</v>
      </c>
      <c r="O13" s="226">
        <f>ROUNDDOWN(I13*D5*O5*12*K4/1000,)</f>
        <v>0</v>
      </c>
      <c r="P13" s="224">
        <f>ROUNDDOWN(I13*D5*P5*12*K4/1000,)</f>
        <v>0</v>
      </c>
      <c r="Q13" s="225">
        <f>ROUNDDOWN(I13*D5*Q5*12*K4/1000,)</f>
        <v>0</v>
      </c>
      <c r="R13" s="225">
        <f>ROUNDDOWN(I13*D5*R5*12*K4/1000,)</f>
        <v>0</v>
      </c>
      <c r="S13" s="225">
        <f>ROUNDDOWN(I13*D5*S5*12*K4/1000,)</f>
        <v>0</v>
      </c>
      <c r="T13" s="227">
        <f>ROUNDDOWN(I13*D5*T5*12*K4/1000,)</f>
        <v>0</v>
      </c>
      <c r="U13" s="224">
        <f>ROUNDDOWN(I13*D5*U5*12*K4/1000,)</f>
        <v>0</v>
      </c>
      <c r="V13" s="225">
        <f>ROUNDDOWN(I13*D5*V5*12*K4/1000,)</f>
        <v>0</v>
      </c>
      <c r="W13" s="225">
        <f>ROUNDDOWN(I13*D5*W5*12*K4/1000,)</f>
        <v>0</v>
      </c>
      <c r="X13" s="225">
        <f>ROUNDDOWN(I13*D5*X5*12*K4/1000,)</f>
        <v>0</v>
      </c>
      <c r="Y13" s="227">
        <f>ROUNDDOWN(I13*D5*Y5*12*K4/1000,)</f>
        <v>0</v>
      </c>
      <c r="Z13" s="224">
        <f>ROUNDDOWN(I13*D5*Z5*12*K4/1000,)</f>
        <v>0</v>
      </c>
      <c r="AA13" s="225">
        <f>ROUNDDOWN(I13*D5*AA5*12*K4/1000,)</f>
        <v>0</v>
      </c>
      <c r="AB13" s="225">
        <f>ROUNDDOWN(I13*D5*AB5*12*K4/1000,)</f>
        <v>0</v>
      </c>
      <c r="AC13" s="225">
        <f>ROUNDDOWN(I13*D5*AC5*12*K4/1000,)</f>
        <v>0</v>
      </c>
      <c r="AD13" s="227">
        <f>ROUNDDOWN(I13*D5*AD5*12*K4/1000,)</f>
        <v>0</v>
      </c>
      <c r="AE13" s="128"/>
    </row>
    <row r="14" spans="1:31" ht="22.5" customHeight="1">
      <c r="A14" s="41"/>
      <c r="B14" s="46"/>
      <c r="C14" s="208" t="s">
        <v>77</v>
      </c>
      <c r="D14" s="208"/>
      <c r="E14" s="208"/>
      <c r="F14" s="209"/>
      <c r="G14" s="217"/>
      <c r="H14" s="219"/>
      <c r="I14" s="218"/>
      <c r="J14" s="220" t="s">
        <v>12</v>
      </c>
      <c r="K14" s="224">
        <f>ROUNDDOWN(I14*D5*K5*12*K4/1000,)</f>
        <v>0</v>
      </c>
      <c r="L14" s="225">
        <f>ROUNDDOWN(I14*D5*L5*12*K4/1000,)</f>
        <v>0</v>
      </c>
      <c r="M14" s="225">
        <f>ROUNDDOWN(I14*D5*M5*12*K4/1000,)</f>
        <v>0</v>
      </c>
      <c r="N14" s="226">
        <f>ROUNDDOWN(I14*D5*N5*12*K4/1000,)</f>
        <v>0</v>
      </c>
      <c r="O14" s="226">
        <f>ROUNDDOWN(I14*D5*O5*12*K4/1000,)</f>
        <v>0</v>
      </c>
      <c r="P14" s="224">
        <f>ROUNDDOWN(I14*D5*P5*12*K4/1000,)</f>
        <v>0</v>
      </c>
      <c r="Q14" s="225">
        <f>ROUNDDOWN(I14*D5*Q5*12*K4/1000,)</f>
        <v>0</v>
      </c>
      <c r="R14" s="225">
        <f>ROUNDDOWN(I14*D5*R5*12*K4/1000,)</f>
        <v>0</v>
      </c>
      <c r="S14" s="225">
        <f>ROUNDDOWN(I14*D5*S5*12*K4/1000,)</f>
        <v>0</v>
      </c>
      <c r="T14" s="227">
        <f>ROUNDDOWN(I14*D5*T5*12*K4/1000,)</f>
        <v>0</v>
      </c>
      <c r="U14" s="224">
        <f>ROUNDDOWN(I14*D5*U5*12*K4/1000,)</f>
        <v>0</v>
      </c>
      <c r="V14" s="225">
        <f>ROUNDDOWN(I14*D5*V5*12*K4/1000,)</f>
        <v>0</v>
      </c>
      <c r="W14" s="225">
        <f>ROUNDDOWN(I14*D5*W5*12*K4/1000,)</f>
        <v>0</v>
      </c>
      <c r="X14" s="225">
        <f>ROUNDDOWN(I14*D5*X5*12*K4/1000,)</f>
        <v>0</v>
      </c>
      <c r="Y14" s="227">
        <f>ROUNDDOWN(I14*D5*Y5*12*K4/1000,)</f>
        <v>0</v>
      </c>
      <c r="Z14" s="224">
        <f>ROUNDDOWN(I14*D5*Z5*12*K4/1000,)</f>
        <v>0</v>
      </c>
      <c r="AA14" s="225">
        <f>ROUNDDOWN(I14*D5*AA5*12*K4/1000,)</f>
        <v>0</v>
      </c>
      <c r="AB14" s="225">
        <f>ROUNDDOWN(I14*D5*AB5*12*K4/1000,)</f>
        <v>0</v>
      </c>
      <c r="AC14" s="225">
        <f>ROUNDDOWN(I14*D5*AC5*12*K4/1000,)</f>
        <v>0</v>
      </c>
      <c r="AD14" s="227">
        <f>ROUNDDOWN(I14*D5*AD5*12*K4/1000,)</f>
        <v>0</v>
      </c>
      <c r="AE14" s="128"/>
    </row>
    <row r="15" spans="1:31" ht="22.5" customHeight="1">
      <c r="A15" s="41"/>
      <c r="B15" s="46"/>
      <c r="C15" s="208" t="s">
        <v>77</v>
      </c>
      <c r="D15" s="208"/>
      <c r="E15" s="208"/>
      <c r="F15" s="209"/>
      <c r="G15" s="217"/>
      <c r="H15" s="219"/>
      <c r="I15" s="218"/>
      <c r="J15" s="220" t="s">
        <v>12</v>
      </c>
      <c r="K15" s="224">
        <f>ROUNDDOWN(I15*D5*K5*12*K4/1000,)</f>
        <v>0</v>
      </c>
      <c r="L15" s="225">
        <f>ROUNDDOWN(I15*D5*L5*12*K4/1000,)</f>
        <v>0</v>
      </c>
      <c r="M15" s="225">
        <f>ROUNDDOWN(I15*D5*M5*12*K4/1000,)</f>
        <v>0</v>
      </c>
      <c r="N15" s="226">
        <f>ROUNDDOWN(I15*D5*N5*12*K4/1000,)</f>
        <v>0</v>
      </c>
      <c r="O15" s="226">
        <f>ROUNDDOWN(I15*D5*O5*12*K4/1000,)</f>
        <v>0</v>
      </c>
      <c r="P15" s="224">
        <f>ROUNDDOWN(I15*D5*P5*12*K4/1000,)</f>
        <v>0</v>
      </c>
      <c r="Q15" s="225">
        <f>ROUNDDOWN(I15*D5*Q5*12*K4/1000,)</f>
        <v>0</v>
      </c>
      <c r="R15" s="225">
        <f>ROUNDDOWN(I15*D5*R5*12*K4/1000,)</f>
        <v>0</v>
      </c>
      <c r="S15" s="225">
        <f>ROUNDDOWN(I15*D5*S5*12*K4/1000,)</f>
        <v>0</v>
      </c>
      <c r="T15" s="227">
        <f>ROUNDDOWN(I15*D5*T5*12*K4/1000,)</f>
        <v>0</v>
      </c>
      <c r="U15" s="224">
        <f>ROUNDDOWN(I15*D5*U5*12*K4/1000,)</f>
        <v>0</v>
      </c>
      <c r="V15" s="225">
        <f>ROUNDDOWN(I15*D5*V5*12*K4/1000,)</f>
        <v>0</v>
      </c>
      <c r="W15" s="225">
        <f>ROUNDDOWN(I15*D5*W5*12*K4/1000,)</f>
        <v>0</v>
      </c>
      <c r="X15" s="225">
        <f>ROUNDDOWN(I15*D5*X5*12*K4/1000,)</f>
        <v>0</v>
      </c>
      <c r="Y15" s="227">
        <f>ROUNDDOWN(I15*D5*Y5*12*K4/1000,)</f>
        <v>0</v>
      </c>
      <c r="Z15" s="224">
        <f>ROUNDDOWN(I15*D5*Z5*12*K4/1000,)</f>
        <v>0</v>
      </c>
      <c r="AA15" s="225">
        <f>ROUNDDOWN(I15*D5*AA5*12*K4/1000,)</f>
        <v>0</v>
      </c>
      <c r="AB15" s="225">
        <f>ROUNDDOWN(I15*D5*AB5*12*K4/1000,)</f>
        <v>0</v>
      </c>
      <c r="AC15" s="225">
        <f>ROUNDDOWN(I15*D5*AC5*12*K4/1000,)</f>
        <v>0</v>
      </c>
      <c r="AD15" s="227">
        <f>ROUNDDOWN(I15*D5*AD5*12*K4/1000,)</f>
        <v>0</v>
      </c>
      <c r="AE15" s="128"/>
    </row>
    <row r="16" spans="1:31" ht="22.5" customHeight="1">
      <c r="A16" s="41"/>
      <c r="B16" s="46"/>
      <c r="C16" s="208" t="s">
        <v>77</v>
      </c>
      <c r="D16" s="210"/>
      <c r="E16" s="210"/>
      <c r="F16" s="211"/>
      <c r="G16" s="217"/>
      <c r="H16" s="219"/>
      <c r="I16" s="218"/>
      <c r="J16" s="220" t="s">
        <v>12</v>
      </c>
      <c r="K16" s="224">
        <f>ROUNDDOWN(I16*D5*K5*12*K4/1000,)</f>
        <v>0</v>
      </c>
      <c r="L16" s="225">
        <f>ROUNDDOWN(I16*D5*L5*12*K4/1000,)</f>
        <v>0</v>
      </c>
      <c r="M16" s="225">
        <f>ROUNDDOWN(I16*D5*M5*12*K4/1000,)</f>
        <v>0</v>
      </c>
      <c r="N16" s="226">
        <f>ROUNDDOWN(I16*D5*N5*12*K4/1000,)</f>
        <v>0</v>
      </c>
      <c r="O16" s="226">
        <f>ROUNDDOWN(I16*D5*O5*12*K4/1000,)</f>
        <v>0</v>
      </c>
      <c r="P16" s="224">
        <f>ROUNDDOWN(I16*D5*P5*12*K4/1000,)</f>
        <v>0</v>
      </c>
      <c r="Q16" s="225">
        <f>ROUNDDOWN(I16*D5*Q5*12*K4/1000,)</f>
        <v>0</v>
      </c>
      <c r="R16" s="225">
        <f>ROUNDDOWN(I16*D5*R5*12*K4/1000,)</f>
        <v>0</v>
      </c>
      <c r="S16" s="225">
        <f>ROUNDDOWN(I16*D5*S5*12*K4/1000,)</f>
        <v>0</v>
      </c>
      <c r="T16" s="227">
        <f>ROUNDDOWN(I16*D5*T5*12*K4/1000,)</f>
        <v>0</v>
      </c>
      <c r="U16" s="224">
        <f>ROUNDDOWN(I16*D5*U5*12*K4/1000,)</f>
        <v>0</v>
      </c>
      <c r="V16" s="225">
        <f>ROUNDDOWN(I16*D5*V5*12*K4/1000,)</f>
        <v>0</v>
      </c>
      <c r="W16" s="225">
        <f>ROUNDDOWN(I16*D5*W5*12*K4/1000,)</f>
        <v>0</v>
      </c>
      <c r="X16" s="225">
        <f>ROUNDDOWN(I16*D5*X5*12*K4/1000,)</f>
        <v>0</v>
      </c>
      <c r="Y16" s="227">
        <f>ROUNDDOWN(I16*D5*Y5*12*K4/1000,)</f>
        <v>0</v>
      </c>
      <c r="Z16" s="224">
        <f>ROUNDDOWN(I16*D5*Z5*12*K4/1000,)</f>
        <v>0</v>
      </c>
      <c r="AA16" s="225">
        <f>ROUNDDOWN(I16*D5*AA5*12*K4/1000,)</f>
        <v>0</v>
      </c>
      <c r="AB16" s="225">
        <f>ROUNDDOWN(I16*D5*AB5*12*K4/1000,)</f>
        <v>0</v>
      </c>
      <c r="AC16" s="225">
        <f>ROUNDDOWN(I16*D5*AC5*12*K4/1000,)</f>
        <v>0</v>
      </c>
      <c r="AD16" s="227">
        <f>ROUNDDOWN(I16*D5*AD5*12*K4/1000,)</f>
        <v>0</v>
      </c>
      <c r="AE16" s="128"/>
    </row>
    <row r="17" spans="1:31" ht="22.5" customHeight="1">
      <c r="A17" s="41"/>
      <c r="B17" s="46"/>
      <c r="C17" s="260" t="s">
        <v>94</v>
      </c>
      <c r="D17" s="261"/>
      <c r="E17" s="261"/>
      <c r="F17" s="261"/>
      <c r="G17" s="262"/>
      <c r="H17" s="221"/>
      <c r="I17" s="236">
        <v>0</v>
      </c>
      <c r="J17" s="222"/>
      <c r="K17" s="237">
        <f>ROUNDDOWN(SUM(K7:K16)*$I$17,0)</f>
        <v>0</v>
      </c>
      <c r="L17" s="229">
        <f aca="true" t="shared" si="0" ref="L17:AD17">ROUNDDOWN(SUM(L7:L16)*$I$17,0)</f>
        <v>0</v>
      </c>
      <c r="M17" s="229">
        <f t="shared" si="0"/>
        <v>0</v>
      </c>
      <c r="N17" s="230">
        <f t="shared" si="0"/>
        <v>0</v>
      </c>
      <c r="O17" s="230">
        <f t="shared" si="0"/>
        <v>0</v>
      </c>
      <c r="P17" s="228">
        <f t="shared" si="0"/>
        <v>0</v>
      </c>
      <c r="Q17" s="229">
        <f t="shared" si="0"/>
        <v>0</v>
      </c>
      <c r="R17" s="229">
        <f t="shared" si="0"/>
        <v>0</v>
      </c>
      <c r="S17" s="229">
        <f t="shared" si="0"/>
        <v>0</v>
      </c>
      <c r="T17" s="231">
        <f t="shared" si="0"/>
        <v>0</v>
      </c>
      <c r="U17" s="228">
        <f t="shared" si="0"/>
        <v>0</v>
      </c>
      <c r="V17" s="229">
        <f t="shared" si="0"/>
        <v>0</v>
      </c>
      <c r="W17" s="229">
        <f t="shared" si="0"/>
        <v>0</v>
      </c>
      <c r="X17" s="229">
        <f t="shared" si="0"/>
        <v>0</v>
      </c>
      <c r="Y17" s="231">
        <f t="shared" si="0"/>
        <v>0</v>
      </c>
      <c r="Z17" s="228">
        <f t="shared" si="0"/>
        <v>0</v>
      </c>
      <c r="AA17" s="229">
        <f t="shared" si="0"/>
        <v>0</v>
      </c>
      <c r="AB17" s="229">
        <f t="shared" si="0"/>
        <v>0</v>
      </c>
      <c r="AC17" s="229">
        <f t="shared" si="0"/>
        <v>0</v>
      </c>
      <c r="AD17" s="231">
        <f t="shared" si="0"/>
        <v>0</v>
      </c>
      <c r="AE17" s="216"/>
    </row>
    <row r="18" spans="1:31" ht="22.5" customHeight="1">
      <c r="A18" s="41"/>
      <c r="B18" s="254" t="s">
        <v>32</v>
      </c>
      <c r="C18" s="255"/>
      <c r="D18" s="255"/>
      <c r="E18" s="255"/>
      <c r="F18" s="255"/>
      <c r="G18" s="255"/>
      <c r="H18" s="255"/>
      <c r="I18" s="255"/>
      <c r="J18" s="256"/>
      <c r="K18" s="65">
        <f aca="true" t="shared" si="1" ref="K18:AD18">SUM(K7:K17)</f>
        <v>0</v>
      </c>
      <c r="L18" s="66">
        <f t="shared" si="1"/>
        <v>0</v>
      </c>
      <c r="M18" s="66">
        <f t="shared" si="1"/>
        <v>0</v>
      </c>
      <c r="N18" s="106">
        <f t="shared" si="1"/>
        <v>0</v>
      </c>
      <c r="O18" s="106">
        <f t="shared" si="1"/>
        <v>0</v>
      </c>
      <c r="P18" s="65">
        <f t="shared" si="1"/>
        <v>0</v>
      </c>
      <c r="Q18" s="66">
        <f t="shared" si="1"/>
        <v>0</v>
      </c>
      <c r="R18" s="66">
        <f t="shared" si="1"/>
        <v>0</v>
      </c>
      <c r="S18" s="66">
        <f t="shared" si="1"/>
        <v>0</v>
      </c>
      <c r="T18" s="67">
        <f t="shared" si="1"/>
        <v>0</v>
      </c>
      <c r="U18" s="65">
        <f t="shared" si="1"/>
        <v>0</v>
      </c>
      <c r="V18" s="66">
        <f t="shared" si="1"/>
        <v>0</v>
      </c>
      <c r="W18" s="66">
        <f t="shared" si="1"/>
        <v>0</v>
      </c>
      <c r="X18" s="66">
        <f t="shared" si="1"/>
        <v>0</v>
      </c>
      <c r="Y18" s="67">
        <f t="shared" si="1"/>
        <v>0</v>
      </c>
      <c r="Z18" s="65">
        <f t="shared" si="1"/>
        <v>0</v>
      </c>
      <c r="AA18" s="66">
        <f t="shared" si="1"/>
        <v>0</v>
      </c>
      <c r="AB18" s="66">
        <f t="shared" si="1"/>
        <v>0</v>
      </c>
      <c r="AC18" s="66">
        <f t="shared" si="1"/>
        <v>0</v>
      </c>
      <c r="AD18" s="67">
        <f t="shared" si="1"/>
        <v>0</v>
      </c>
      <c r="AE18" s="49"/>
    </row>
    <row r="19" spans="1:31" ht="22.5" customHeight="1">
      <c r="A19" s="41"/>
      <c r="B19" s="45"/>
      <c r="C19" s="14" t="s">
        <v>96</v>
      </c>
      <c r="D19" s="14"/>
      <c r="E19" s="14"/>
      <c r="F19" s="14"/>
      <c r="G19" s="29"/>
      <c r="H19" s="30"/>
      <c r="I19" s="31"/>
      <c r="J19" s="44" t="s">
        <v>17</v>
      </c>
      <c r="K19" s="68">
        <f>ROUNDDOWN(I19*D5*K5*365/1000,)</f>
        <v>0</v>
      </c>
      <c r="L19" s="69">
        <f>ROUNDDOWN(I19*D5*L5*365/1000,)</f>
        <v>0</v>
      </c>
      <c r="M19" s="69">
        <f>ROUNDDOWN(I19*D5*M5*366/1000,)</f>
        <v>0</v>
      </c>
      <c r="N19" s="107">
        <f>ROUNDDOWN(I19*D5*N5*365/1000,)</f>
        <v>0</v>
      </c>
      <c r="O19" s="107">
        <f>ROUNDDOWN(I19*D5*O5*365/1000,)</f>
        <v>0</v>
      </c>
      <c r="P19" s="68">
        <f>ROUNDDOWN(I19*D5*P5*365/1000,)</f>
        <v>0</v>
      </c>
      <c r="Q19" s="69">
        <f>ROUNDDOWN(I19*D5*Q5*366/1000,)</f>
        <v>0</v>
      </c>
      <c r="R19" s="69">
        <f>ROUNDDOWN(I19*D5*R5*365/1000,)</f>
        <v>0</v>
      </c>
      <c r="S19" s="69">
        <f>ROUNDDOWN(I19*D5*S5*365/1000,)</f>
        <v>0</v>
      </c>
      <c r="T19" s="70">
        <f>ROUNDDOWN(I19*D5*T5*365/1000,)</f>
        <v>0</v>
      </c>
      <c r="U19" s="68">
        <f>ROUNDDOWN(I19*D5*U5*366/1000,)</f>
        <v>0</v>
      </c>
      <c r="V19" s="69">
        <f>ROUNDDOWN(I19*D5*V5*365/1000,)</f>
        <v>0</v>
      </c>
      <c r="W19" s="69">
        <f>ROUNDDOWN(I19*D5*W5*365/1000,)</f>
        <v>0</v>
      </c>
      <c r="X19" s="69">
        <f>ROUNDDOWN(I19*D5*X5*365/1000,)</f>
        <v>0</v>
      </c>
      <c r="Y19" s="70">
        <f>ROUNDDOWN(I19*D5*Y5*366/1000,)</f>
        <v>0</v>
      </c>
      <c r="Z19" s="68">
        <f>ROUNDDOWN(I19*D5*Z5*365/1000,)</f>
        <v>0</v>
      </c>
      <c r="AA19" s="69">
        <f>ROUNDDOWN(I19*D5*AA5*365/1000,)</f>
        <v>0</v>
      </c>
      <c r="AB19" s="69">
        <f>ROUNDDOWN(I19*D5*AB5*365/1000,)</f>
        <v>0</v>
      </c>
      <c r="AC19" s="69">
        <f>ROUNDDOWN(I19*D5*AC5*366/1000,)</f>
        <v>0</v>
      </c>
      <c r="AD19" s="70">
        <f>ROUNDDOWN(I19*D5*AD5*365/1000,)</f>
        <v>0</v>
      </c>
      <c r="AE19" s="129"/>
    </row>
    <row r="20" spans="1:31" ht="22.5" customHeight="1">
      <c r="A20" s="41"/>
      <c r="B20" s="46"/>
      <c r="C20" s="8" t="s">
        <v>95</v>
      </c>
      <c r="D20" s="8"/>
      <c r="E20" s="8"/>
      <c r="F20" s="8"/>
      <c r="G20" s="9"/>
      <c r="H20" s="2"/>
      <c r="I20" s="5"/>
      <c r="J20" s="42" t="s">
        <v>17</v>
      </c>
      <c r="K20" s="71">
        <f>ROUNDDOWN(I20*D5*K5*365/1000,)</f>
        <v>0</v>
      </c>
      <c r="L20" s="72">
        <f>ROUNDDOWN(I20*D5*L5*365/1000,)</f>
        <v>0</v>
      </c>
      <c r="M20" s="72">
        <f>ROUNDDOWN(I20*D5*M5*366/1000,)</f>
        <v>0</v>
      </c>
      <c r="N20" s="63">
        <f>ROUNDDOWN(I20*D5*N5*365/1000,)</f>
        <v>0</v>
      </c>
      <c r="O20" s="63">
        <f>ROUNDDOWN(I20*D5*O5*365/1000,)</f>
        <v>0</v>
      </c>
      <c r="P20" s="71">
        <f>ROUNDDOWN(I20*D5*P5*365/1000,)</f>
        <v>0</v>
      </c>
      <c r="Q20" s="72">
        <f>ROUNDDOWN(I20*D5*Q5*366/1000,)</f>
        <v>0</v>
      </c>
      <c r="R20" s="72">
        <f>ROUNDDOWN(I20*D5*R5*365/1000,)</f>
        <v>0</v>
      </c>
      <c r="S20" s="72">
        <f>ROUNDDOWN(I20*D5*S5*365/1000,)</f>
        <v>0</v>
      </c>
      <c r="T20" s="64">
        <f>ROUNDDOWN(I20*D5*T5*365/1000,)</f>
        <v>0</v>
      </c>
      <c r="U20" s="71">
        <f>ROUNDDOWN(I20*D5*U5*366/1000,)</f>
        <v>0</v>
      </c>
      <c r="V20" s="72">
        <f>ROUNDDOWN(I20*D5*V5*365/1000,)</f>
        <v>0</v>
      </c>
      <c r="W20" s="72">
        <f>ROUNDDOWN(I20*D5*W5*365/1000,)</f>
        <v>0</v>
      </c>
      <c r="X20" s="72">
        <f>ROUNDDOWN(I20*D5*X5*365/1000,)</f>
        <v>0</v>
      </c>
      <c r="Y20" s="64">
        <f>ROUNDDOWN(I20*D5*Y5*366/1000,)</f>
        <v>0</v>
      </c>
      <c r="Z20" s="71">
        <f>ROUNDDOWN(I20*D5*Z5*365/1000,)</f>
        <v>0</v>
      </c>
      <c r="AA20" s="72">
        <f>ROUNDDOWN(I20*D5*AA5*365/1000,)</f>
        <v>0</v>
      </c>
      <c r="AB20" s="72">
        <f>ROUNDDOWN(I20*D5*AB5*365/1000,)</f>
        <v>0</v>
      </c>
      <c r="AC20" s="72">
        <f>ROUNDDOWN(I20*D5*AC5*366/1000,)</f>
        <v>0</v>
      </c>
      <c r="AD20" s="64">
        <f>ROUNDDOWN(I20*D5*AD5*365/1000,)</f>
        <v>0</v>
      </c>
      <c r="AE20" s="128"/>
    </row>
    <row r="21" spans="1:31" ht="22.5" customHeight="1">
      <c r="A21" s="41"/>
      <c r="B21" s="46"/>
      <c r="C21" s="12" t="s">
        <v>97</v>
      </c>
      <c r="D21" s="12"/>
      <c r="E21" s="12"/>
      <c r="F21" s="12"/>
      <c r="G21" s="33"/>
      <c r="H21" s="2"/>
      <c r="I21" s="5"/>
      <c r="J21" s="42" t="s">
        <v>17</v>
      </c>
      <c r="K21" s="71">
        <f>ROUNDDOWN(I21*D5*K5*365/1000,)</f>
        <v>0</v>
      </c>
      <c r="L21" s="72">
        <f>ROUNDDOWN(I21*D5*L5*365/1000,)</f>
        <v>0</v>
      </c>
      <c r="M21" s="72">
        <f>ROUNDDOWN(I21*D5*M5*366/1000,)</f>
        <v>0</v>
      </c>
      <c r="N21" s="63">
        <f>ROUNDDOWN(I21*D5*N5*365/1000,)</f>
        <v>0</v>
      </c>
      <c r="O21" s="63">
        <f>ROUNDDOWN(I21*D5*O5*365/1000,)</f>
        <v>0</v>
      </c>
      <c r="P21" s="71">
        <f>ROUNDDOWN(I21*D5*P5*365/1000,)</f>
        <v>0</v>
      </c>
      <c r="Q21" s="72">
        <f>ROUNDDOWN(I21*D5*Q5*366/1000,)</f>
        <v>0</v>
      </c>
      <c r="R21" s="72">
        <f>ROUNDDOWN(I21*D5*R5*365/1000,)</f>
        <v>0</v>
      </c>
      <c r="S21" s="72">
        <f>ROUNDDOWN(I21*D5*S5*365/1000,)</f>
        <v>0</v>
      </c>
      <c r="T21" s="64">
        <f>ROUNDDOWN(I21*D5*T5*365/1000,)</f>
        <v>0</v>
      </c>
      <c r="U21" s="71">
        <f>ROUNDDOWN(I21*D5*U5*366/1000,)</f>
        <v>0</v>
      </c>
      <c r="V21" s="72">
        <f>ROUNDDOWN(I21*D5*V5*365/1000,)</f>
        <v>0</v>
      </c>
      <c r="W21" s="72">
        <f>ROUNDDOWN(I21*D5*W5*365/1000,)</f>
        <v>0</v>
      </c>
      <c r="X21" s="72">
        <f>ROUNDDOWN(I21*D5*X5*365/1000,)</f>
        <v>0</v>
      </c>
      <c r="Y21" s="64">
        <f>ROUNDDOWN(I21*D5*Y5*366/1000,)</f>
        <v>0</v>
      </c>
      <c r="Z21" s="71">
        <f>ROUNDDOWN(I21*D5*Z5*365/1000,)</f>
        <v>0</v>
      </c>
      <c r="AA21" s="72">
        <f>ROUNDDOWN(I21*D5*AA5*365/1000,)</f>
        <v>0</v>
      </c>
      <c r="AB21" s="72">
        <f>ROUNDDOWN(I21*D5*AB5*365/1000,)</f>
        <v>0</v>
      </c>
      <c r="AC21" s="72">
        <f>ROUNDDOWN(I21*D5*AC5*366/1000,)</f>
        <v>0</v>
      </c>
      <c r="AD21" s="64">
        <f>ROUNDDOWN(I21*D5*AD5*365/1000,)</f>
        <v>0</v>
      </c>
      <c r="AE21" s="128"/>
    </row>
    <row r="22" spans="1:31" ht="22.5" customHeight="1">
      <c r="A22" s="41"/>
      <c r="B22" s="46"/>
      <c r="C22" s="212"/>
      <c r="D22" s="212"/>
      <c r="E22" s="212"/>
      <c r="F22" s="212"/>
      <c r="G22" s="213"/>
      <c r="H22" s="34"/>
      <c r="I22" s="35"/>
      <c r="J22" s="43" t="s">
        <v>17</v>
      </c>
      <c r="K22" s="93">
        <f>ROUNDDOWN(I22*D5*K5*365/1000,)</f>
        <v>0</v>
      </c>
      <c r="L22" s="94">
        <f>ROUNDDOWN(I22*D5*L5*365/1000,)</f>
        <v>0</v>
      </c>
      <c r="M22" s="94">
        <f>ROUNDDOWN(I22*D5*M5*366/1000,)</f>
        <v>0</v>
      </c>
      <c r="N22" s="73">
        <f>ROUNDDOWN(I22*D5*N5*365/1000,)</f>
        <v>0</v>
      </c>
      <c r="O22" s="73">
        <f>ROUNDDOWN(I22*D5*O5*365/1000,)</f>
        <v>0</v>
      </c>
      <c r="P22" s="93">
        <f>ROUNDDOWN(I22*D5*P5*365/1000,)</f>
        <v>0</v>
      </c>
      <c r="Q22" s="94">
        <f>ROUNDDOWN(I22*D5*Q5*366/1000,)</f>
        <v>0</v>
      </c>
      <c r="R22" s="94">
        <f>ROUNDDOWN(I22*D5*R5*365/1000,)</f>
        <v>0</v>
      </c>
      <c r="S22" s="94">
        <f>ROUNDDOWN(I22*D5*S5*365/1000,)</f>
        <v>0</v>
      </c>
      <c r="T22" s="74">
        <f>ROUNDDOWN(I22*D5*T5*365/1000,)</f>
        <v>0</v>
      </c>
      <c r="U22" s="93">
        <f>ROUNDDOWN(I22*D5*U5*366/1000,)</f>
        <v>0</v>
      </c>
      <c r="V22" s="94">
        <f>ROUNDDOWN(I22*D5*V5*365/1000,)</f>
        <v>0</v>
      </c>
      <c r="W22" s="94">
        <f>ROUNDDOWN(I22*D5*W5*365/1000,)</f>
        <v>0</v>
      </c>
      <c r="X22" s="94">
        <f>ROUNDDOWN(I22*D5*X5*365/1000,)</f>
        <v>0</v>
      </c>
      <c r="Y22" s="74">
        <f>ROUNDDOWN(I22*D5*Y5*366/1000,)</f>
        <v>0</v>
      </c>
      <c r="Z22" s="93">
        <f>ROUNDDOWN(I22*D5*Z5*365/1000,)</f>
        <v>0</v>
      </c>
      <c r="AA22" s="94">
        <f>ROUNDDOWN(I22*D5*AA5*365/1000,)</f>
        <v>0</v>
      </c>
      <c r="AB22" s="94">
        <f>ROUNDDOWN(I22*D5*AB5*365/1000,)</f>
        <v>0</v>
      </c>
      <c r="AC22" s="94">
        <f>ROUNDDOWN(I22*D5*AC5*366/1000,)</f>
        <v>0</v>
      </c>
      <c r="AD22" s="74">
        <f>ROUNDDOWN(I22*D5*AD5*365/1000,)</f>
        <v>0</v>
      </c>
      <c r="AE22" s="127"/>
    </row>
    <row r="23" spans="1:31" ht="22.5" customHeight="1">
      <c r="A23" s="46"/>
      <c r="B23" s="254" t="s">
        <v>31</v>
      </c>
      <c r="C23" s="255"/>
      <c r="D23" s="255"/>
      <c r="E23" s="255"/>
      <c r="F23" s="255"/>
      <c r="G23" s="255"/>
      <c r="H23" s="255"/>
      <c r="I23" s="255"/>
      <c r="J23" s="256"/>
      <c r="K23" s="65">
        <f aca="true" t="shared" si="2" ref="K23:AD23">SUM(K19:K22)</f>
        <v>0</v>
      </c>
      <c r="L23" s="66">
        <f t="shared" si="2"/>
        <v>0</v>
      </c>
      <c r="M23" s="66">
        <f t="shared" si="2"/>
        <v>0</v>
      </c>
      <c r="N23" s="106">
        <f t="shared" si="2"/>
        <v>0</v>
      </c>
      <c r="O23" s="106">
        <f t="shared" si="2"/>
        <v>0</v>
      </c>
      <c r="P23" s="65">
        <f t="shared" si="2"/>
        <v>0</v>
      </c>
      <c r="Q23" s="66">
        <f t="shared" si="2"/>
        <v>0</v>
      </c>
      <c r="R23" s="66">
        <f t="shared" si="2"/>
        <v>0</v>
      </c>
      <c r="S23" s="66">
        <f t="shared" si="2"/>
        <v>0</v>
      </c>
      <c r="T23" s="67">
        <f t="shared" si="2"/>
        <v>0</v>
      </c>
      <c r="U23" s="65">
        <f t="shared" si="2"/>
        <v>0</v>
      </c>
      <c r="V23" s="66">
        <f t="shared" si="2"/>
        <v>0</v>
      </c>
      <c r="W23" s="66">
        <f t="shared" si="2"/>
        <v>0</v>
      </c>
      <c r="X23" s="66">
        <f t="shared" si="2"/>
        <v>0</v>
      </c>
      <c r="Y23" s="67">
        <f t="shared" si="2"/>
        <v>0</v>
      </c>
      <c r="Z23" s="65">
        <f t="shared" si="2"/>
        <v>0</v>
      </c>
      <c r="AA23" s="66">
        <f t="shared" si="2"/>
        <v>0</v>
      </c>
      <c r="AB23" s="66">
        <f t="shared" si="2"/>
        <v>0</v>
      </c>
      <c r="AC23" s="66">
        <f t="shared" si="2"/>
        <v>0</v>
      </c>
      <c r="AD23" s="67">
        <f t="shared" si="2"/>
        <v>0</v>
      </c>
      <c r="AE23" s="32"/>
    </row>
    <row r="24" spans="1:31" ht="22.5" customHeight="1">
      <c r="A24" s="253" t="s">
        <v>100</v>
      </c>
      <c r="B24" s="246"/>
      <c r="C24" s="246"/>
      <c r="D24" s="246"/>
      <c r="E24" s="246"/>
      <c r="F24" s="246"/>
      <c r="G24" s="246"/>
      <c r="H24" s="246"/>
      <c r="I24" s="246"/>
      <c r="J24" s="247"/>
      <c r="K24" s="75">
        <f>SUM(K23,K18)</f>
        <v>0</v>
      </c>
      <c r="L24" s="76">
        <f aca="true" t="shared" si="3" ref="L24:AD24">SUM(L23,L18)</f>
        <v>0</v>
      </c>
      <c r="M24" s="76">
        <f t="shared" si="3"/>
        <v>0</v>
      </c>
      <c r="N24" s="108">
        <f t="shared" si="3"/>
        <v>0</v>
      </c>
      <c r="O24" s="108">
        <f t="shared" si="3"/>
        <v>0</v>
      </c>
      <c r="P24" s="75">
        <f t="shared" si="3"/>
        <v>0</v>
      </c>
      <c r="Q24" s="76">
        <f t="shared" si="3"/>
        <v>0</v>
      </c>
      <c r="R24" s="76">
        <f t="shared" si="3"/>
        <v>0</v>
      </c>
      <c r="S24" s="76">
        <f t="shared" si="3"/>
        <v>0</v>
      </c>
      <c r="T24" s="77">
        <f t="shared" si="3"/>
        <v>0</v>
      </c>
      <c r="U24" s="75">
        <f t="shared" si="3"/>
        <v>0</v>
      </c>
      <c r="V24" s="76">
        <f t="shared" si="3"/>
        <v>0</v>
      </c>
      <c r="W24" s="76">
        <f t="shared" si="3"/>
        <v>0</v>
      </c>
      <c r="X24" s="76">
        <f t="shared" si="3"/>
        <v>0</v>
      </c>
      <c r="Y24" s="77">
        <f t="shared" si="3"/>
        <v>0</v>
      </c>
      <c r="Z24" s="75">
        <f t="shared" si="3"/>
        <v>0</v>
      </c>
      <c r="AA24" s="76">
        <f t="shared" si="3"/>
        <v>0</v>
      </c>
      <c r="AB24" s="76">
        <f t="shared" si="3"/>
        <v>0</v>
      </c>
      <c r="AC24" s="76">
        <f t="shared" si="3"/>
        <v>0</v>
      </c>
      <c r="AD24" s="77">
        <f t="shared" si="3"/>
        <v>0</v>
      </c>
      <c r="AE24" s="18"/>
    </row>
    <row r="25" spans="1:31" ht="22.5" customHeight="1">
      <c r="A25" s="45"/>
      <c r="B25" s="21" t="s">
        <v>26</v>
      </c>
      <c r="C25" s="40"/>
      <c r="D25" s="39"/>
      <c r="E25" s="40"/>
      <c r="F25" s="40"/>
      <c r="G25" s="40"/>
      <c r="H25" s="40"/>
      <c r="I25" s="40"/>
      <c r="J25" s="40"/>
      <c r="K25" s="203">
        <f>SUM(K26:K27)</f>
        <v>0</v>
      </c>
      <c r="L25" s="204">
        <f aca="true" t="shared" si="4" ref="L25:AD25">SUM(L26:L27)</f>
        <v>0</v>
      </c>
      <c r="M25" s="204">
        <f t="shared" si="4"/>
        <v>0</v>
      </c>
      <c r="N25" s="204">
        <f t="shared" si="4"/>
        <v>0</v>
      </c>
      <c r="O25" s="204">
        <f t="shared" si="4"/>
        <v>0</v>
      </c>
      <c r="P25" s="205">
        <f t="shared" si="4"/>
        <v>0</v>
      </c>
      <c r="Q25" s="206">
        <f t="shared" si="4"/>
        <v>0</v>
      </c>
      <c r="R25" s="206">
        <f t="shared" si="4"/>
        <v>0</v>
      </c>
      <c r="S25" s="206">
        <f t="shared" si="4"/>
        <v>0</v>
      </c>
      <c r="T25" s="207">
        <f t="shared" si="4"/>
        <v>0</v>
      </c>
      <c r="U25" s="205">
        <f t="shared" si="4"/>
        <v>0</v>
      </c>
      <c r="V25" s="206">
        <f t="shared" si="4"/>
        <v>0</v>
      </c>
      <c r="W25" s="206">
        <f t="shared" si="4"/>
        <v>0</v>
      </c>
      <c r="X25" s="206">
        <f t="shared" si="4"/>
        <v>0</v>
      </c>
      <c r="Y25" s="207">
        <f t="shared" si="4"/>
        <v>0</v>
      </c>
      <c r="Z25" s="205">
        <f t="shared" si="4"/>
        <v>0</v>
      </c>
      <c r="AA25" s="206">
        <f t="shared" si="4"/>
        <v>0</v>
      </c>
      <c r="AB25" s="206">
        <f t="shared" si="4"/>
        <v>0</v>
      </c>
      <c r="AC25" s="206">
        <f t="shared" si="4"/>
        <v>0</v>
      </c>
      <c r="AD25" s="207">
        <f t="shared" si="4"/>
        <v>0</v>
      </c>
      <c r="AE25" s="202"/>
    </row>
    <row r="26" spans="1:31" ht="22.5" customHeight="1">
      <c r="A26" s="46"/>
      <c r="B26" s="13"/>
      <c r="C26" s="146" t="s">
        <v>74</v>
      </c>
      <c r="D26" s="27"/>
      <c r="E26" s="16"/>
      <c r="F26" s="16"/>
      <c r="G26" s="16"/>
      <c r="H26" s="16"/>
      <c r="I26" s="16"/>
      <c r="J26" s="16"/>
      <c r="K26" s="78"/>
      <c r="L26" s="79"/>
      <c r="M26" s="79"/>
      <c r="N26" s="79"/>
      <c r="O26" s="79"/>
      <c r="P26" s="120"/>
      <c r="Q26" s="111"/>
      <c r="R26" s="111"/>
      <c r="S26" s="111"/>
      <c r="T26" s="80"/>
      <c r="U26" s="120"/>
      <c r="V26" s="111"/>
      <c r="W26" s="111"/>
      <c r="X26" s="111"/>
      <c r="Y26" s="80"/>
      <c r="Z26" s="120"/>
      <c r="AA26" s="111"/>
      <c r="AB26" s="111"/>
      <c r="AC26" s="111"/>
      <c r="AD26" s="80"/>
      <c r="AE26" s="126"/>
    </row>
    <row r="27" spans="1:31" ht="22.5" customHeight="1">
      <c r="A27" s="46"/>
      <c r="B27" s="51"/>
      <c r="C27" s="23" t="s">
        <v>75</v>
      </c>
      <c r="D27" s="19"/>
      <c r="E27" s="10"/>
      <c r="F27" s="10"/>
      <c r="G27" s="10"/>
      <c r="H27" s="10"/>
      <c r="I27" s="10"/>
      <c r="J27" s="10"/>
      <c r="K27" s="81"/>
      <c r="L27" s="82"/>
      <c r="M27" s="82"/>
      <c r="N27" s="82"/>
      <c r="O27" s="82"/>
      <c r="P27" s="121"/>
      <c r="Q27" s="112"/>
      <c r="R27" s="112"/>
      <c r="S27" s="112"/>
      <c r="T27" s="83"/>
      <c r="U27" s="121"/>
      <c r="V27" s="112"/>
      <c r="W27" s="112"/>
      <c r="X27" s="112"/>
      <c r="Y27" s="83"/>
      <c r="Z27" s="121"/>
      <c r="AA27" s="112"/>
      <c r="AB27" s="112"/>
      <c r="AC27" s="112"/>
      <c r="AD27" s="83"/>
      <c r="AE27" s="127"/>
    </row>
    <row r="28" spans="1:31" ht="22.5" customHeight="1">
      <c r="A28" s="41"/>
      <c r="B28" s="21" t="s">
        <v>27</v>
      </c>
      <c r="C28" s="40"/>
      <c r="D28" s="39"/>
      <c r="E28" s="40"/>
      <c r="F28" s="40"/>
      <c r="G28" s="40"/>
      <c r="H28" s="40"/>
      <c r="I28" s="40"/>
      <c r="J28" s="40"/>
      <c r="K28" s="203">
        <f>SUM(K29:K31)</f>
        <v>0</v>
      </c>
      <c r="L28" s="204">
        <f aca="true" t="shared" si="5" ref="L28:AD28">SUM(L29:L31)</f>
        <v>0</v>
      </c>
      <c r="M28" s="204">
        <f t="shared" si="5"/>
        <v>0</v>
      </c>
      <c r="N28" s="204">
        <f t="shared" si="5"/>
        <v>0</v>
      </c>
      <c r="O28" s="204">
        <f t="shared" si="5"/>
        <v>0</v>
      </c>
      <c r="P28" s="205">
        <f t="shared" si="5"/>
        <v>0</v>
      </c>
      <c r="Q28" s="206">
        <f t="shared" si="5"/>
        <v>0</v>
      </c>
      <c r="R28" s="206">
        <f t="shared" si="5"/>
        <v>0</v>
      </c>
      <c r="S28" s="206">
        <f t="shared" si="5"/>
        <v>0</v>
      </c>
      <c r="T28" s="207">
        <f t="shared" si="5"/>
        <v>0</v>
      </c>
      <c r="U28" s="205">
        <f t="shared" si="5"/>
        <v>0</v>
      </c>
      <c r="V28" s="206">
        <f t="shared" si="5"/>
        <v>0</v>
      </c>
      <c r="W28" s="206">
        <f t="shared" si="5"/>
        <v>0</v>
      </c>
      <c r="X28" s="206">
        <f t="shared" si="5"/>
        <v>0</v>
      </c>
      <c r="Y28" s="207">
        <f t="shared" si="5"/>
        <v>0</v>
      </c>
      <c r="Z28" s="205">
        <f t="shared" si="5"/>
        <v>0</v>
      </c>
      <c r="AA28" s="206">
        <f t="shared" si="5"/>
        <v>0</v>
      </c>
      <c r="AB28" s="206">
        <f t="shared" si="5"/>
        <v>0</v>
      </c>
      <c r="AC28" s="206">
        <f t="shared" si="5"/>
        <v>0</v>
      </c>
      <c r="AD28" s="207">
        <f t="shared" si="5"/>
        <v>0</v>
      </c>
      <c r="AE28" s="202"/>
    </row>
    <row r="29" spans="1:31" ht="22.5" customHeight="1">
      <c r="A29" s="41"/>
      <c r="B29" s="13"/>
      <c r="C29" s="28" t="s">
        <v>20</v>
      </c>
      <c r="D29" s="53"/>
      <c r="E29" s="16"/>
      <c r="F29" s="16"/>
      <c r="G29" s="16"/>
      <c r="H29" s="16"/>
      <c r="I29" s="16"/>
      <c r="J29" s="16"/>
      <c r="K29" s="78"/>
      <c r="L29" s="79"/>
      <c r="M29" s="79"/>
      <c r="N29" s="79"/>
      <c r="O29" s="79"/>
      <c r="P29" s="120"/>
      <c r="Q29" s="111"/>
      <c r="R29" s="111"/>
      <c r="S29" s="111"/>
      <c r="T29" s="80"/>
      <c r="U29" s="120"/>
      <c r="V29" s="111"/>
      <c r="W29" s="111"/>
      <c r="X29" s="111"/>
      <c r="Y29" s="80"/>
      <c r="Z29" s="120"/>
      <c r="AA29" s="111"/>
      <c r="AB29" s="111"/>
      <c r="AC29" s="111"/>
      <c r="AD29" s="80"/>
      <c r="AE29" s="126"/>
    </row>
    <row r="30" spans="1:31" ht="22.5" customHeight="1">
      <c r="A30" s="41"/>
      <c r="B30" s="13"/>
      <c r="C30" s="15" t="s">
        <v>21</v>
      </c>
      <c r="D30" s="4"/>
      <c r="E30" s="17"/>
      <c r="F30" s="17"/>
      <c r="G30" s="17"/>
      <c r="H30" s="17"/>
      <c r="I30" s="17"/>
      <c r="J30" s="17"/>
      <c r="K30" s="134"/>
      <c r="L30" s="135"/>
      <c r="M30" s="135"/>
      <c r="N30" s="135"/>
      <c r="O30" s="135"/>
      <c r="P30" s="136"/>
      <c r="Q30" s="137"/>
      <c r="R30" s="137"/>
      <c r="S30" s="137"/>
      <c r="T30" s="138"/>
      <c r="U30" s="136"/>
      <c r="V30" s="137"/>
      <c r="W30" s="137"/>
      <c r="X30" s="137"/>
      <c r="Y30" s="138"/>
      <c r="Z30" s="136"/>
      <c r="AA30" s="137"/>
      <c r="AB30" s="137"/>
      <c r="AC30" s="137"/>
      <c r="AD30" s="138"/>
      <c r="AE30" s="139"/>
    </row>
    <row r="31" spans="1:31" ht="22.5" customHeight="1">
      <c r="A31" s="41"/>
      <c r="B31" s="51"/>
      <c r="C31" s="140" t="s">
        <v>30</v>
      </c>
      <c r="D31" s="52"/>
      <c r="E31" s="10"/>
      <c r="F31" s="10"/>
      <c r="G31" s="10"/>
      <c r="H31" s="10"/>
      <c r="I31" s="10"/>
      <c r="J31" s="10"/>
      <c r="K31" s="81"/>
      <c r="L31" s="82"/>
      <c r="M31" s="82"/>
      <c r="N31" s="82"/>
      <c r="O31" s="82"/>
      <c r="P31" s="121"/>
      <c r="Q31" s="112"/>
      <c r="R31" s="112"/>
      <c r="S31" s="112"/>
      <c r="T31" s="83"/>
      <c r="U31" s="121"/>
      <c r="V31" s="112"/>
      <c r="W31" s="112"/>
      <c r="X31" s="112"/>
      <c r="Y31" s="83"/>
      <c r="Z31" s="121"/>
      <c r="AA31" s="112"/>
      <c r="AB31" s="112"/>
      <c r="AC31" s="112"/>
      <c r="AD31" s="83"/>
      <c r="AE31" s="127"/>
    </row>
    <row r="32" spans="1:31" ht="22.5" customHeight="1">
      <c r="A32" s="41"/>
      <c r="B32" s="21" t="s">
        <v>28</v>
      </c>
      <c r="C32" s="40"/>
      <c r="D32" s="39"/>
      <c r="E32" s="40"/>
      <c r="F32" s="40"/>
      <c r="G32" s="40"/>
      <c r="H32" s="40"/>
      <c r="I32" s="40"/>
      <c r="J32" s="40"/>
      <c r="K32" s="203">
        <f>SUM(K33:K35)</f>
        <v>0</v>
      </c>
      <c r="L32" s="204">
        <f aca="true" t="shared" si="6" ref="L32:AD32">SUM(L33:L35)</f>
        <v>0</v>
      </c>
      <c r="M32" s="204">
        <f t="shared" si="6"/>
        <v>0</v>
      </c>
      <c r="N32" s="204">
        <f t="shared" si="6"/>
        <v>0</v>
      </c>
      <c r="O32" s="204">
        <f t="shared" si="6"/>
        <v>0</v>
      </c>
      <c r="P32" s="205">
        <f t="shared" si="6"/>
        <v>0</v>
      </c>
      <c r="Q32" s="206">
        <f t="shared" si="6"/>
        <v>0</v>
      </c>
      <c r="R32" s="206">
        <f t="shared" si="6"/>
        <v>0</v>
      </c>
      <c r="S32" s="206">
        <f t="shared" si="6"/>
        <v>0</v>
      </c>
      <c r="T32" s="207">
        <f t="shared" si="6"/>
        <v>0</v>
      </c>
      <c r="U32" s="205">
        <f t="shared" si="6"/>
        <v>0</v>
      </c>
      <c r="V32" s="206">
        <f t="shared" si="6"/>
        <v>0</v>
      </c>
      <c r="W32" s="206">
        <f t="shared" si="6"/>
        <v>0</v>
      </c>
      <c r="X32" s="206">
        <f t="shared" si="6"/>
        <v>0</v>
      </c>
      <c r="Y32" s="207">
        <f t="shared" si="6"/>
        <v>0</v>
      </c>
      <c r="Z32" s="205">
        <f t="shared" si="6"/>
        <v>0</v>
      </c>
      <c r="AA32" s="206">
        <f t="shared" si="6"/>
        <v>0</v>
      </c>
      <c r="AB32" s="206">
        <f t="shared" si="6"/>
        <v>0</v>
      </c>
      <c r="AC32" s="206">
        <f t="shared" si="6"/>
        <v>0</v>
      </c>
      <c r="AD32" s="207">
        <f t="shared" si="6"/>
        <v>0</v>
      </c>
      <c r="AE32" s="202"/>
    </row>
    <row r="33" spans="1:31" ht="22.5" customHeight="1">
      <c r="A33" s="41"/>
      <c r="B33" s="13"/>
      <c r="C33" s="28" t="s">
        <v>22</v>
      </c>
      <c r="D33" s="53"/>
      <c r="E33" s="16"/>
      <c r="F33" s="16"/>
      <c r="G33" s="16"/>
      <c r="H33" s="16"/>
      <c r="I33" s="16"/>
      <c r="J33" s="16"/>
      <c r="K33" s="78"/>
      <c r="L33" s="79"/>
      <c r="M33" s="79"/>
      <c r="N33" s="79"/>
      <c r="O33" s="79"/>
      <c r="P33" s="120"/>
      <c r="Q33" s="111"/>
      <c r="R33" s="111"/>
      <c r="S33" s="111"/>
      <c r="T33" s="80"/>
      <c r="U33" s="120"/>
      <c r="V33" s="111"/>
      <c r="W33" s="111"/>
      <c r="X33" s="111"/>
      <c r="Y33" s="80"/>
      <c r="Z33" s="120"/>
      <c r="AA33" s="111"/>
      <c r="AB33" s="111"/>
      <c r="AC33" s="111"/>
      <c r="AD33" s="80"/>
      <c r="AE33" s="126"/>
    </row>
    <row r="34" spans="1:31" ht="22.5" customHeight="1">
      <c r="A34" s="41"/>
      <c r="B34" s="13"/>
      <c r="C34" s="15" t="s">
        <v>23</v>
      </c>
      <c r="D34" s="4"/>
      <c r="E34" s="8"/>
      <c r="F34" s="8"/>
      <c r="G34" s="8"/>
      <c r="H34" s="8"/>
      <c r="I34" s="8"/>
      <c r="J34" s="8"/>
      <c r="K34" s="84"/>
      <c r="L34" s="85"/>
      <c r="M34" s="85"/>
      <c r="N34" s="85"/>
      <c r="O34" s="85"/>
      <c r="P34" s="122"/>
      <c r="Q34" s="113"/>
      <c r="R34" s="113"/>
      <c r="S34" s="113"/>
      <c r="T34" s="86"/>
      <c r="U34" s="122"/>
      <c r="V34" s="113"/>
      <c r="W34" s="113"/>
      <c r="X34" s="113"/>
      <c r="Y34" s="86"/>
      <c r="Z34" s="122"/>
      <c r="AA34" s="113"/>
      <c r="AB34" s="113"/>
      <c r="AC34" s="113"/>
      <c r="AD34" s="86"/>
      <c r="AE34" s="128"/>
    </row>
    <row r="35" spans="1:31" ht="22.5" customHeight="1">
      <c r="A35" s="46"/>
      <c r="B35" s="51"/>
      <c r="C35" s="15" t="s">
        <v>24</v>
      </c>
      <c r="D35" s="4"/>
      <c r="E35" s="8"/>
      <c r="F35" s="8"/>
      <c r="G35" s="8"/>
      <c r="H35" s="8"/>
      <c r="I35" s="8"/>
      <c r="J35" s="8"/>
      <c r="K35" s="84"/>
      <c r="L35" s="85"/>
      <c r="M35" s="85"/>
      <c r="N35" s="85"/>
      <c r="O35" s="85"/>
      <c r="P35" s="122"/>
      <c r="Q35" s="113"/>
      <c r="R35" s="113"/>
      <c r="S35" s="113"/>
      <c r="T35" s="86"/>
      <c r="U35" s="122"/>
      <c r="V35" s="113"/>
      <c r="W35" s="113"/>
      <c r="X35" s="113"/>
      <c r="Y35" s="86"/>
      <c r="Z35" s="122"/>
      <c r="AA35" s="113"/>
      <c r="AB35" s="113"/>
      <c r="AC35" s="113"/>
      <c r="AD35" s="86"/>
      <c r="AE35" s="124"/>
    </row>
    <row r="36" spans="1:31" ht="22.5" customHeight="1">
      <c r="A36" s="253" t="s">
        <v>101</v>
      </c>
      <c r="B36" s="246"/>
      <c r="C36" s="246"/>
      <c r="D36" s="246"/>
      <c r="E36" s="246"/>
      <c r="F36" s="246"/>
      <c r="G36" s="246"/>
      <c r="H36" s="246"/>
      <c r="I36" s="246"/>
      <c r="J36" s="247"/>
      <c r="K36" s="87">
        <f aca="true" t="shared" si="7" ref="K36:Z36">SUM(K25,K28,K32)</f>
        <v>0</v>
      </c>
      <c r="L36" s="88">
        <f t="shared" si="7"/>
        <v>0</v>
      </c>
      <c r="M36" s="88">
        <f t="shared" si="7"/>
        <v>0</v>
      </c>
      <c r="N36" s="109">
        <f t="shared" si="7"/>
        <v>0</v>
      </c>
      <c r="O36" s="109">
        <f t="shared" si="7"/>
        <v>0</v>
      </c>
      <c r="P36" s="87">
        <f t="shared" si="7"/>
        <v>0</v>
      </c>
      <c r="Q36" s="88">
        <f t="shared" si="7"/>
        <v>0</v>
      </c>
      <c r="R36" s="88">
        <f t="shared" si="7"/>
        <v>0</v>
      </c>
      <c r="S36" s="88">
        <f t="shared" si="7"/>
        <v>0</v>
      </c>
      <c r="T36" s="89">
        <f t="shared" si="7"/>
        <v>0</v>
      </c>
      <c r="U36" s="87">
        <f t="shared" si="7"/>
        <v>0</v>
      </c>
      <c r="V36" s="88">
        <f>SUM(V25,V28,V32)</f>
        <v>0</v>
      </c>
      <c r="W36" s="88">
        <f t="shared" si="7"/>
        <v>0</v>
      </c>
      <c r="X36" s="88">
        <f t="shared" si="7"/>
        <v>0</v>
      </c>
      <c r="Y36" s="89">
        <f t="shared" si="7"/>
        <v>0</v>
      </c>
      <c r="Z36" s="87">
        <f t="shared" si="7"/>
        <v>0</v>
      </c>
      <c r="AA36" s="88">
        <f>SUM(AA25,AA28,AA32)</f>
        <v>0</v>
      </c>
      <c r="AB36" s="88">
        <f>SUM(AB25,AB28,AB32)</f>
        <v>0</v>
      </c>
      <c r="AC36" s="88">
        <f>SUM(AC25,AC28,AC32)</f>
        <v>0</v>
      </c>
      <c r="AD36" s="89">
        <f>SUM(AD25,AD28,AD32)</f>
        <v>0</v>
      </c>
      <c r="AE36" s="18"/>
    </row>
    <row r="37" spans="1:31" ht="22.5" customHeight="1">
      <c r="A37" s="253" t="s">
        <v>102</v>
      </c>
      <c r="B37" s="279"/>
      <c r="C37" s="279"/>
      <c r="D37" s="279"/>
      <c r="E37" s="279"/>
      <c r="F37" s="279"/>
      <c r="G37" s="279"/>
      <c r="H37" s="279"/>
      <c r="I37" s="279"/>
      <c r="J37" s="280"/>
      <c r="K37" s="87">
        <f aca="true" t="shared" si="8" ref="K37:AD37">K24-K36</f>
        <v>0</v>
      </c>
      <c r="L37" s="88">
        <f t="shared" si="8"/>
        <v>0</v>
      </c>
      <c r="M37" s="88">
        <f t="shared" si="8"/>
        <v>0</v>
      </c>
      <c r="N37" s="109">
        <f t="shared" si="8"/>
        <v>0</v>
      </c>
      <c r="O37" s="109">
        <f t="shared" si="8"/>
        <v>0</v>
      </c>
      <c r="P37" s="87">
        <f t="shared" si="8"/>
        <v>0</v>
      </c>
      <c r="Q37" s="88">
        <f t="shared" si="8"/>
        <v>0</v>
      </c>
      <c r="R37" s="88">
        <f t="shared" si="8"/>
        <v>0</v>
      </c>
      <c r="S37" s="88">
        <f t="shared" si="8"/>
        <v>0</v>
      </c>
      <c r="T37" s="89">
        <f t="shared" si="8"/>
        <v>0</v>
      </c>
      <c r="U37" s="87">
        <f t="shared" si="8"/>
        <v>0</v>
      </c>
      <c r="V37" s="88">
        <f t="shared" si="8"/>
        <v>0</v>
      </c>
      <c r="W37" s="88">
        <f t="shared" si="8"/>
        <v>0</v>
      </c>
      <c r="X37" s="88">
        <f t="shared" si="8"/>
        <v>0</v>
      </c>
      <c r="Y37" s="89">
        <f t="shared" si="8"/>
        <v>0</v>
      </c>
      <c r="Z37" s="87">
        <f t="shared" si="8"/>
        <v>0</v>
      </c>
      <c r="AA37" s="88">
        <f t="shared" si="8"/>
        <v>0</v>
      </c>
      <c r="AB37" s="88">
        <f t="shared" si="8"/>
        <v>0</v>
      </c>
      <c r="AC37" s="88">
        <f t="shared" si="8"/>
        <v>0</v>
      </c>
      <c r="AD37" s="89">
        <f t="shared" si="8"/>
        <v>0</v>
      </c>
      <c r="AE37" s="49"/>
    </row>
    <row r="38" spans="1:31" ht="22.5" customHeight="1">
      <c r="A38" s="248" t="s">
        <v>34</v>
      </c>
      <c r="B38" s="179" t="s">
        <v>35</v>
      </c>
      <c r="C38" s="7"/>
      <c r="D38" s="8"/>
      <c r="E38" s="8"/>
      <c r="F38" s="8"/>
      <c r="G38" s="8"/>
      <c r="H38" s="8"/>
      <c r="I38" s="8"/>
      <c r="J38" s="8"/>
      <c r="K38" s="78"/>
      <c r="L38" s="79"/>
      <c r="M38" s="79"/>
      <c r="N38" s="79"/>
      <c r="O38" s="79"/>
      <c r="P38" s="120"/>
      <c r="Q38" s="111"/>
      <c r="R38" s="111"/>
      <c r="S38" s="111"/>
      <c r="T38" s="80"/>
      <c r="U38" s="120"/>
      <c r="V38" s="111"/>
      <c r="W38" s="111"/>
      <c r="X38" s="111"/>
      <c r="Y38" s="80"/>
      <c r="Z38" s="120"/>
      <c r="AA38" s="111"/>
      <c r="AB38" s="111"/>
      <c r="AC38" s="111"/>
      <c r="AD38" s="80"/>
      <c r="AE38" s="214"/>
    </row>
    <row r="39" spans="1:31" ht="22.5" customHeight="1">
      <c r="A39" s="249"/>
      <c r="B39" s="183" t="s">
        <v>36</v>
      </c>
      <c r="C39" s="7"/>
      <c r="D39" s="8"/>
      <c r="E39" s="8"/>
      <c r="F39" s="8"/>
      <c r="G39" s="8"/>
      <c r="H39" s="8"/>
      <c r="I39" s="8"/>
      <c r="J39" s="8"/>
      <c r="K39" s="84"/>
      <c r="L39" s="85"/>
      <c r="M39" s="85"/>
      <c r="N39" s="85"/>
      <c r="O39" s="85"/>
      <c r="P39" s="122"/>
      <c r="Q39" s="113"/>
      <c r="R39" s="113"/>
      <c r="S39" s="113"/>
      <c r="T39" s="86"/>
      <c r="U39" s="122"/>
      <c r="V39" s="113"/>
      <c r="W39" s="113"/>
      <c r="X39" s="113"/>
      <c r="Y39" s="86"/>
      <c r="Z39" s="122"/>
      <c r="AA39" s="113"/>
      <c r="AB39" s="113"/>
      <c r="AC39" s="113"/>
      <c r="AD39" s="86"/>
      <c r="AE39" s="215"/>
    </row>
    <row r="40" spans="1:31" ht="22.5" customHeight="1">
      <c r="A40" s="249"/>
      <c r="B40" s="11" t="s">
        <v>37</v>
      </c>
      <c r="C40" s="11"/>
      <c r="D40" s="12"/>
      <c r="E40" s="12"/>
      <c r="F40" s="12"/>
      <c r="G40" s="12"/>
      <c r="H40" s="12"/>
      <c r="I40" s="12"/>
      <c r="J40" s="12"/>
      <c r="K40" s="90"/>
      <c r="L40" s="91"/>
      <c r="M40" s="91"/>
      <c r="N40" s="91"/>
      <c r="O40" s="91"/>
      <c r="P40" s="123"/>
      <c r="Q40" s="114"/>
      <c r="R40" s="114"/>
      <c r="S40" s="114"/>
      <c r="T40" s="92"/>
      <c r="U40" s="123"/>
      <c r="V40" s="114"/>
      <c r="W40" s="114"/>
      <c r="X40" s="114"/>
      <c r="Y40" s="92"/>
      <c r="Z40" s="123"/>
      <c r="AA40" s="114"/>
      <c r="AB40" s="114"/>
      <c r="AC40" s="114"/>
      <c r="AD40" s="92"/>
      <c r="AE40" s="216"/>
    </row>
    <row r="41" spans="1:31" ht="22.5" customHeight="1" thickBot="1">
      <c r="A41" s="249"/>
      <c r="B41" s="250" t="s">
        <v>38</v>
      </c>
      <c r="C41" s="251"/>
      <c r="D41" s="251"/>
      <c r="E41" s="251"/>
      <c r="F41" s="251"/>
      <c r="G41" s="251"/>
      <c r="H41" s="251"/>
      <c r="I41" s="251"/>
      <c r="J41" s="252"/>
      <c r="K41" s="95">
        <f aca="true" t="shared" si="9" ref="K41:AD41">K38-K39-K40</f>
        <v>0</v>
      </c>
      <c r="L41" s="96">
        <f t="shared" si="9"/>
        <v>0</v>
      </c>
      <c r="M41" s="96">
        <f t="shared" si="9"/>
        <v>0</v>
      </c>
      <c r="N41" s="110">
        <f t="shared" si="9"/>
        <v>0</v>
      </c>
      <c r="O41" s="110">
        <f t="shared" si="9"/>
        <v>0</v>
      </c>
      <c r="P41" s="95">
        <f t="shared" si="9"/>
        <v>0</v>
      </c>
      <c r="Q41" s="96">
        <f t="shared" si="9"/>
        <v>0</v>
      </c>
      <c r="R41" s="96">
        <f t="shared" si="9"/>
        <v>0</v>
      </c>
      <c r="S41" s="96">
        <f t="shared" si="9"/>
        <v>0</v>
      </c>
      <c r="T41" s="97">
        <f t="shared" si="9"/>
        <v>0</v>
      </c>
      <c r="U41" s="95">
        <f t="shared" si="9"/>
        <v>0</v>
      </c>
      <c r="V41" s="96">
        <f t="shared" si="9"/>
        <v>0</v>
      </c>
      <c r="W41" s="96">
        <f t="shared" si="9"/>
        <v>0</v>
      </c>
      <c r="X41" s="96">
        <f t="shared" si="9"/>
        <v>0</v>
      </c>
      <c r="Y41" s="97">
        <f t="shared" si="9"/>
        <v>0</v>
      </c>
      <c r="Z41" s="95">
        <f t="shared" si="9"/>
        <v>0</v>
      </c>
      <c r="AA41" s="96">
        <f t="shared" si="9"/>
        <v>0</v>
      </c>
      <c r="AB41" s="96">
        <f t="shared" si="9"/>
        <v>0</v>
      </c>
      <c r="AC41" s="96">
        <f t="shared" si="9"/>
        <v>0</v>
      </c>
      <c r="AD41" s="97">
        <f t="shared" si="9"/>
        <v>0</v>
      </c>
      <c r="AE41" s="98"/>
    </row>
    <row r="42" spans="1:31" ht="22.5" customHeight="1" thickBot="1">
      <c r="A42" s="182" t="s">
        <v>39</v>
      </c>
      <c r="B42" s="180"/>
      <c r="C42" s="101"/>
      <c r="D42" s="102"/>
      <c r="E42" s="102"/>
      <c r="F42" s="102"/>
      <c r="G42" s="102"/>
      <c r="H42" s="102"/>
      <c r="I42" s="102"/>
      <c r="J42" s="102"/>
      <c r="K42" s="153">
        <f aca="true" t="shared" si="10" ref="K42:AD42">K37+K41</f>
        <v>0</v>
      </c>
      <c r="L42" s="154">
        <f t="shared" si="10"/>
        <v>0</v>
      </c>
      <c r="M42" s="154">
        <f t="shared" si="10"/>
        <v>0</v>
      </c>
      <c r="N42" s="155">
        <f t="shared" si="10"/>
        <v>0</v>
      </c>
      <c r="O42" s="155">
        <f t="shared" si="10"/>
        <v>0</v>
      </c>
      <c r="P42" s="153">
        <f t="shared" si="10"/>
        <v>0</v>
      </c>
      <c r="Q42" s="154">
        <f t="shared" si="10"/>
        <v>0</v>
      </c>
      <c r="R42" s="154">
        <f t="shared" si="10"/>
        <v>0</v>
      </c>
      <c r="S42" s="154">
        <f t="shared" si="10"/>
        <v>0</v>
      </c>
      <c r="T42" s="158">
        <f t="shared" si="10"/>
        <v>0</v>
      </c>
      <c r="U42" s="153">
        <f t="shared" si="10"/>
        <v>0</v>
      </c>
      <c r="V42" s="154">
        <f t="shared" si="10"/>
        <v>0</v>
      </c>
      <c r="W42" s="154">
        <f t="shared" si="10"/>
        <v>0</v>
      </c>
      <c r="X42" s="154">
        <f t="shared" si="10"/>
        <v>0</v>
      </c>
      <c r="Y42" s="158">
        <f t="shared" si="10"/>
        <v>0</v>
      </c>
      <c r="Z42" s="153">
        <f t="shared" si="10"/>
        <v>0</v>
      </c>
      <c r="AA42" s="154">
        <f t="shared" si="10"/>
        <v>0</v>
      </c>
      <c r="AB42" s="154">
        <f t="shared" si="10"/>
        <v>0</v>
      </c>
      <c r="AC42" s="154">
        <f t="shared" si="10"/>
        <v>0</v>
      </c>
      <c r="AD42" s="158">
        <f t="shared" si="10"/>
        <v>0</v>
      </c>
      <c r="AE42" s="103"/>
    </row>
    <row r="43" spans="1:31" ht="22.5" customHeight="1">
      <c r="A43" s="50" t="s">
        <v>40</v>
      </c>
      <c r="B43" s="181"/>
      <c r="C43" s="52"/>
      <c r="D43" s="99"/>
      <c r="E43" s="99"/>
      <c r="F43" s="99"/>
      <c r="G43" s="99"/>
      <c r="H43" s="99"/>
      <c r="I43" s="99"/>
      <c r="J43" s="99"/>
      <c r="K43" s="156">
        <f>K42</f>
        <v>0</v>
      </c>
      <c r="L43" s="157">
        <f aca="true" t="shared" si="11" ref="L43:AD43">L42+K43</f>
        <v>0</v>
      </c>
      <c r="M43" s="157">
        <f t="shared" si="11"/>
        <v>0</v>
      </c>
      <c r="N43" s="157">
        <f t="shared" si="11"/>
        <v>0</v>
      </c>
      <c r="O43" s="157">
        <f t="shared" si="11"/>
        <v>0</v>
      </c>
      <c r="P43" s="159">
        <f t="shared" si="11"/>
        <v>0</v>
      </c>
      <c r="Q43" s="160">
        <f t="shared" si="11"/>
        <v>0</v>
      </c>
      <c r="R43" s="160">
        <f t="shared" si="11"/>
        <v>0</v>
      </c>
      <c r="S43" s="160">
        <f t="shared" si="11"/>
        <v>0</v>
      </c>
      <c r="T43" s="161">
        <f t="shared" si="11"/>
        <v>0</v>
      </c>
      <c r="U43" s="159">
        <f t="shared" si="11"/>
        <v>0</v>
      </c>
      <c r="V43" s="160">
        <f t="shared" si="11"/>
        <v>0</v>
      </c>
      <c r="W43" s="160">
        <f t="shared" si="11"/>
        <v>0</v>
      </c>
      <c r="X43" s="160">
        <f t="shared" si="11"/>
        <v>0</v>
      </c>
      <c r="Y43" s="161">
        <f t="shared" si="11"/>
        <v>0</v>
      </c>
      <c r="Z43" s="159">
        <f t="shared" si="11"/>
        <v>0</v>
      </c>
      <c r="AA43" s="160">
        <f t="shared" si="11"/>
        <v>0</v>
      </c>
      <c r="AB43" s="160">
        <f t="shared" si="11"/>
        <v>0</v>
      </c>
      <c r="AC43" s="160">
        <f t="shared" si="11"/>
        <v>0</v>
      </c>
      <c r="AD43" s="161">
        <f t="shared" si="11"/>
        <v>0</v>
      </c>
      <c r="AE43" s="32"/>
    </row>
  </sheetData>
  <sheetProtection/>
  <mergeCells count="15">
    <mergeCell ref="C17:G17"/>
    <mergeCell ref="A1:J2"/>
    <mergeCell ref="A3:G3"/>
    <mergeCell ref="H3:J3"/>
    <mergeCell ref="B5:C5"/>
    <mergeCell ref="H5:J5"/>
    <mergeCell ref="C6:H6"/>
    <mergeCell ref="H4:J4"/>
    <mergeCell ref="A38:A41"/>
    <mergeCell ref="B41:J41"/>
    <mergeCell ref="B18:J18"/>
    <mergeCell ref="B23:J23"/>
    <mergeCell ref="A24:J24"/>
    <mergeCell ref="A36:J36"/>
    <mergeCell ref="A37:J37"/>
  </mergeCells>
  <dataValidations count="1">
    <dataValidation type="list" allowBlank="1" showInputMessage="1" showErrorMessage="1" sqref="G12:G16">
      <formula1>"有,無"</formula1>
    </dataValidation>
  </dataValidations>
  <printOptions horizontalCentered="1"/>
  <pageMargins left="0.03937007874015748" right="0.07874015748031496" top="0.7480314960629921" bottom="0.7480314960629921" header="0.31496062992125984" footer="0.31496062992125984"/>
  <pageSetup firstPageNumber="10" useFirstPageNumber="1" fitToHeight="1" fitToWidth="1" horizontalDpi="600" verticalDpi="600" orientation="landscape" paperSize="8" scale="76" r:id="rId1"/>
  <headerFooter alignWithMargins="0">
    <oddHeader>&amp;L&amp;"ＭＳ ゴシック,標準"&amp;11【様式１２－３（○○）】
 ※自由提案を行う場合に、必要な修正を行った上で使用すること。&amp;C
</oddHeader>
    <oddFooter>&amp;C１３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2015-10-19T07:31:40Z</dcterms:created>
  <dcterms:modified xsi:type="dcterms:W3CDTF">2016-03-14T06:48:30Z</dcterms:modified>
  <cp:category/>
  <cp:version/>
  <cp:contentType/>
  <cp:contentStatus/>
</cp:coreProperties>
</file>