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883" activeTab="0"/>
  </bookViews>
  <sheets>
    <sheet name="【様式16－２】 収入積算" sheetId="1" r:id="rId1"/>
    <sheet name="【様式16－2】 収入積算（記入例）" sheetId="2" r:id="rId2"/>
    <sheet name="【様式16－2】 収入積算　特養以外" sheetId="3" r:id="rId3"/>
    <sheet name="作成上の留意点" sheetId="4" r:id="rId4"/>
  </sheets>
  <definedNames>
    <definedName name="_xlnm.Print_Area" localSheetId="0">'【様式16－２】 収入積算'!$A$1:$O$48</definedName>
    <definedName name="_xlnm.Print_Area" localSheetId="2">'【様式16－2】 収入積算　特養以外'!$A$1:$O$31</definedName>
    <definedName name="_xlnm.Print_Area" localSheetId="1">'【様式16－2】 収入積算（記入例）'!$A$1:$O$48</definedName>
    <definedName name="_xlnm.Print_Area" localSheetId="3">'作成上の留意点'!$A$1:$J$45</definedName>
    <definedName name="_xlnm.Print_Titles" localSheetId="0">'【様式16－２】 収入積算'!$A:$I</definedName>
    <definedName name="_xlnm.Print_Titles" localSheetId="2">'【様式16－2】 収入積算　特養以外'!$A:$I</definedName>
    <definedName name="_xlnm.Print_Titles" localSheetId="1">'【様式16－2】 収入積算（記入例）'!$A:$I</definedName>
  </definedNames>
  <calcPr fullCalcOnLoad="1"/>
</workbook>
</file>

<file path=xl/sharedStrings.xml><?xml version="1.0" encoding="utf-8"?>
<sst xmlns="http://schemas.openxmlformats.org/spreadsheetml/2006/main" count="293" uniqueCount="90">
  <si>
    <t>名</t>
  </si>
  <si>
    <t>介護福祉施設サービス費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</si>
  <si>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</si>
  <si>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</si>
  <si>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</si>
  <si>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</si>
  <si>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</si>
  <si>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</si>
  <si>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</si>
  <si>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</si>
  <si>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</si>
  <si>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</si>
  <si>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</si>
  <si>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食費</t>
  </si>
  <si>
    <t>日常生活費</t>
  </si>
  <si>
    <t>短期入所生活介護費</t>
  </si>
  <si>
    <t>滞在費</t>
  </si>
  <si>
    <t>居住費</t>
  </si>
  <si>
    <t>/1</t>
  </si>
  <si>
    <t>利用者負担　計</t>
  </si>
  <si>
    <t>介護報酬　計　（利用者負担１割分含む）</t>
  </si>
  <si>
    <t>介護報酬単価等</t>
  </si>
  <si>
    <t>介護報酬　計　（利用者負担１割含む）</t>
  </si>
  <si>
    <t>収入　合計</t>
  </si>
  <si>
    <t>定員</t>
  </si>
  <si>
    <t>（単位：千円）</t>
  </si>
  <si>
    <t>資金収支見込計算書・積算根拠（収入）</t>
  </si>
  <si>
    <t>法人名：</t>
  </si>
  <si>
    <t>単位単価：</t>
  </si>
  <si>
    <t>特養・ｼｮｰﾄ　収入　合計</t>
  </si>
  <si>
    <t>加　算</t>
  </si>
  <si>
    <t>（注１）</t>
  </si>
  <si>
    <t>実施する全ての介護保険事業について、事業別に作成すること。</t>
  </si>
  <si>
    <t>（注２）</t>
  </si>
  <si>
    <t>（注３）</t>
  </si>
  <si>
    <t>（注４）</t>
  </si>
  <si>
    <t>稼働率は、以下のとおり見込むこと。</t>
  </si>
  <si>
    <t>（注５）</t>
  </si>
  <si>
    <t>（注６）</t>
  </si>
  <si>
    <t>加算を予定している場合、加算名と単価を記入すること。</t>
  </si>
  <si>
    <t>（注７）</t>
  </si>
  <si>
    <t>　（例）定員80人、居住費（現に要した費用の額）2,300円、利用者負担第４段階の割合10％</t>
  </si>
  <si>
    <t>　　≒　2,000円</t>
  </si>
  <si>
    <t>こと。</t>
  </si>
  <si>
    <t>（注８）</t>
  </si>
  <si>
    <t>（注９）</t>
  </si>
  <si>
    <t>日常生活費について、別紙で算定根拠を説明すること。</t>
  </si>
  <si>
    <t>資金収支見込計算書・積算根拠（収入）　作成上の留意点</t>
  </si>
  <si>
    <r>
      <t>所得の低い方の負担上限額</t>
    </r>
    <r>
      <rPr>
        <sz val="10"/>
        <rFont val="ＭＳ 明朝"/>
        <family val="1"/>
      </rPr>
      <t>（第４段階以外は補足給付含めて1,970円まで）</t>
    </r>
    <r>
      <rPr>
        <b/>
        <u val="single"/>
        <sz val="10"/>
        <rFont val="HG丸ｺﾞｼｯｸM-PRO"/>
        <family val="3"/>
      </rPr>
      <t>を考慮する</t>
    </r>
    <r>
      <rPr>
        <sz val="10"/>
        <rFont val="ＭＳ 明朝"/>
        <family val="1"/>
      </rPr>
      <t>こと。</t>
    </r>
  </si>
  <si>
    <r>
      <t>食費について、所得の低い方の負担上限額</t>
    </r>
    <r>
      <rPr>
        <sz val="10"/>
        <rFont val="ＭＳ 明朝"/>
        <family val="1"/>
      </rPr>
      <t>（第４段階以外は補足給付含めて1,380円まで）</t>
    </r>
    <r>
      <rPr>
        <b/>
        <u val="single"/>
        <sz val="10"/>
        <rFont val="HG丸ｺﾞｼｯｸM-PRO"/>
        <family val="3"/>
      </rPr>
      <t>を</t>
    </r>
  </si>
  <si>
    <r>
      <t>考慮する</t>
    </r>
    <r>
      <rPr>
        <sz val="10"/>
        <rFont val="ＭＳ 明朝"/>
        <family val="1"/>
      </rPr>
      <t>こと。</t>
    </r>
  </si>
  <si>
    <t>○○○○介護費</t>
  </si>
  <si>
    <t>（(注７)居住費と同様の考え方で積算）</t>
  </si>
  <si>
    <t>　　＝　 1,970円（基準費用額）×80人（定員）×90％（第４段階以外）</t>
  </si>
  <si>
    <t>　　　 ＋2,300円（居住費）　　×80人（定員）×10％（第４段階）　　÷80人（定員）</t>
  </si>
  <si>
    <r>
      <t>居住費について、別紙で算定根拠を説明する</t>
    </r>
    <r>
      <rPr>
        <sz val="10"/>
        <rFont val="ＭＳ 明朝"/>
        <family val="1"/>
      </rPr>
      <t>こと（基準額で設定する場合でも算定根拠必要）。</t>
    </r>
  </si>
  <si>
    <t>平成29年度</t>
  </si>
  <si>
    <t>平成30年度</t>
  </si>
  <si>
    <t>平成31年度</t>
  </si>
  <si>
    <t>（東京都通知（平成23年3月11日付22福保高施第2016号・22福保高介第1546号</t>
  </si>
  <si>
    <t>（福）○○会</t>
  </si>
  <si>
    <t>（</t>
  </si>
  <si>
    <t>「入居者等から支払を受けることができる利用料等について（通知）」）を参照のこと。）</t>
  </si>
  <si>
    <t>平成32年度</t>
  </si>
  <si>
    <t>平成33年度</t>
  </si>
  <si>
    <t>「厚生労働大臣が定める一単位当たりの単価」における地域区分別に基づく単位単価を記入する</t>
  </si>
  <si>
    <t>※この欄には、１人当たり負担額（定員で割った平均額）を記入する。</t>
  </si>
  <si>
    <t>　　　１人当たり負担額</t>
  </si>
  <si>
    <t>平成29年度</t>
  </si>
  <si>
    <t>平成34年度</t>
  </si>
  <si>
    <t>特別養護老人ホーム（ﾕﾆｯﾄ型個室）</t>
  </si>
  <si>
    <t>特別養護老人ホーム（多床室）</t>
  </si>
  <si>
    <t>介護報酬　　特養　計</t>
  </si>
  <si>
    <t>利用者負担　特養　計</t>
  </si>
  <si>
    <t>平成30年度</t>
  </si>
  <si>
    <t>平成31年度</t>
  </si>
  <si>
    <t>平成32年度</t>
  </si>
  <si>
    <t>平成33年度</t>
  </si>
  <si>
    <r>
      <t>５年分（平成34年度まで）</t>
    </r>
    <r>
      <rPr>
        <sz val="10"/>
        <rFont val="ＭＳ 明朝"/>
        <family val="1"/>
      </rPr>
      <t>記入すること。</t>
    </r>
  </si>
  <si>
    <t>（１）特養</t>
  </si>
  <si>
    <t>（２）その他の事業（デイ等）</t>
  </si>
  <si>
    <t>合計が定員数になるよう割り振ること。</t>
  </si>
  <si>
    <t>看護体制加算(Ⅱ)を必ず算定すること。</t>
  </si>
  <si>
    <t>その他、加算を予定している場合は、加算名と単価を記入し、試算すること。</t>
  </si>
  <si>
    <t>布）を参照し、東村山ナーシングホーム現入所者の状況（要介護度）を参考として、人数を見</t>
  </si>
  <si>
    <t>込むこと。</t>
  </si>
  <si>
    <t>特別養護老人ホーム（多床室）は、「東村山ナーシングホーム概要」（事業者説明会で配</t>
  </si>
  <si>
    <t>　　２年目以降９５％</t>
  </si>
  <si>
    <t>　　２年目以降９０％</t>
  </si>
  <si>
    <t>特別養護老人ホームは、多層室、ユニット型個室別に作成すること。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</si>
</sst>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  <numFmt numFmtId="179" formatCode="#,##0.0_ ;[Red]\-#,##0.0\ "/>
  </numFmts>
  <fonts count="54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b/>
      <u val="single"/>
      <sz val="10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33" borderId="13" xfId="48" applyFont="1" applyFill="1" applyBorder="1" applyAlignment="1" applyProtection="1">
      <alignment vertical="center"/>
      <protection locked="0"/>
    </xf>
    <xf numFmtId="38" fontId="2" fillId="33" borderId="14" xfId="48" applyFont="1" applyFill="1" applyBorder="1" applyAlignment="1" applyProtection="1">
      <alignment vertical="center"/>
      <protection locked="0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33" borderId="23" xfId="48" applyFont="1" applyFill="1" applyBorder="1" applyAlignment="1" applyProtection="1">
      <alignment vertical="center"/>
      <protection locked="0"/>
    </xf>
    <xf numFmtId="38" fontId="5" fillId="0" borderId="19" xfId="48" applyFont="1" applyBorder="1" applyAlignment="1" quotePrefix="1">
      <alignment horizontal="right" vertical="center"/>
    </xf>
    <xf numFmtId="38" fontId="2" fillId="0" borderId="24" xfId="48" applyFont="1" applyBorder="1" applyAlignment="1">
      <alignment vertical="center"/>
    </xf>
    <xf numFmtId="38" fontId="2" fillId="33" borderId="19" xfId="48" applyFont="1" applyFill="1" applyBorder="1" applyAlignment="1" applyProtection="1">
      <alignment vertical="center"/>
      <protection locked="0"/>
    </xf>
    <xf numFmtId="38" fontId="2" fillId="0" borderId="25" xfId="48" applyFont="1" applyBorder="1" applyAlignment="1">
      <alignment vertical="center"/>
    </xf>
    <xf numFmtId="38" fontId="2" fillId="33" borderId="26" xfId="48" applyFont="1" applyFill="1" applyBorder="1" applyAlignment="1" applyProtection="1">
      <alignment vertical="center"/>
      <protection locked="0"/>
    </xf>
    <xf numFmtId="9" fontId="2" fillId="33" borderId="27" xfId="42" applyNumberFormat="1" applyFont="1" applyFill="1" applyBorder="1" applyAlignment="1" applyProtection="1">
      <alignment vertical="center"/>
      <protection locked="0"/>
    </xf>
    <xf numFmtId="38" fontId="2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5" fillId="0" borderId="23" xfId="48" applyFont="1" applyBorder="1" applyAlignment="1" quotePrefix="1">
      <alignment horizontal="right" vertical="center"/>
    </xf>
    <xf numFmtId="38" fontId="6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177" fontId="7" fillId="0" borderId="0" xfId="48" applyNumberFormat="1" applyFont="1" applyAlignment="1">
      <alignment horizontal="center" vertical="center"/>
    </xf>
    <xf numFmtId="177" fontId="2" fillId="0" borderId="0" xfId="48" applyNumberFormat="1" applyFont="1" applyAlignment="1">
      <alignment vertical="center"/>
    </xf>
    <xf numFmtId="177" fontId="2" fillId="0" borderId="0" xfId="48" applyNumberFormat="1" applyFont="1" applyAlignment="1">
      <alignment horizontal="center" vertical="center"/>
    </xf>
    <xf numFmtId="177" fontId="4" fillId="0" borderId="34" xfId="48" applyNumberFormat="1" applyFont="1" applyBorder="1" applyAlignment="1">
      <alignment horizontal="right" vertical="center"/>
    </xf>
    <xf numFmtId="177" fontId="8" fillId="0" borderId="10" xfId="48" applyNumberFormat="1" applyFont="1" applyBorder="1" applyAlignment="1">
      <alignment vertical="center"/>
    </xf>
    <xf numFmtId="177" fontId="8" fillId="0" borderId="35" xfId="48" applyNumberFormat="1" applyFont="1" applyBorder="1" applyAlignment="1">
      <alignment vertical="center"/>
    </xf>
    <xf numFmtId="177" fontId="8" fillId="0" borderId="36" xfId="48" applyNumberFormat="1" applyFont="1" applyBorder="1" applyAlignment="1">
      <alignment vertical="center"/>
    </xf>
    <xf numFmtId="177" fontId="8" fillId="0" borderId="37" xfId="48" applyNumberFormat="1" applyFont="1" applyBorder="1" applyAlignment="1">
      <alignment vertical="center"/>
    </xf>
    <xf numFmtId="177" fontId="8" fillId="0" borderId="34" xfId="48" applyNumberFormat="1" applyFont="1" applyBorder="1" applyAlignment="1">
      <alignment vertical="center"/>
    </xf>
    <xf numFmtId="177" fontId="8" fillId="0" borderId="38" xfId="48" applyNumberFormat="1" applyFont="1" applyBorder="1" applyAlignment="1">
      <alignment vertical="center"/>
    </xf>
    <xf numFmtId="177" fontId="8" fillId="0" borderId="39" xfId="48" applyNumberFormat="1" applyFont="1" applyBorder="1" applyAlignment="1">
      <alignment vertical="center"/>
    </xf>
    <xf numFmtId="177" fontId="2" fillId="0" borderId="24" xfId="42" applyNumberFormat="1" applyFont="1" applyFill="1" applyBorder="1" applyAlignment="1" applyProtection="1">
      <alignment vertical="center"/>
      <protection locked="0"/>
    </xf>
    <xf numFmtId="177" fontId="8" fillId="0" borderId="11" xfId="48" applyNumberFormat="1" applyFont="1" applyBorder="1" applyAlignment="1">
      <alignment vertical="center"/>
    </xf>
    <xf numFmtId="177" fontId="8" fillId="0" borderId="40" xfId="48" applyNumberFormat="1" applyFont="1" applyBorder="1" applyAlignment="1">
      <alignment vertical="center"/>
    </xf>
    <xf numFmtId="177" fontId="8" fillId="0" borderId="41" xfId="48" applyNumberFormat="1" applyFont="1" applyBorder="1" applyAlignment="1">
      <alignment vertical="center"/>
    </xf>
    <xf numFmtId="9" fontId="2" fillId="33" borderId="42" xfId="42" applyNumberFormat="1" applyFont="1" applyFill="1" applyBorder="1" applyAlignment="1" applyProtection="1">
      <alignment vertical="center"/>
      <protection locked="0"/>
    </xf>
    <xf numFmtId="177" fontId="4" fillId="0" borderId="24" xfId="48" applyNumberFormat="1" applyFont="1" applyBorder="1" applyAlignment="1">
      <alignment horizontal="right" vertical="center"/>
    </xf>
    <xf numFmtId="177" fontId="8" fillId="0" borderId="43" xfId="48" applyNumberFormat="1" applyFont="1" applyBorder="1" applyAlignment="1">
      <alignment vertical="center"/>
    </xf>
    <xf numFmtId="177" fontId="8" fillId="0" borderId="24" xfId="48" applyNumberFormat="1" applyFont="1" applyBorder="1" applyAlignment="1">
      <alignment vertical="center"/>
    </xf>
    <xf numFmtId="177" fontId="2" fillId="0" borderId="34" xfId="42" applyNumberFormat="1" applyFont="1" applyFill="1" applyBorder="1" applyAlignment="1" applyProtection="1">
      <alignment vertical="center"/>
      <protection locked="0"/>
    </xf>
    <xf numFmtId="38" fontId="2" fillId="33" borderId="28" xfId="48" applyFont="1" applyFill="1" applyBorder="1" applyAlignment="1" applyProtection="1">
      <alignment horizontal="center" vertical="center"/>
      <protection locked="0"/>
    </xf>
    <xf numFmtId="9" fontId="2" fillId="33" borderId="44" xfId="42" applyNumberFormat="1" applyFont="1" applyFill="1" applyBorder="1" applyAlignment="1" applyProtection="1">
      <alignment vertical="center"/>
      <protection locked="0"/>
    </xf>
    <xf numFmtId="177" fontId="2" fillId="0" borderId="37" xfId="42" applyNumberFormat="1" applyFont="1" applyFill="1" applyBorder="1" applyAlignment="1" applyProtection="1">
      <alignment vertical="center"/>
      <protection locked="0"/>
    </xf>
    <xf numFmtId="38" fontId="9" fillId="0" borderId="0" xfId="48" applyFont="1" applyAlignment="1">
      <alignment wrapText="1"/>
    </xf>
    <xf numFmtId="38" fontId="5" fillId="0" borderId="45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9" fillId="0" borderId="0" xfId="48" applyFont="1" applyBorder="1" applyAlignment="1">
      <alignment wrapText="1"/>
    </xf>
    <xf numFmtId="38" fontId="10" fillId="0" borderId="0" xfId="48" applyFont="1" applyAlignment="1">
      <alignment vertical="center"/>
    </xf>
    <xf numFmtId="38" fontId="11" fillId="0" borderId="33" xfId="48" applyFont="1" applyBorder="1" applyAlignment="1">
      <alignment vertical="center"/>
    </xf>
    <xf numFmtId="178" fontId="2" fillId="33" borderId="33" xfId="48" applyNumberFormat="1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wrapText="1"/>
    </xf>
    <xf numFmtId="177" fontId="8" fillId="0" borderId="0" xfId="48" applyNumberFormat="1" applyFont="1" applyBorder="1" applyAlignment="1">
      <alignment vertical="center"/>
    </xf>
    <xf numFmtId="177" fontId="8" fillId="0" borderId="47" xfId="48" applyNumberFormat="1" applyFont="1" applyBorder="1" applyAlignment="1">
      <alignment vertical="center"/>
    </xf>
    <xf numFmtId="177" fontId="8" fillId="0" borderId="48" xfId="48" applyNumberFormat="1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177" fontId="8" fillId="0" borderId="50" xfId="48" applyNumberFormat="1" applyFont="1" applyBorder="1" applyAlignment="1">
      <alignment vertical="center"/>
    </xf>
    <xf numFmtId="177" fontId="8" fillId="0" borderId="51" xfId="48" applyNumberFormat="1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177" fontId="8" fillId="0" borderId="54" xfId="48" applyNumberFormat="1" applyFont="1" applyBorder="1" applyAlignment="1">
      <alignment vertical="center"/>
    </xf>
    <xf numFmtId="9" fontId="2" fillId="33" borderId="55" xfId="42" applyNumberFormat="1" applyFont="1" applyFill="1" applyBorder="1" applyAlignment="1" applyProtection="1">
      <alignment vertical="center"/>
      <protection locked="0"/>
    </xf>
    <xf numFmtId="9" fontId="2" fillId="33" borderId="56" xfId="42" applyNumberFormat="1" applyFont="1" applyFill="1" applyBorder="1" applyAlignment="1" applyProtection="1">
      <alignment vertical="center"/>
      <protection locked="0"/>
    </xf>
    <xf numFmtId="9" fontId="2" fillId="33" borderId="57" xfId="42" applyNumberFormat="1" applyFont="1" applyFill="1" applyBorder="1" applyAlignment="1" applyProtection="1">
      <alignment vertical="center"/>
      <protection locked="0"/>
    </xf>
    <xf numFmtId="177" fontId="4" fillId="0" borderId="58" xfId="48" applyNumberFormat="1" applyFont="1" applyBorder="1" applyAlignment="1">
      <alignment horizontal="right" vertical="center"/>
    </xf>
    <xf numFmtId="177" fontId="8" fillId="0" borderId="59" xfId="48" applyNumberFormat="1" applyFont="1" applyBorder="1" applyAlignment="1">
      <alignment vertical="center"/>
    </xf>
    <xf numFmtId="177" fontId="8" fillId="0" borderId="60" xfId="48" applyNumberFormat="1" applyFont="1" applyBorder="1" applyAlignment="1">
      <alignment vertical="center"/>
    </xf>
    <xf numFmtId="177" fontId="8" fillId="0" borderId="61" xfId="48" applyNumberFormat="1" applyFont="1" applyBorder="1" applyAlignment="1">
      <alignment vertical="center"/>
    </xf>
    <xf numFmtId="177" fontId="8" fillId="0" borderId="58" xfId="48" applyNumberFormat="1" applyFont="1" applyBorder="1" applyAlignment="1">
      <alignment vertical="center"/>
    </xf>
    <xf numFmtId="9" fontId="2" fillId="33" borderId="62" xfId="42" applyNumberFormat="1" applyFont="1" applyFill="1" applyBorder="1" applyAlignment="1" applyProtection="1">
      <alignment vertical="center"/>
      <protection locked="0"/>
    </xf>
    <xf numFmtId="177" fontId="2" fillId="0" borderId="58" xfId="42" applyNumberFormat="1" applyFont="1" applyFill="1" applyBorder="1" applyAlignment="1" applyProtection="1">
      <alignment vertical="center"/>
      <protection locked="0"/>
    </xf>
    <xf numFmtId="177" fontId="8" fillId="0" borderId="63" xfId="48" applyNumberFormat="1" applyFont="1" applyBorder="1" applyAlignment="1">
      <alignment vertical="center"/>
    </xf>
    <xf numFmtId="177" fontId="8" fillId="0" borderId="64" xfId="48" applyNumberFormat="1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9" fontId="2" fillId="33" borderId="65" xfId="42" applyNumberFormat="1" applyFont="1" applyFill="1" applyBorder="1" applyAlignment="1" applyProtection="1">
      <alignment vertical="center"/>
      <protection locked="0"/>
    </xf>
    <xf numFmtId="177" fontId="8" fillId="0" borderId="66" xfId="48" applyNumberFormat="1" applyFont="1" applyBorder="1" applyAlignment="1">
      <alignment vertical="center"/>
    </xf>
    <xf numFmtId="177" fontId="8" fillId="0" borderId="67" xfId="48" applyNumberFormat="1" applyFont="1" applyBorder="1" applyAlignment="1">
      <alignment vertical="center"/>
    </xf>
    <xf numFmtId="177" fontId="8" fillId="0" borderId="68" xfId="48" applyNumberFormat="1" applyFont="1" applyBorder="1" applyAlignment="1">
      <alignment vertical="center"/>
    </xf>
    <xf numFmtId="177" fontId="8" fillId="0" borderId="69" xfId="48" applyNumberFormat="1" applyFont="1" applyBorder="1" applyAlignment="1">
      <alignment vertical="center"/>
    </xf>
    <xf numFmtId="177" fontId="8" fillId="0" borderId="12" xfId="48" applyNumberFormat="1" applyFont="1" applyBorder="1" applyAlignment="1">
      <alignment vertical="center"/>
    </xf>
    <xf numFmtId="177" fontId="8" fillId="0" borderId="70" xfId="48" applyNumberFormat="1" applyFont="1" applyBorder="1" applyAlignment="1">
      <alignment vertical="center"/>
    </xf>
    <xf numFmtId="9" fontId="2" fillId="33" borderId="47" xfId="42" applyNumberFormat="1" applyFont="1" applyFill="1" applyBorder="1" applyAlignment="1" applyProtection="1">
      <alignment vertical="center"/>
      <protection locked="0"/>
    </xf>
    <xf numFmtId="9" fontId="2" fillId="33" borderId="48" xfId="42" applyNumberFormat="1" applyFont="1" applyFill="1" applyBorder="1" applyAlignment="1" applyProtection="1">
      <alignment vertical="center"/>
      <protection locked="0"/>
    </xf>
    <xf numFmtId="177" fontId="8" fillId="0" borderId="71" xfId="48" applyNumberFormat="1" applyFont="1" applyBorder="1" applyAlignment="1">
      <alignment vertical="center"/>
    </xf>
    <xf numFmtId="177" fontId="8" fillId="0" borderId="72" xfId="48" applyNumberFormat="1" applyFont="1" applyBorder="1" applyAlignment="1">
      <alignment vertical="center"/>
    </xf>
    <xf numFmtId="177" fontId="2" fillId="0" borderId="73" xfId="48" applyNumberFormat="1" applyFont="1" applyFill="1" applyBorder="1" applyAlignment="1">
      <alignment horizontal="center" vertical="center"/>
    </xf>
    <xf numFmtId="177" fontId="2" fillId="0" borderId="74" xfId="48" applyNumberFormat="1" applyFont="1" applyBorder="1" applyAlignment="1">
      <alignment horizontal="center" vertical="center"/>
    </xf>
    <xf numFmtId="177" fontId="8" fillId="0" borderId="74" xfId="48" applyNumberFormat="1" applyFont="1" applyBorder="1" applyAlignment="1">
      <alignment vertical="center"/>
    </xf>
    <xf numFmtId="38" fontId="5" fillId="0" borderId="75" xfId="48" applyFont="1" applyBorder="1" applyAlignment="1">
      <alignment vertical="center"/>
    </xf>
    <xf numFmtId="177" fontId="8" fillId="0" borderId="75" xfId="48" applyNumberFormat="1" applyFont="1" applyBorder="1" applyAlignment="1">
      <alignment vertical="center"/>
    </xf>
    <xf numFmtId="38" fontId="5" fillId="0" borderId="74" xfId="48" applyFont="1" applyBorder="1" applyAlignment="1">
      <alignment vertical="center"/>
    </xf>
    <xf numFmtId="38" fontId="13" fillId="0" borderId="74" xfId="48" applyFont="1" applyFill="1" applyBorder="1" applyAlignment="1">
      <alignment vertical="center"/>
    </xf>
    <xf numFmtId="38" fontId="9" fillId="0" borderId="74" xfId="48" applyFont="1" applyBorder="1" applyAlignment="1">
      <alignment wrapText="1"/>
    </xf>
    <xf numFmtId="38" fontId="6" fillId="0" borderId="31" xfId="48" applyFont="1" applyBorder="1" applyAlignment="1">
      <alignment vertical="center"/>
    </xf>
    <xf numFmtId="38" fontId="3" fillId="0" borderId="76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177" fontId="12" fillId="0" borderId="77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177" fontId="2" fillId="0" borderId="74" xfId="48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9" fontId="2" fillId="0" borderId="74" xfId="42" applyNumberFormat="1" applyFont="1" applyFill="1" applyBorder="1" applyAlignment="1" applyProtection="1">
      <alignment horizontal="center" vertical="center"/>
      <protection locked="0"/>
    </xf>
    <xf numFmtId="177" fontId="2" fillId="0" borderId="74" xfId="48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7" fontId="2" fillId="0" borderId="78" xfId="48" applyNumberFormat="1" applyFont="1" applyFill="1" applyBorder="1" applyAlignment="1">
      <alignment horizontal="center" vertical="center"/>
    </xf>
    <xf numFmtId="177" fontId="2" fillId="0" borderId="79" xfId="48" applyNumberFormat="1" applyFont="1" applyFill="1" applyBorder="1" applyAlignment="1">
      <alignment horizontal="center" vertical="center"/>
    </xf>
    <xf numFmtId="38" fontId="2" fillId="33" borderId="28" xfId="48" applyFont="1" applyFill="1" applyBorder="1" applyAlignment="1" applyProtection="1">
      <alignment horizontal="center" vertical="center"/>
      <protection/>
    </xf>
    <xf numFmtId="177" fontId="2" fillId="33" borderId="33" xfId="48" applyNumberFormat="1" applyFont="1" applyFill="1" applyBorder="1" applyAlignment="1" applyProtection="1">
      <alignment horizontal="center" vertical="center"/>
      <protection/>
    </xf>
    <xf numFmtId="176" fontId="2" fillId="33" borderId="26" xfId="48" applyNumberFormat="1" applyFont="1" applyFill="1" applyBorder="1" applyAlignment="1">
      <alignment vertical="center"/>
    </xf>
    <xf numFmtId="177" fontId="2" fillId="0" borderId="80" xfId="48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8" fontId="2" fillId="0" borderId="81" xfId="48" applyFont="1" applyBorder="1" applyAlignment="1">
      <alignment vertical="center"/>
    </xf>
    <xf numFmtId="38" fontId="2" fillId="0" borderId="77" xfId="48" applyFont="1" applyBorder="1" applyAlignment="1">
      <alignment vertical="center"/>
    </xf>
    <xf numFmtId="38" fontId="2" fillId="0" borderId="82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45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83" xfId="48" applyFont="1" applyBorder="1" applyAlignment="1">
      <alignment horizontal="center" vertical="center"/>
    </xf>
    <xf numFmtId="38" fontId="2" fillId="0" borderId="84" xfId="48" applyFont="1" applyBorder="1" applyAlignment="1">
      <alignment horizontal="center" vertical="center"/>
    </xf>
    <xf numFmtId="38" fontId="2" fillId="0" borderId="85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33" borderId="66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19" xfId="48" applyFont="1" applyFill="1" applyBorder="1" applyAlignment="1">
      <alignment vertical="center"/>
    </xf>
    <xf numFmtId="38" fontId="2" fillId="33" borderId="69" xfId="48" applyFont="1" applyFill="1" applyBorder="1" applyAlignment="1">
      <alignment vertical="center"/>
    </xf>
    <xf numFmtId="38" fontId="2" fillId="0" borderId="85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83" xfId="48" applyFont="1" applyBorder="1" applyAlignment="1">
      <alignment vertical="center"/>
    </xf>
    <xf numFmtId="38" fontId="2" fillId="33" borderId="67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70" xfId="48" applyFont="1" applyFill="1" applyBorder="1" applyAlignment="1">
      <alignment vertical="center"/>
    </xf>
    <xf numFmtId="38" fontId="2" fillId="0" borderId="17" xfId="48" applyFont="1" applyFill="1" applyBorder="1" applyAlignment="1">
      <alignment horizontal="center" vertical="center" textRotation="255"/>
    </xf>
    <xf numFmtId="38" fontId="2" fillId="0" borderId="15" xfId="48" applyFont="1" applyFill="1" applyBorder="1" applyAlignment="1">
      <alignment horizontal="center" vertical="center" textRotation="255"/>
    </xf>
    <xf numFmtId="38" fontId="2" fillId="0" borderId="86" xfId="48" applyFont="1" applyFill="1" applyBorder="1" applyAlignment="1">
      <alignment horizontal="center" vertical="center" textRotation="255"/>
    </xf>
    <xf numFmtId="38" fontId="5" fillId="0" borderId="87" xfId="48" applyFont="1" applyBorder="1" applyAlignment="1">
      <alignment vertical="center"/>
    </xf>
    <xf numFmtId="38" fontId="5" fillId="0" borderId="88" xfId="48" applyFont="1" applyBorder="1" applyAlignment="1">
      <alignment vertical="center"/>
    </xf>
    <xf numFmtId="38" fontId="5" fillId="0" borderId="89" xfId="48" applyFont="1" applyBorder="1" applyAlignment="1">
      <alignment vertical="center"/>
    </xf>
    <xf numFmtId="38" fontId="5" fillId="0" borderId="84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5" fillId="0" borderId="83" xfId="48" applyFont="1" applyBorder="1" applyAlignment="1">
      <alignment vertical="center"/>
    </xf>
    <xf numFmtId="38" fontId="2" fillId="0" borderId="90" xfId="48" applyFont="1" applyBorder="1" applyAlignment="1">
      <alignment horizontal="center" vertical="center"/>
    </xf>
    <xf numFmtId="38" fontId="2" fillId="0" borderId="91" xfId="48" applyFont="1" applyBorder="1" applyAlignment="1">
      <alignment horizontal="center" vertical="center"/>
    </xf>
    <xf numFmtId="38" fontId="2" fillId="0" borderId="92" xfId="48" applyFont="1" applyFill="1" applyBorder="1" applyAlignment="1">
      <alignment horizontal="center" vertical="center"/>
    </xf>
    <xf numFmtId="38" fontId="2" fillId="0" borderId="93" xfId="48" applyFont="1" applyFill="1" applyBorder="1" applyAlignment="1">
      <alignment horizontal="center" vertical="center"/>
    </xf>
    <xf numFmtId="38" fontId="2" fillId="0" borderId="94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0" borderId="95" xfId="48" applyFont="1" applyFill="1" applyBorder="1" applyAlignment="1">
      <alignment horizontal="center" vertical="center" textRotation="255"/>
    </xf>
    <xf numFmtId="38" fontId="2" fillId="0" borderId="96" xfId="48" applyFont="1" applyFill="1" applyBorder="1" applyAlignment="1">
      <alignment horizontal="center" vertical="center" textRotation="255"/>
    </xf>
    <xf numFmtId="38" fontId="2" fillId="0" borderId="97" xfId="48" applyFont="1" applyFill="1" applyBorder="1" applyAlignment="1">
      <alignment horizontal="center" vertical="center" textRotation="255"/>
    </xf>
    <xf numFmtId="38" fontId="11" fillId="33" borderId="33" xfId="48" applyFont="1" applyFill="1" applyBorder="1" applyAlignment="1">
      <alignment horizontal="center" vertical="center"/>
    </xf>
    <xf numFmtId="38" fontId="13" fillId="33" borderId="74" xfId="48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124575" y="762000"/>
          <a:ext cx="0" cy="2857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１年目：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２年目以降：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>
      <xdr:nvSpPr>
        <xdr:cNvPr id="1" name="AutoShape 32"/>
        <xdr:cNvSpPr>
          <a:spLocks/>
        </xdr:cNvSpPr>
      </xdr:nvSpPr>
      <xdr:spPr>
        <a:xfrm>
          <a:off x="6124575" y="762000"/>
          <a:ext cx="0" cy="2857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１年目：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２年目以降：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</a:t>
          </a:r>
        </a:p>
      </xdr:txBody>
    </xdr:sp>
    <xdr:clientData/>
  </xdr:twoCellAnchor>
  <xdr:twoCellAnchor>
    <xdr:from>
      <xdr:col>9</xdr:col>
      <xdr:colOff>57150</xdr:colOff>
      <xdr:row>18</xdr:row>
      <xdr:rowOff>28575</xdr:rowOff>
    </xdr:from>
    <xdr:to>
      <xdr:col>9</xdr:col>
      <xdr:colOff>133350</xdr:colOff>
      <xdr:row>21</xdr:row>
      <xdr:rowOff>190500</xdr:rowOff>
    </xdr:to>
    <xdr:sp>
      <xdr:nvSpPr>
        <xdr:cNvPr id="2" name="AutoShape 60"/>
        <xdr:cNvSpPr>
          <a:spLocks/>
        </xdr:cNvSpPr>
      </xdr:nvSpPr>
      <xdr:spPr>
        <a:xfrm>
          <a:off x="2695575" y="34575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95250</xdr:rowOff>
    </xdr:from>
    <xdr:to>
      <xdr:col>12</xdr:col>
      <xdr:colOff>476250</xdr:colOff>
      <xdr:row>2</xdr:row>
      <xdr:rowOff>57150</xdr:rowOff>
    </xdr:to>
    <xdr:sp>
      <xdr:nvSpPr>
        <xdr:cNvPr id="3" name="AutoShape 70"/>
        <xdr:cNvSpPr>
          <a:spLocks/>
        </xdr:cNvSpPr>
      </xdr:nvSpPr>
      <xdr:spPr>
        <a:xfrm>
          <a:off x="4533900" y="285750"/>
          <a:ext cx="323850" cy="152400"/>
        </a:xfrm>
        <a:prstGeom prst="wedgeRoundRectCallout">
          <a:avLst>
            <a:gd name="adj1" fmla="val -115851"/>
            <a:gd name="adj2" fmla="val 7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</a:t>
          </a:r>
        </a:p>
      </xdr:txBody>
    </xdr:sp>
    <xdr:clientData/>
  </xdr:twoCellAnchor>
  <xdr:twoCellAnchor>
    <xdr:from>
      <xdr:col>9</xdr:col>
      <xdr:colOff>323850</xdr:colOff>
      <xdr:row>5</xdr:row>
      <xdr:rowOff>9525</xdr:rowOff>
    </xdr:from>
    <xdr:to>
      <xdr:col>10</xdr:col>
      <xdr:colOff>161925</xdr:colOff>
      <xdr:row>6</xdr:row>
      <xdr:rowOff>0</xdr:rowOff>
    </xdr:to>
    <xdr:sp>
      <xdr:nvSpPr>
        <xdr:cNvPr id="4" name="AutoShape 71"/>
        <xdr:cNvSpPr>
          <a:spLocks/>
        </xdr:cNvSpPr>
      </xdr:nvSpPr>
      <xdr:spPr>
        <a:xfrm>
          <a:off x="2962275" y="962025"/>
          <a:ext cx="419100" cy="180975"/>
        </a:xfrm>
        <a:prstGeom prst="wedgeRoundRectCallout">
          <a:avLst>
            <a:gd name="adj1" fmla="val 13634"/>
            <a:gd name="adj2" fmla="val -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</a:t>
          </a:r>
        </a:p>
      </xdr:txBody>
    </xdr:sp>
    <xdr:clientData/>
  </xdr:twoCellAnchor>
  <xdr:twoCellAnchor>
    <xdr:from>
      <xdr:col>5</xdr:col>
      <xdr:colOff>95250</xdr:colOff>
      <xdr:row>4</xdr:row>
      <xdr:rowOff>180975</xdr:rowOff>
    </xdr:from>
    <xdr:to>
      <xdr:col>6</xdr:col>
      <xdr:colOff>95250</xdr:colOff>
      <xdr:row>5</xdr:row>
      <xdr:rowOff>142875</xdr:rowOff>
    </xdr:to>
    <xdr:sp>
      <xdr:nvSpPr>
        <xdr:cNvPr id="5" name="AutoShape 72"/>
        <xdr:cNvSpPr>
          <a:spLocks/>
        </xdr:cNvSpPr>
      </xdr:nvSpPr>
      <xdr:spPr>
        <a:xfrm>
          <a:off x="1609725" y="942975"/>
          <a:ext cx="323850" cy="152400"/>
        </a:xfrm>
        <a:prstGeom prst="wedgeRoundRectCallout">
          <a:avLst>
            <a:gd name="adj1" fmla="val 84148"/>
            <a:gd name="adj2" fmla="val -80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</a:t>
          </a:r>
        </a:p>
      </xdr:txBody>
    </xdr:sp>
    <xdr:clientData/>
  </xdr:twoCellAnchor>
  <xdr:twoCellAnchor>
    <xdr:from>
      <xdr:col>2</xdr:col>
      <xdr:colOff>438150</xdr:colOff>
      <xdr:row>7</xdr:row>
      <xdr:rowOff>104775</xdr:rowOff>
    </xdr:from>
    <xdr:to>
      <xdr:col>3</xdr:col>
      <xdr:colOff>133350</xdr:colOff>
      <xdr:row>8</xdr:row>
      <xdr:rowOff>66675</xdr:rowOff>
    </xdr:to>
    <xdr:sp>
      <xdr:nvSpPr>
        <xdr:cNvPr id="6" name="AutoShape 73"/>
        <xdr:cNvSpPr>
          <a:spLocks/>
        </xdr:cNvSpPr>
      </xdr:nvSpPr>
      <xdr:spPr>
        <a:xfrm>
          <a:off x="800100" y="1438275"/>
          <a:ext cx="323850" cy="152400"/>
        </a:xfrm>
        <a:prstGeom prst="wedgeRoundRectCallout">
          <a:avLst>
            <a:gd name="adj1" fmla="val 79268"/>
            <a:gd name="adj2" fmla="val 7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</a:t>
          </a:r>
        </a:p>
      </xdr:txBody>
    </xdr:sp>
    <xdr:clientData/>
  </xdr:twoCellAnchor>
  <xdr:twoCellAnchor>
    <xdr:from>
      <xdr:col>5</xdr:col>
      <xdr:colOff>247650</xdr:colOff>
      <xdr:row>13</xdr:row>
      <xdr:rowOff>47625</xdr:rowOff>
    </xdr:from>
    <xdr:to>
      <xdr:col>7</xdr:col>
      <xdr:colOff>38100</xdr:colOff>
      <xdr:row>14</xdr:row>
      <xdr:rowOff>9525</xdr:rowOff>
    </xdr:to>
    <xdr:sp>
      <xdr:nvSpPr>
        <xdr:cNvPr id="7" name="AutoShape 74"/>
        <xdr:cNvSpPr>
          <a:spLocks/>
        </xdr:cNvSpPr>
      </xdr:nvSpPr>
      <xdr:spPr>
        <a:xfrm>
          <a:off x="1762125" y="2524125"/>
          <a:ext cx="323850" cy="152400"/>
        </a:xfrm>
        <a:prstGeom prst="wedgeRoundRectCallout">
          <a:avLst>
            <a:gd name="adj1" fmla="val -93902"/>
            <a:gd name="adj2" fmla="val 45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</a:t>
          </a:r>
        </a:p>
      </xdr:txBody>
    </xdr:sp>
    <xdr:clientData/>
  </xdr:twoCellAnchor>
  <xdr:twoCellAnchor>
    <xdr:from>
      <xdr:col>5</xdr:col>
      <xdr:colOff>57150</xdr:colOff>
      <xdr:row>18</xdr:row>
      <xdr:rowOff>28575</xdr:rowOff>
    </xdr:from>
    <xdr:to>
      <xdr:col>6</xdr:col>
      <xdr:colOff>57150</xdr:colOff>
      <xdr:row>18</xdr:row>
      <xdr:rowOff>190500</xdr:rowOff>
    </xdr:to>
    <xdr:sp>
      <xdr:nvSpPr>
        <xdr:cNvPr id="8" name="AutoShape 77"/>
        <xdr:cNvSpPr>
          <a:spLocks/>
        </xdr:cNvSpPr>
      </xdr:nvSpPr>
      <xdr:spPr>
        <a:xfrm>
          <a:off x="1571625" y="3457575"/>
          <a:ext cx="323850" cy="161925"/>
        </a:xfrm>
        <a:prstGeom prst="wedgeRoundRectCallout">
          <a:avLst>
            <a:gd name="adj1" fmla="val 108537"/>
            <a:gd name="adj2" fmla="val -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</a:t>
          </a:r>
        </a:p>
      </xdr:txBody>
    </xdr:sp>
    <xdr:clientData/>
  </xdr:twoCellAnchor>
  <xdr:twoCellAnchor>
    <xdr:from>
      <xdr:col>5</xdr:col>
      <xdr:colOff>38100</xdr:colOff>
      <xdr:row>19</xdr:row>
      <xdr:rowOff>19050</xdr:rowOff>
    </xdr:from>
    <xdr:to>
      <xdr:col>6</xdr:col>
      <xdr:colOff>38100</xdr:colOff>
      <xdr:row>19</xdr:row>
      <xdr:rowOff>190500</xdr:rowOff>
    </xdr:to>
    <xdr:sp>
      <xdr:nvSpPr>
        <xdr:cNvPr id="9" name="AutoShape 78"/>
        <xdr:cNvSpPr>
          <a:spLocks/>
        </xdr:cNvSpPr>
      </xdr:nvSpPr>
      <xdr:spPr>
        <a:xfrm>
          <a:off x="1552575" y="3638550"/>
          <a:ext cx="323850" cy="171450"/>
        </a:xfrm>
        <a:prstGeom prst="wedgeRoundRectCallout">
          <a:avLst>
            <a:gd name="adj1" fmla="val 113416"/>
            <a:gd name="adj2" fmla="val -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47625</xdr:colOff>
      <xdr:row>6</xdr:row>
      <xdr:rowOff>28575</xdr:rowOff>
    </xdr:from>
    <xdr:to>
      <xdr:col>4</xdr:col>
      <xdr:colOff>123825</xdr:colOff>
      <xdr:row>10</xdr:row>
      <xdr:rowOff>190500</xdr:rowOff>
    </xdr:to>
    <xdr:sp>
      <xdr:nvSpPr>
        <xdr:cNvPr id="10" name="AutoShape 80"/>
        <xdr:cNvSpPr>
          <a:spLocks/>
        </xdr:cNvSpPr>
      </xdr:nvSpPr>
      <xdr:spPr>
        <a:xfrm>
          <a:off x="1257300" y="1171575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47625</xdr:rowOff>
    </xdr:from>
    <xdr:to>
      <xdr:col>5</xdr:col>
      <xdr:colOff>28575</xdr:colOff>
      <xdr:row>16</xdr:row>
      <xdr:rowOff>180975</xdr:rowOff>
    </xdr:to>
    <xdr:sp>
      <xdr:nvSpPr>
        <xdr:cNvPr id="11" name="AutoShape 81"/>
        <xdr:cNvSpPr>
          <a:spLocks/>
        </xdr:cNvSpPr>
      </xdr:nvSpPr>
      <xdr:spPr>
        <a:xfrm>
          <a:off x="1466850" y="2143125"/>
          <a:ext cx="76200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161925</xdr:rowOff>
    </xdr:from>
    <xdr:to>
      <xdr:col>14</xdr:col>
      <xdr:colOff>581025</xdr:colOff>
      <xdr:row>4</xdr:row>
      <xdr:rowOff>161925</xdr:rowOff>
    </xdr:to>
    <xdr:sp>
      <xdr:nvSpPr>
        <xdr:cNvPr id="12" name="AutoShape 82"/>
        <xdr:cNvSpPr>
          <a:spLocks/>
        </xdr:cNvSpPr>
      </xdr:nvSpPr>
      <xdr:spPr>
        <a:xfrm rot="5400000">
          <a:off x="2676525" y="733425"/>
          <a:ext cx="3448050" cy="19050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</xdr:row>
      <xdr:rowOff>47625</xdr:rowOff>
    </xdr:from>
    <xdr:to>
      <xdr:col>10</xdr:col>
      <xdr:colOff>133350</xdr:colOff>
      <xdr:row>2</xdr:row>
      <xdr:rowOff>9525</xdr:rowOff>
    </xdr:to>
    <xdr:sp>
      <xdr:nvSpPr>
        <xdr:cNvPr id="13" name="AutoShape 84"/>
        <xdr:cNvSpPr>
          <a:spLocks/>
        </xdr:cNvSpPr>
      </xdr:nvSpPr>
      <xdr:spPr>
        <a:xfrm>
          <a:off x="2952750" y="238125"/>
          <a:ext cx="400050" cy="152400"/>
        </a:xfrm>
        <a:prstGeom prst="wedgeRoundRectCallout">
          <a:avLst>
            <a:gd name="adj1" fmla="val -114287"/>
            <a:gd name="adj2" fmla="val -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</a:p>
      </xdr:txBody>
    </xdr:sp>
    <xdr:clientData/>
  </xdr:twoCellAnchor>
  <xdr:twoCellAnchor>
    <xdr:from>
      <xdr:col>5</xdr:col>
      <xdr:colOff>57150</xdr:colOff>
      <xdr:row>20</xdr:row>
      <xdr:rowOff>28575</xdr:rowOff>
    </xdr:from>
    <xdr:to>
      <xdr:col>6</xdr:col>
      <xdr:colOff>57150</xdr:colOff>
      <xdr:row>20</xdr:row>
      <xdr:rowOff>190500</xdr:rowOff>
    </xdr:to>
    <xdr:sp>
      <xdr:nvSpPr>
        <xdr:cNvPr id="14" name="AutoShape 85"/>
        <xdr:cNvSpPr>
          <a:spLocks/>
        </xdr:cNvSpPr>
      </xdr:nvSpPr>
      <xdr:spPr>
        <a:xfrm>
          <a:off x="1571625" y="3838575"/>
          <a:ext cx="323850" cy="161925"/>
        </a:xfrm>
        <a:prstGeom prst="wedgeRoundRectCallout">
          <a:avLst>
            <a:gd name="adj1" fmla="val 108537"/>
            <a:gd name="adj2" fmla="val -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</a:t>
          </a:r>
        </a:p>
      </xdr:txBody>
    </xdr:sp>
    <xdr:clientData/>
  </xdr:twoCellAnchor>
  <xdr:twoCellAnchor>
    <xdr:from>
      <xdr:col>7</xdr:col>
      <xdr:colOff>66675</xdr:colOff>
      <xdr:row>16</xdr:row>
      <xdr:rowOff>38100</xdr:rowOff>
    </xdr:from>
    <xdr:to>
      <xdr:col>9</xdr:col>
      <xdr:colOff>571500</xdr:colOff>
      <xdr:row>17</xdr:row>
      <xdr:rowOff>171450</xdr:rowOff>
    </xdr:to>
    <xdr:sp>
      <xdr:nvSpPr>
        <xdr:cNvPr id="15" name="AutoShape 90"/>
        <xdr:cNvSpPr>
          <a:spLocks/>
        </xdr:cNvSpPr>
      </xdr:nvSpPr>
      <xdr:spPr>
        <a:xfrm>
          <a:off x="2114550" y="3086100"/>
          <a:ext cx="1095375" cy="323850"/>
        </a:xfrm>
        <a:prstGeom prst="wedgeRoundRectCallout">
          <a:avLst>
            <a:gd name="adj1" fmla="val -37680"/>
            <a:gd name="adj2" fmla="val 62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金額の算定根拠を添付すること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124575" y="876300"/>
          <a:ext cx="0" cy="3143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１年目：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２年目以降：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</a:t>
          </a:r>
        </a:p>
      </xdr:txBody>
    </xdr:sp>
    <xdr:clientData/>
  </xdr:twoCellAnchor>
  <xdr:twoCellAnchor>
    <xdr:from>
      <xdr:col>5</xdr:col>
      <xdr:colOff>276225</xdr:colOff>
      <xdr:row>1</xdr:row>
      <xdr:rowOff>66675</xdr:rowOff>
    </xdr:from>
    <xdr:to>
      <xdr:col>10</xdr:col>
      <xdr:colOff>38100</xdr:colOff>
      <xdr:row>2</xdr:row>
      <xdr:rowOff>76200</xdr:rowOff>
    </xdr:to>
    <xdr:sp>
      <xdr:nvSpPr>
        <xdr:cNvPr id="2" name="AutoShape 12"/>
        <xdr:cNvSpPr>
          <a:spLocks/>
        </xdr:cNvSpPr>
      </xdr:nvSpPr>
      <xdr:spPr>
        <a:xfrm>
          <a:off x="1790700" y="285750"/>
          <a:ext cx="1466850" cy="228600"/>
        </a:xfrm>
        <a:prstGeom prst="wedgeRoundRectCallout">
          <a:avLst>
            <a:gd name="adj1" fmla="val -63990"/>
            <a:gd name="adj2" fmla="val 5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実施事業種別を記入</a:t>
          </a:r>
        </a:p>
      </xdr:txBody>
    </xdr:sp>
    <xdr:clientData/>
  </xdr:twoCellAnchor>
  <xdr:twoCellAnchor>
    <xdr:from>
      <xdr:col>4</xdr:col>
      <xdr:colOff>266700</xdr:colOff>
      <xdr:row>7</xdr:row>
      <xdr:rowOff>28575</xdr:rowOff>
    </xdr:from>
    <xdr:to>
      <xdr:col>9</xdr:col>
      <xdr:colOff>266700</xdr:colOff>
      <xdr:row>9</xdr:row>
      <xdr:rowOff>152400</xdr:rowOff>
    </xdr:to>
    <xdr:sp>
      <xdr:nvSpPr>
        <xdr:cNvPr id="3" name="AutoShape 13"/>
        <xdr:cNvSpPr>
          <a:spLocks/>
        </xdr:cNvSpPr>
      </xdr:nvSpPr>
      <xdr:spPr>
        <a:xfrm>
          <a:off x="1476375" y="1562100"/>
          <a:ext cx="1428750" cy="561975"/>
        </a:xfrm>
        <a:prstGeom prst="wedgeRoundRectCallout">
          <a:avLst>
            <a:gd name="adj1" fmla="val -93333"/>
            <a:gd name="adj2" fmla="val -75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必要に応じて枠を追加すること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（例）経過的要介護等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30</xdr:row>
      <xdr:rowOff>19050</xdr:rowOff>
    </xdr:from>
    <xdr:to>
      <xdr:col>1</xdr:col>
      <xdr:colOff>533400</xdr:colOff>
      <xdr:row>32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990600" y="5648325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190500</xdr:rowOff>
    </xdr:from>
    <xdr:to>
      <xdr:col>8</xdr:col>
      <xdr:colOff>114300</xdr:colOff>
      <xdr:row>32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838700" y="5619750"/>
          <a:ext cx="7620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19050</xdr:rowOff>
    </xdr:from>
    <xdr:to>
      <xdr:col>9</xdr:col>
      <xdr:colOff>200025</xdr:colOff>
      <xdr:row>36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657225" y="6248400"/>
          <a:ext cx="4953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【国ガイドライン（居住、滞在及び宿泊並びに食事の提供に係る利用料等に関する指針）】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居住費について、ユニット型の場合、室料＋光熱水費相当とし、次の事項も勘案する。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①施設における建設費用（修繕・維持費用等を含み、また公的助成の有無についても勘案）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②近隣の類似施設の家賃　　③光熱水費の平均的な水準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48"/>
  <sheetViews>
    <sheetView showGridLines="0" tabSelected="1" zoomScale="120" zoomScaleNormal="120" zoomScaleSheetLayoutView="125" workbookViewId="0" topLeftCell="A25">
      <selection activeCell="J28" sqref="J28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8.7109375" style="1" customWidth="1"/>
    <col min="11" max="15" width="8.7109375" style="32" customWidth="1"/>
    <col min="16" max="16384" width="9.140625" style="1" customWidth="1"/>
  </cols>
  <sheetData>
    <row r="1" spans="1:18" ht="15" customHeight="1">
      <c r="A1" s="60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1" t="s">
        <v>27</v>
      </c>
      <c r="N1" s="167"/>
      <c r="O1" s="167"/>
      <c r="P1" s="63"/>
      <c r="Q1" s="63"/>
      <c r="R1" s="63"/>
    </row>
    <row r="2" spans="1:15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09"/>
      <c r="O2" s="33"/>
    </row>
    <row r="3" spans="1:15" ht="15" customHeight="1" thickBot="1">
      <c r="A3" s="104" t="s">
        <v>71</v>
      </c>
      <c r="B3" s="105"/>
      <c r="C3" s="105"/>
      <c r="D3" s="105"/>
      <c r="E3" s="105"/>
      <c r="F3" s="105"/>
      <c r="G3" s="105"/>
      <c r="H3" s="105"/>
      <c r="I3" s="105"/>
      <c r="J3" s="105"/>
      <c r="K3" s="111" t="s">
        <v>28</v>
      </c>
      <c r="L3" s="62"/>
      <c r="M3" s="111"/>
      <c r="N3" s="114"/>
      <c r="O3" s="110" t="s">
        <v>25</v>
      </c>
    </row>
    <row r="4" spans="1:15" ht="15" customHeight="1" thickBot="1">
      <c r="A4" s="158"/>
      <c r="B4" s="159"/>
      <c r="C4" s="159"/>
      <c r="D4" s="159"/>
      <c r="E4" s="159"/>
      <c r="F4" s="159"/>
      <c r="G4" s="160" t="s">
        <v>21</v>
      </c>
      <c r="H4" s="161"/>
      <c r="I4" s="162"/>
      <c r="J4" s="98" t="s">
        <v>56</v>
      </c>
      <c r="K4" s="98" t="s">
        <v>57</v>
      </c>
      <c r="L4" s="98" t="s">
        <v>58</v>
      </c>
      <c r="M4" s="98" t="s">
        <v>63</v>
      </c>
      <c r="N4" s="123" t="s">
        <v>64</v>
      </c>
      <c r="O4" s="119" t="s">
        <v>69</v>
      </c>
    </row>
    <row r="5" spans="1:15" ht="15" customHeight="1">
      <c r="A5" s="133" t="s">
        <v>24</v>
      </c>
      <c r="B5" s="131"/>
      <c r="C5" s="120">
        <f>SUM(E7:E11)</f>
        <v>0</v>
      </c>
      <c r="D5" s="24" t="s">
        <v>0</v>
      </c>
      <c r="E5" s="24"/>
      <c r="F5" s="24"/>
      <c r="G5" s="131" t="s">
        <v>3</v>
      </c>
      <c r="H5" s="131"/>
      <c r="I5" s="132"/>
      <c r="J5" s="87"/>
      <c r="K5" s="52">
        <v>0.95</v>
      </c>
      <c r="L5" s="52">
        <v>0.95</v>
      </c>
      <c r="M5" s="52">
        <v>0.95</v>
      </c>
      <c r="N5" s="52">
        <v>0.95</v>
      </c>
      <c r="O5" s="52">
        <v>0.95</v>
      </c>
    </row>
    <row r="6" spans="1:15" ht="15" customHeight="1">
      <c r="A6" s="72"/>
      <c r="B6" s="13" t="s">
        <v>1</v>
      </c>
      <c r="C6" s="13"/>
      <c r="D6" s="13"/>
      <c r="E6" s="13"/>
      <c r="F6" s="13"/>
      <c r="G6" s="13"/>
      <c r="H6" s="28" t="s">
        <v>18</v>
      </c>
      <c r="I6" s="29" t="s">
        <v>2</v>
      </c>
      <c r="J6" s="86"/>
      <c r="K6" s="34"/>
      <c r="L6" s="34"/>
      <c r="M6" s="34"/>
      <c r="N6" s="47"/>
      <c r="O6" s="77"/>
    </row>
    <row r="7" spans="1:15" ht="15" customHeight="1">
      <c r="A7" s="72"/>
      <c r="B7" s="14"/>
      <c r="C7" s="2" t="s">
        <v>4</v>
      </c>
      <c r="D7" s="5" t="s">
        <v>5</v>
      </c>
      <c r="E7" s="6"/>
      <c r="F7" s="4" t="s">
        <v>6</v>
      </c>
      <c r="G7" s="2"/>
      <c r="H7" s="57"/>
      <c r="I7" s="25" t="s">
        <v>7</v>
      </c>
      <c r="J7" s="88">
        <f aca="true" t="shared" si="0" ref="J7:O11">ROUNDDOWN($E7*$H7*365*$L$3*J$5/1000,)</f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78">
        <f t="shared" si="0"/>
        <v>0</v>
      </c>
    </row>
    <row r="8" spans="1:15" ht="15" customHeight="1">
      <c r="A8" s="72"/>
      <c r="B8" s="14"/>
      <c r="C8" s="2" t="s">
        <v>8</v>
      </c>
      <c r="D8" s="5" t="s">
        <v>5</v>
      </c>
      <c r="E8" s="6"/>
      <c r="F8" s="4" t="s">
        <v>6</v>
      </c>
      <c r="G8" s="2"/>
      <c r="H8" s="57"/>
      <c r="I8" s="25" t="s">
        <v>7</v>
      </c>
      <c r="J8" s="88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78">
        <f t="shared" si="0"/>
        <v>0</v>
      </c>
    </row>
    <row r="9" spans="1:15" ht="15" customHeight="1">
      <c r="A9" s="72"/>
      <c r="B9" s="14"/>
      <c r="C9" s="2" t="s">
        <v>9</v>
      </c>
      <c r="D9" s="5" t="s">
        <v>5</v>
      </c>
      <c r="E9" s="6"/>
      <c r="F9" s="4" t="s">
        <v>6</v>
      </c>
      <c r="G9" s="2"/>
      <c r="H9" s="57"/>
      <c r="I9" s="25" t="s">
        <v>7</v>
      </c>
      <c r="J9" s="88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78">
        <f t="shared" si="0"/>
        <v>0</v>
      </c>
    </row>
    <row r="10" spans="1:15" ht="15" customHeight="1">
      <c r="A10" s="72"/>
      <c r="B10" s="14"/>
      <c r="C10" s="2" t="s">
        <v>10</v>
      </c>
      <c r="D10" s="5" t="s">
        <v>5</v>
      </c>
      <c r="E10" s="6"/>
      <c r="F10" s="4" t="s">
        <v>6</v>
      </c>
      <c r="G10" s="2"/>
      <c r="H10" s="57"/>
      <c r="I10" s="25" t="s">
        <v>7</v>
      </c>
      <c r="J10" s="88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78">
        <f t="shared" si="0"/>
        <v>0</v>
      </c>
    </row>
    <row r="11" spans="1:15" ht="15" customHeight="1">
      <c r="A11" s="72"/>
      <c r="B11" s="15"/>
      <c r="C11" s="2" t="s">
        <v>11</v>
      </c>
      <c r="D11" s="5" t="s">
        <v>5</v>
      </c>
      <c r="E11" s="6"/>
      <c r="F11" s="4" t="s">
        <v>6</v>
      </c>
      <c r="G11" s="2"/>
      <c r="H11" s="57"/>
      <c r="I11" s="25" t="s">
        <v>7</v>
      </c>
      <c r="J11" s="88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78">
        <f t="shared" si="0"/>
        <v>0</v>
      </c>
    </row>
    <row r="12" spans="1:15" ht="15" customHeight="1">
      <c r="A12" s="72"/>
      <c r="B12" s="149" t="s">
        <v>30</v>
      </c>
      <c r="C12" s="137"/>
      <c r="D12" s="137"/>
      <c r="E12" s="137"/>
      <c r="F12" s="138"/>
      <c r="G12" s="2"/>
      <c r="H12" s="57"/>
      <c r="I12" s="25" t="s">
        <v>7</v>
      </c>
      <c r="J12" s="88">
        <f aca="true" t="shared" si="1" ref="J12:O16">ROUNDDOWN($H12*$C$5*J$5*365*$L$3/1000,)</f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78">
        <f t="shared" si="1"/>
        <v>0</v>
      </c>
    </row>
    <row r="13" spans="1:15" ht="15" customHeight="1">
      <c r="A13" s="72"/>
      <c r="B13" s="150"/>
      <c r="C13" s="137"/>
      <c r="D13" s="137"/>
      <c r="E13" s="137"/>
      <c r="F13" s="138"/>
      <c r="G13" s="2"/>
      <c r="H13" s="57"/>
      <c r="I13" s="25" t="s">
        <v>7</v>
      </c>
      <c r="J13" s="88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78">
        <f t="shared" si="1"/>
        <v>0</v>
      </c>
    </row>
    <row r="14" spans="1:15" ht="15" customHeight="1">
      <c r="A14" s="72"/>
      <c r="B14" s="150"/>
      <c r="C14" s="137"/>
      <c r="D14" s="137"/>
      <c r="E14" s="137"/>
      <c r="F14" s="138"/>
      <c r="G14" s="2"/>
      <c r="H14" s="57"/>
      <c r="I14" s="25" t="s">
        <v>7</v>
      </c>
      <c r="J14" s="88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78">
        <f t="shared" si="1"/>
        <v>0</v>
      </c>
    </row>
    <row r="15" spans="1:15" ht="15" customHeight="1">
      <c r="A15" s="72"/>
      <c r="B15" s="150"/>
      <c r="C15" s="137"/>
      <c r="D15" s="137"/>
      <c r="E15" s="137"/>
      <c r="F15" s="138"/>
      <c r="G15" s="2"/>
      <c r="H15" s="57"/>
      <c r="I15" s="25" t="s">
        <v>7</v>
      </c>
      <c r="J15" s="88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78">
        <f t="shared" si="1"/>
        <v>0</v>
      </c>
    </row>
    <row r="16" spans="1:15" ht="15" customHeight="1">
      <c r="A16" s="72"/>
      <c r="B16" s="150"/>
      <c r="C16" s="137"/>
      <c r="D16" s="137"/>
      <c r="E16" s="137"/>
      <c r="F16" s="138"/>
      <c r="G16" s="2"/>
      <c r="H16" s="57"/>
      <c r="I16" s="25" t="s">
        <v>7</v>
      </c>
      <c r="J16" s="88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78">
        <f t="shared" si="1"/>
        <v>0</v>
      </c>
    </row>
    <row r="17" spans="1:15" ht="15" customHeight="1">
      <c r="A17" s="72"/>
      <c r="B17" s="151"/>
      <c r="C17" s="137"/>
      <c r="D17" s="137"/>
      <c r="E17" s="137"/>
      <c r="F17" s="138"/>
      <c r="G17" s="21"/>
      <c r="H17" s="122"/>
      <c r="I17" s="26"/>
      <c r="J17" s="89">
        <f>ROUNDDOWN($H17*$C$5*J$5*365*$L$3/1000,)</f>
        <v>0</v>
      </c>
      <c r="K17" s="41">
        <f>ROUNDDOWN(SUM(K7:K16)*$H17,0)</f>
        <v>0</v>
      </c>
      <c r="L17" s="45">
        <f>ROUNDDOWN(SUM(L7:L16)*$H17,0)</f>
        <v>0</v>
      </c>
      <c r="M17" s="45">
        <f>ROUNDDOWN(SUM(M7:M16)*$H17,0)</f>
        <v>0</v>
      </c>
      <c r="N17" s="45">
        <f>ROUNDDOWN(SUM(N7:N16)*$H17,0)</f>
        <v>0</v>
      </c>
      <c r="O17" s="79">
        <f>ROUNDDOWN(SUM(O7:O16)*$H17,0)</f>
        <v>0</v>
      </c>
    </row>
    <row r="18" spans="1:15" ht="15" customHeight="1">
      <c r="A18" s="143" t="s">
        <v>20</v>
      </c>
      <c r="B18" s="144"/>
      <c r="C18" s="144"/>
      <c r="D18" s="144"/>
      <c r="E18" s="144"/>
      <c r="F18" s="144"/>
      <c r="G18" s="144"/>
      <c r="H18" s="144"/>
      <c r="I18" s="145"/>
      <c r="J18" s="36">
        <f aca="true" t="shared" si="2" ref="J18:O18">SUM(J7:J17)</f>
        <v>0</v>
      </c>
      <c r="K18" s="90">
        <f t="shared" si="2"/>
        <v>0</v>
      </c>
      <c r="L18" s="37">
        <f t="shared" si="2"/>
        <v>0</v>
      </c>
      <c r="M18" s="37">
        <f t="shared" si="2"/>
        <v>0</v>
      </c>
      <c r="N18" s="48">
        <f t="shared" si="2"/>
        <v>0</v>
      </c>
      <c r="O18" s="80">
        <f t="shared" si="2"/>
        <v>0</v>
      </c>
    </row>
    <row r="19" spans="1:15" ht="15" customHeight="1">
      <c r="A19" s="71"/>
      <c r="B19" s="140" t="s">
        <v>17</v>
      </c>
      <c r="C19" s="141"/>
      <c r="D19" s="141"/>
      <c r="E19" s="141"/>
      <c r="F19" s="142"/>
      <c r="G19" s="19"/>
      <c r="H19" s="20"/>
      <c r="I19" s="27" t="s">
        <v>12</v>
      </c>
      <c r="J19" s="38">
        <f>ROUNDDOWN($H19*$C$5*J$5*365/1000,)</f>
        <v>0</v>
      </c>
      <c r="K19" s="91">
        <v>0</v>
      </c>
      <c r="L19" s="39">
        <f aca="true" t="shared" si="3" ref="L19:O22">ROUNDDOWN($H19*$C$5*L$5*365/1000,)</f>
        <v>0</v>
      </c>
      <c r="M19" s="39">
        <f t="shared" si="3"/>
        <v>0</v>
      </c>
      <c r="N19" s="39">
        <f t="shared" si="3"/>
        <v>0</v>
      </c>
      <c r="O19" s="81">
        <f t="shared" si="3"/>
        <v>0</v>
      </c>
    </row>
    <row r="20" spans="1:15" ht="15" customHeight="1">
      <c r="A20" s="72"/>
      <c r="B20" s="136" t="s">
        <v>13</v>
      </c>
      <c r="C20" s="137"/>
      <c r="D20" s="137"/>
      <c r="E20" s="137"/>
      <c r="F20" s="138"/>
      <c r="G20" s="2"/>
      <c r="H20" s="6"/>
      <c r="I20" s="25" t="s">
        <v>12</v>
      </c>
      <c r="J20" s="40">
        <f>ROUNDDOWN($H20*$C$5*J$5*365/1000,)</f>
        <v>0</v>
      </c>
      <c r="K20" s="92"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78">
        <f t="shared" si="3"/>
        <v>0</v>
      </c>
    </row>
    <row r="21" spans="1:15" ht="15" customHeight="1">
      <c r="A21" s="72"/>
      <c r="B21" s="136" t="s">
        <v>14</v>
      </c>
      <c r="C21" s="137"/>
      <c r="D21" s="137"/>
      <c r="E21" s="137"/>
      <c r="F21" s="138"/>
      <c r="G21" s="2"/>
      <c r="H21" s="6"/>
      <c r="I21" s="25" t="s">
        <v>12</v>
      </c>
      <c r="J21" s="40">
        <f>ROUNDDOWN($H21*$C$5*J$5*365/1000,)</f>
        <v>0</v>
      </c>
      <c r="K21" s="92">
        <v>0</v>
      </c>
      <c r="L21" s="41">
        <f t="shared" si="3"/>
        <v>0</v>
      </c>
      <c r="M21" s="41">
        <f t="shared" si="3"/>
        <v>0</v>
      </c>
      <c r="N21" s="41">
        <f t="shared" si="3"/>
        <v>0</v>
      </c>
      <c r="O21" s="78">
        <f t="shared" si="3"/>
        <v>0</v>
      </c>
    </row>
    <row r="22" spans="1:15" ht="15" customHeight="1">
      <c r="A22" s="72"/>
      <c r="B22" s="146"/>
      <c r="C22" s="147"/>
      <c r="D22" s="147"/>
      <c r="E22" s="147"/>
      <c r="F22" s="148"/>
      <c r="G22" s="21"/>
      <c r="H22" s="22"/>
      <c r="I22" s="26" t="s">
        <v>12</v>
      </c>
      <c r="J22" s="44">
        <f>ROUNDDOWN($H22*$C$5*J$5*365/1000,)</f>
        <v>0</v>
      </c>
      <c r="K22" s="93"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79">
        <f t="shared" si="3"/>
        <v>0</v>
      </c>
    </row>
    <row r="23" spans="1:15" ht="15" customHeight="1">
      <c r="A23" s="143" t="s">
        <v>19</v>
      </c>
      <c r="B23" s="144"/>
      <c r="C23" s="144"/>
      <c r="D23" s="144"/>
      <c r="E23" s="144"/>
      <c r="F23" s="144"/>
      <c r="G23" s="144"/>
      <c r="H23" s="144"/>
      <c r="I23" s="145"/>
      <c r="J23" s="36">
        <f aca="true" t="shared" si="4" ref="J23:O23">SUM(J19:J22)</f>
        <v>0</v>
      </c>
      <c r="K23" s="90">
        <f t="shared" si="4"/>
        <v>0</v>
      </c>
      <c r="L23" s="37">
        <f t="shared" si="4"/>
        <v>0</v>
      </c>
      <c r="M23" s="37">
        <f t="shared" si="4"/>
        <v>0</v>
      </c>
      <c r="N23" s="48">
        <f t="shared" si="4"/>
        <v>0</v>
      </c>
      <c r="O23" s="80">
        <f t="shared" si="4"/>
        <v>0</v>
      </c>
    </row>
    <row r="24" spans="1:15" ht="15" customHeight="1" thickBot="1">
      <c r="A24" s="128" t="s">
        <v>23</v>
      </c>
      <c r="B24" s="129"/>
      <c r="C24" s="129"/>
      <c r="D24" s="129"/>
      <c r="E24" s="129"/>
      <c r="F24" s="129"/>
      <c r="G24" s="129"/>
      <c r="H24" s="129"/>
      <c r="I24" s="130"/>
      <c r="J24" s="68">
        <f aca="true" t="shared" si="5" ref="J24:O24">SUM(J23,J18)</f>
        <v>0</v>
      </c>
      <c r="K24" s="97">
        <f t="shared" si="5"/>
        <v>0</v>
      </c>
      <c r="L24" s="69">
        <f t="shared" si="5"/>
        <v>0</v>
      </c>
      <c r="M24" s="69">
        <f t="shared" si="5"/>
        <v>0</v>
      </c>
      <c r="N24" s="73">
        <f t="shared" si="5"/>
        <v>0</v>
      </c>
      <c r="O24" s="84">
        <f t="shared" si="5"/>
        <v>0</v>
      </c>
    </row>
    <row r="25" spans="1:15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2"/>
      <c r="K25" s="102"/>
      <c r="L25" s="102"/>
      <c r="M25" s="102"/>
      <c r="N25" s="102"/>
      <c r="O25" s="102"/>
    </row>
    <row r="26" spans="1:15" ht="15" customHeight="1" thickBot="1">
      <c r="A26" s="104" t="s">
        <v>70</v>
      </c>
      <c r="B26" s="103"/>
      <c r="C26" s="103"/>
      <c r="D26" s="103"/>
      <c r="E26" s="103"/>
      <c r="F26" s="103"/>
      <c r="G26" s="103"/>
      <c r="H26" s="103"/>
      <c r="I26" s="103"/>
      <c r="J26" s="100"/>
      <c r="K26" s="99" t="s">
        <v>28</v>
      </c>
      <c r="L26" s="62">
        <f>L3</f>
        <v>0</v>
      </c>
      <c r="M26" s="115"/>
      <c r="N26" s="114"/>
      <c r="O26" s="110" t="s">
        <v>25</v>
      </c>
    </row>
    <row r="27" spans="1:15" ht="15" customHeight="1" thickBot="1">
      <c r="A27" s="158"/>
      <c r="B27" s="159"/>
      <c r="C27" s="159"/>
      <c r="D27" s="159"/>
      <c r="E27" s="159"/>
      <c r="F27" s="159"/>
      <c r="G27" s="160" t="s">
        <v>21</v>
      </c>
      <c r="H27" s="161"/>
      <c r="I27" s="162"/>
      <c r="J27" s="118" t="str">
        <f>J4</f>
        <v>平成29年度</v>
      </c>
      <c r="K27" s="98" t="str">
        <f>K4</f>
        <v>平成30年度</v>
      </c>
      <c r="L27" s="98" t="str">
        <f>L4</f>
        <v>平成31年度</v>
      </c>
      <c r="M27" s="98" t="str">
        <f>M4</f>
        <v>平成32年度</v>
      </c>
      <c r="N27" s="98" t="str">
        <f>N4</f>
        <v>平成33年度</v>
      </c>
      <c r="O27" s="119" t="str">
        <f>O4</f>
        <v>平成34年度</v>
      </c>
    </row>
    <row r="28" spans="1:15" ht="15" customHeight="1">
      <c r="A28" s="134" t="s">
        <v>24</v>
      </c>
      <c r="B28" s="135"/>
      <c r="C28" s="121">
        <f>SUM(E30:E34)</f>
        <v>0</v>
      </c>
      <c r="D28" s="30" t="s">
        <v>0</v>
      </c>
      <c r="E28" s="30"/>
      <c r="F28" s="30"/>
      <c r="G28" s="131" t="s">
        <v>3</v>
      </c>
      <c r="H28" s="131"/>
      <c r="I28" s="132"/>
      <c r="J28" s="94"/>
      <c r="K28" s="95">
        <v>0.95</v>
      </c>
      <c r="L28" s="74">
        <v>0.95</v>
      </c>
      <c r="M28" s="74">
        <v>0.95</v>
      </c>
      <c r="N28" s="75">
        <v>0.95</v>
      </c>
      <c r="O28" s="82">
        <v>0.95</v>
      </c>
    </row>
    <row r="29" spans="1:15" ht="15" customHeight="1">
      <c r="A29" s="71"/>
      <c r="B29" s="11" t="s">
        <v>1</v>
      </c>
      <c r="C29" s="12"/>
      <c r="D29" s="12"/>
      <c r="E29" s="12"/>
      <c r="F29" s="12"/>
      <c r="G29" s="12"/>
      <c r="H29" s="18" t="s">
        <v>18</v>
      </c>
      <c r="I29" s="106" t="s">
        <v>2</v>
      </c>
      <c r="J29" s="53"/>
      <c r="K29" s="50"/>
      <c r="L29" s="42"/>
      <c r="M29" s="42"/>
      <c r="N29" s="42"/>
      <c r="O29" s="83"/>
    </row>
    <row r="30" spans="1:15" ht="15" customHeight="1">
      <c r="A30" s="72"/>
      <c r="B30" s="10"/>
      <c r="C30" s="2" t="s">
        <v>4</v>
      </c>
      <c r="D30" s="5" t="s">
        <v>5</v>
      </c>
      <c r="E30" s="6"/>
      <c r="F30" s="4" t="s">
        <v>6</v>
      </c>
      <c r="G30" s="2"/>
      <c r="H30" s="57"/>
      <c r="I30" s="25" t="s">
        <v>7</v>
      </c>
      <c r="J30" s="40">
        <f>ROUNDDOWN($E30*$H30*J$28*365*$L$26/1000,)</f>
        <v>0</v>
      </c>
      <c r="K30" s="41">
        <v>0</v>
      </c>
      <c r="L30" s="41">
        <f aca="true" t="shared" si="6" ref="L30:O34">ROUNDDOWN($E30*$H30*L$28*365*$L$26/1000,)</f>
        <v>0</v>
      </c>
      <c r="M30" s="41">
        <f t="shared" si="6"/>
        <v>0</v>
      </c>
      <c r="N30" s="41">
        <f t="shared" si="6"/>
        <v>0</v>
      </c>
      <c r="O30" s="78">
        <f t="shared" si="6"/>
        <v>0</v>
      </c>
    </row>
    <row r="31" spans="1:15" ht="15" customHeight="1">
      <c r="A31" s="72"/>
      <c r="B31" s="8"/>
      <c r="C31" s="2" t="s">
        <v>8</v>
      </c>
      <c r="D31" s="5" t="s">
        <v>5</v>
      </c>
      <c r="E31" s="6"/>
      <c r="F31" s="4" t="s">
        <v>6</v>
      </c>
      <c r="G31" s="2"/>
      <c r="H31" s="57"/>
      <c r="I31" s="25" t="s">
        <v>7</v>
      </c>
      <c r="J31" s="40">
        <f>ROUNDDOWN($E31*$H31*J$28*365*$L$26/1000,)</f>
        <v>0</v>
      </c>
      <c r="K31" s="41">
        <v>0</v>
      </c>
      <c r="L31" s="41">
        <f t="shared" si="6"/>
        <v>0</v>
      </c>
      <c r="M31" s="41">
        <f t="shared" si="6"/>
        <v>0</v>
      </c>
      <c r="N31" s="41">
        <f t="shared" si="6"/>
        <v>0</v>
      </c>
      <c r="O31" s="78">
        <f t="shared" si="6"/>
        <v>0</v>
      </c>
    </row>
    <row r="32" spans="1:15" ht="15" customHeight="1">
      <c r="A32" s="72"/>
      <c r="B32" s="8"/>
      <c r="C32" s="2" t="s">
        <v>9</v>
      </c>
      <c r="D32" s="5" t="s">
        <v>5</v>
      </c>
      <c r="E32" s="6"/>
      <c r="F32" s="4" t="s">
        <v>6</v>
      </c>
      <c r="G32" s="2"/>
      <c r="H32" s="57"/>
      <c r="I32" s="25" t="s">
        <v>7</v>
      </c>
      <c r="J32" s="40">
        <f>ROUNDDOWN($E32*$H32*J$28*365*$L$26/1000,)</f>
        <v>0</v>
      </c>
      <c r="K32" s="41">
        <v>0</v>
      </c>
      <c r="L32" s="41">
        <f t="shared" si="6"/>
        <v>0</v>
      </c>
      <c r="M32" s="41">
        <f t="shared" si="6"/>
        <v>0</v>
      </c>
      <c r="N32" s="41">
        <f t="shared" si="6"/>
        <v>0</v>
      </c>
      <c r="O32" s="78">
        <f t="shared" si="6"/>
        <v>0</v>
      </c>
    </row>
    <row r="33" spans="1:15" ht="15" customHeight="1">
      <c r="A33" s="72"/>
      <c r="B33" s="8"/>
      <c r="C33" s="2" t="s">
        <v>10</v>
      </c>
      <c r="D33" s="5" t="s">
        <v>5</v>
      </c>
      <c r="E33" s="6"/>
      <c r="F33" s="4" t="s">
        <v>6</v>
      </c>
      <c r="G33" s="2"/>
      <c r="H33" s="57"/>
      <c r="I33" s="25" t="s">
        <v>7</v>
      </c>
      <c r="J33" s="40">
        <f>ROUNDDOWN($E33*$H33*J$28*365*$L$26/1000,)</f>
        <v>0</v>
      </c>
      <c r="K33" s="41">
        <v>0</v>
      </c>
      <c r="L33" s="41">
        <f t="shared" si="6"/>
        <v>0</v>
      </c>
      <c r="M33" s="41">
        <f t="shared" si="6"/>
        <v>0</v>
      </c>
      <c r="N33" s="41">
        <f t="shared" si="6"/>
        <v>0</v>
      </c>
      <c r="O33" s="78">
        <f t="shared" si="6"/>
        <v>0</v>
      </c>
    </row>
    <row r="34" spans="1:15" ht="15" customHeight="1">
      <c r="A34" s="72"/>
      <c r="B34" s="9"/>
      <c r="C34" s="2" t="s">
        <v>11</v>
      </c>
      <c r="D34" s="5" t="s">
        <v>5</v>
      </c>
      <c r="E34" s="6"/>
      <c r="F34" s="4" t="s">
        <v>6</v>
      </c>
      <c r="G34" s="2"/>
      <c r="H34" s="57"/>
      <c r="I34" s="25" t="s">
        <v>7</v>
      </c>
      <c r="J34" s="40">
        <f>ROUNDDOWN($E34*$H34*J$28*365*$L$26/1000,)</f>
        <v>0</v>
      </c>
      <c r="K34" s="41">
        <v>0</v>
      </c>
      <c r="L34" s="41">
        <f t="shared" si="6"/>
        <v>0</v>
      </c>
      <c r="M34" s="41">
        <f t="shared" si="6"/>
        <v>0</v>
      </c>
      <c r="N34" s="41">
        <f t="shared" si="6"/>
        <v>0</v>
      </c>
      <c r="O34" s="78">
        <f t="shared" si="6"/>
        <v>0</v>
      </c>
    </row>
    <row r="35" spans="1:15" ht="15" customHeight="1">
      <c r="A35" s="72"/>
      <c r="B35" s="164" t="s">
        <v>30</v>
      </c>
      <c r="C35" s="139"/>
      <c r="D35" s="137"/>
      <c r="E35" s="137"/>
      <c r="F35" s="138"/>
      <c r="G35" s="2"/>
      <c r="H35" s="57"/>
      <c r="I35" s="25" t="s">
        <v>7</v>
      </c>
      <c r="J35" s="40">
        <f>ROUNDDOWN($H35*$C$28*J$28*365*$L$26/1000,)</f>
        <v>0</v>
      </c>
      <c r="K35" s="41">
        <v>0</v>
      </c>
      <c r="L35" s="41">
        <f aca="true" t="shared" si="7" ref="L35:O36">ROUNDDOWN($H35*$C$28*L$28*365*$L$26/1000,)</f>
        <v>0</v>
      </c>
      <c r="M35" s="41">
        <f t="shared" si="7"/>
        <v>0</v>
      </c>
      <c r="N35" s="41">
        <f t="shared" si="7"/>
        <v>0</v>
      </c>
      <c r="O35" s="78">
        <f t="shared" si="7"/>
        <v>0</v>
      </c>
    </row>
    <row r="36" spans="1:15" ht="15" customHeight="1">
      <c r="A36" s="72"/>
      <c r="B36" s="165"/>
      <c r="C36" s="139"/>
      <c r="D36" s="137"/>
      <c r="E36" s="137"/>
      <c r="F36" s="138"/>
      <c r="G36" s="21"/>
      <c r="H36" s="58"/>
      <c r="I36" s="25" t="s">
        <v>7</v>
      </c>
      <c r="J36" s="40">
        <f>ROUNDDOWN($H36*$C$28*J$28*365*$L$26/1000,)</f>
        <v>0</v>
      </c>
      <c r="K36" s="41">
        <v>0</v>
      </c>
      <c r="L36" s="41">
        <f t="shared" si="7"/>
        <v>0</v>
      </c>
      <c r="M36" s="41">
        <f t="shared" si="7"/>
        <v>0</v>
      </c>
      <c r="N36" s="41">
        <f t="shared" si="7"/>
        <v>0</v>
      </c>
      <c r="O36" s="78">
        <f t="shared" si="7"/>
        <v>0</v>
      </c>
    </row>
    <row r="37" spans="1:15" ht="15" customHeight="1">
      <c r="A37" s="72"/>
      <c r="B37" s="166"/>
      <c r="C37" s="163"/>
      <c r="D37" s="147"/>
      <c r="E37" s="147"/>
      <c r="F37" s="148"/>
      <c r="G37" s="3"/>
      <c r="H37" s="122"/>
      <c r="I37" s="26"/>
      <c r="J37" s="44">
        <f>ROUNDDOWN($H37*$C$28*J$28*365*$L$26/1000,)</f>
        <v>0</v>
      </c>
      <c r="K37" s="45">
        <v>0</v>
      </c>
      <c r="L37" s="45">
        <f>ROUNDDOWN(SUM(L30:L36)*$H37,0)</f>
        <v>0</v>
      </c>
      <c r="M37" s="45">
        <f>ROUNDDOWN(SUM(M30:M36)*$H37,0)</f>
        <v>0</v>
      </c>
      <c r="N37" s="45">
        <f>ROUNDDOWN(SUM(N30:N36)*$H37,0)</f>
        <v>0</v>
      </c>
      <c r="O37" s="79">
        <f>ROUNDDOWN(SUM(O30:O36)*$H37,0)</f>
        <v>0</v>
      </c>
    </row>
    <row r="38" spans="1:15" ht="15" customHeight="1">
      <c r="A38" s="143" t="s">
        <v>22</v>
      </c>
      <c r="B38" s="144"/>
      <c r="C38" s="144"/>
      <c r="D38" s="144"/>
      <c r="E38" s="144"/>
      <c r="F38" s="144"/>
      <c r="G38" s="144"/>
      <c r="H38" s="144"/>
      <c r="I38" s="145"/>
      <c r="J38" s="36">
        <f aca="true" t="shared" si="8" ref="J38:O38">SUM(J30:J37)</f>
        <v>0</v>
      </c>
      <c r="K38" s="37">
        <f t="shared" si="8"/>
        <v>0</v>
      </c>
      <c r="L38" s="37">
        <f t="shared" si="8"/>
        <v>0</v>
      </c>
      <c r="M38" s="37">
        <f t="shared" si="8"/>
        <v>0</v>
      </c>
      <c r="N38" s="48">
        <f t="shared" si="8"/>
        <v>0</v>
      </c>
      <c r="O38" s="80">
        <f t="shared" si="8"/>
        <v>0</v>
      </c>
    </row>
    <row r="39" spans="1:15" ht="15" customHeight="1">
      <c r="A39" s="71"/>
      <c r="B39" s="140" t="s">
        <v>16</v>
      </c>
      <c r="C39" s="141"/>
      <c r="D39" s="141"/>
      <c r="E39" s="141"/>
      <c r="F39" s="142"/>
      <c r="G39" s="16"/>
      <c r="H39" s="17">
        <f>H19</f>
        <v>0</v>
      </c>
      <c r="I39" s="108" t="s">
        <v>12</v>
      </c>
      <c r="J39" s="38">
        <f>ROUNDDOWN($H39*$C$28*J$28*365/1000,)</f>
        <v>0</v>
      </c>
      <c r="K39" s="39">
        <v>0</v>
      </c>
      <c r="L39" s="39">
        <f aca="true" t="shared" si="9" ref="L39:O42">ROUNDDOWN($H39*$C$28*L$28*365/1000,)</f>
        <v>0</v>
      </c>
      <c r="M39" s="39">
        <f t="shared" si="9"/>
        <v>0</v>
      </c>
      <c r="N39" s="49">
        <f t="shared" si="9"/>
        <v>0</v>
      </c>
      <c r="O39" s="81">
        <f t="shared" si="9"/>
        <v>0</v>
      </c>
    </row>
    <row r="40" spans="1:15" ht="15" customHeight="1">
      <c r="A40" s="72"/>
      <c r="B40" s="136" t="s">
        <v>13</v>
      </c>
      <c r="C40" s="137"/>
      <c r="D40" s="137"/>
      <c r="E40" s="137"/>
      <c r="F40" s="138"/>
      <c r="G40" s="2"/>
      <c r="H40" s="6">
        <f>H20</f>
        <v>0</v>
      </c>
      <c r="I40" s="25" t="s">
        <v>12</v>
      </c>
      <c r="J40" s="40">
        <f>ROUNDDOWN($H40*$C$28*J$28*365/1000,)</f>
        <v>0</v>
      </c>
      <c r="K40" s="41">
        <v>0</v>
      </c>
      <c r="L40" s="41">
        <f t="shared" si="9"/>
        <v>0</v>
      </c>
      <c r="M40" s="41">
        <f t="shared" si="9"/>
        <v>0</v>
      </c>
      <c r="N40" s="35">
        <f t="shared" si="9"/>
        <v>0</v>
      </c>
      <c r="O40" s="78">
        <f t="shared" si="9"/>
        <v>0</v>
      </c>
    </row>
    <row r="41" spans="1:15" ht="15" customHeight="1">
      <c r="A41" s="72"/>
      <c r="B41" s="136" t="s">
        <v>14</v>
      </c>
      <c r="C41" s="137"/>
      <c r="D41" s="137"/>
      <c r="E41" s="137"/>
      <c r="F41" s="138"/>
      <c r="G41" s="2"/>
      <c r="H41" s="6">
        <f>H21</f>
        <v>0</v>
      </c>
      <c r="I41" s="25" t="s">
        <v>12</v>
      </c>
      <c r="J41" s="40">
        <f>ROUNDDOWN($H41*$C$28*J$28*365/1000,)</f>
        <v>0</v>
      </c>
      <c r="K41" s="41">
        <v>0</v>
      </c>
      <c r="L41" s="41">
        <f t="shared" si="9"/>
        <v>0</v>
      </c>
      <c r="M41" s="41">
        <f t="shared" si="9"/>
        <v>0</v>
      </c>
      <c r="N41" s="35">
        <f t="shared" si="9"/>
        <v>0</v>
      </c>
      <c r="O41" s="78">
        <f t="shared" si="9"/>
        <v>0</v>
      </c>
    </row>
    <row r="42" spans="1:15" ht="15" customHeight="1">
      <c r="A42" s="72"/>
      <c r="B42" s="146"/>
      <c r="C42" s="147"/>
      <c r="D42" s="147"/>
      <c r="E42" s="147"/>
      <c r="F42" s="148"/>
      <c r="G42" s="3"/>
      <c r="H42" s="7"/>
      <c r="I42" s="107" t="s">
        <v>12</v>
      </c>
      <c r="J42" s="44">
        <f>ROUNDDOWN($H42*$C$28*J$28*365/1000,)</f>
        <v>0</v>
      </c>
      <c r="K42" s="45">
        <v>0</v>
      </c>
      <c r="L42" s="45">
        <f t="shared" si="9"/>
        <v>0</v>
      </c>
      <c r="M42" s="45">
        <f t="shared" si="9"/>
        <v>0</v>
      </c>
      <c r="N42" s="43">
        <f t="shared" si="9"/>
        <v>0</v>
      </c>
      <c r="O42" s="79">
        <f t="shared" si="9"/>
        <v>0</v>
      </c>
    </row>
    <row r="43" spans="1:15" ht="15" customHeight="1">
      <c r="A43" s="125" t="s">
        <v>19</v>
      </c>
      <c r="B43" s="126"/>
      <c r="C43" s="126"/>
      <c r="D43" s="126"/>
      <c r="E43" s="126"/>
      <c r="F43" s="126"/>
      <c r="G43" s="126"/>
      <c r="H43" s="126"/>
      <c r="I43" s="127"/>
      <c r="J43" s="36">
        <f>SUM(J39:J42)</f>
        <v>0</v>
      </c>
      <c r="K43" s="37">
        <v>0</v>
      </c>
      <c r="L43" s="37">
        <f>SUM(L39:L42)</f>
        <v>0</v>
      </c>
      <c r="M43" s="37">
        <f>SUM(M39:M42)</f>
        <v>0</v>
      </c>
      <c r="N43" s="48">
        <f>SUM(N39:N42)</f>
        <v>0</v>
      </c>
      <c r="O43" s="80">
        <f>SUM(O39:O42)</f>
        <v>0</v>
      </c>
    </row>
    <row r="44" spans="1:15" ht="15" customHeight="1" thickBot="1">
      <c r="A44" s="128" t="s">
        <v>23</v>
      </c>
      <c r="B44" s="129"/>
      <c r="C44" s="129"/>
      <c r="D44" s="129"/>
      <c r="E44" s="129"/>
      <c r="F44" s="129"/>
      <c r="G44" s="129"/>
      <c r="H44" s="129"/>
      <c r="I44" s="130"/>
      <c r="J44" s="68">
        <f>SUM(J43,J38)</f>
        <v>0</v>
      </c>
      <c r="K44" s="69">
        <v>0</v>
      </c>
      <c r="L44" s="69">
        <f>SUM(L43,L38)</f>
        <v>0</v>
      </c>
      <c r="M44" s="69">
        <f>SUM(M43,M38)</f>
        <v>0</v>
      </c>
      <c r="N44" s="73">
        <f>SUM(N43,N38)</f>
        <v>0</v>
      </c>
      <c r="O44" s="84">
        <f>SUM(O43,O38)</f>
        <v>0</v>
      </c>
    </row>
    <row r="45" spans="1:15" ht="15" customHeight="1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64"/>
      <c r="L45" s="64"/>
      <c r="M45" s="64"/>
      <c r="N45" s="64"/>
      <c r="O45" s="64"/>
    </row>
    <row r="46" spans="1:15" ht="15" customHeight="1">
      <c r="A46" s="152" t="s">
        <v>72</v>
      </c>
      <c r="B46" s="153"/>
      <c r="C46" s="153"/>
      <c r="D46" s="153"/>
      <c r="E46" s="153"/>
      <c r="F46" s="153"/>
      <c r="G46" s="153"/>
      <c r="H46" s="153"/>
      <c r="I46" s="154"/>
      <c r="J46" s="65">
        <f aca="true" t="shared" si="10" ref="J46:O46">SUM(J18,J38)</f>
        <v>0</v>
      </c>
      <c r="K46" s="96">
        <f t="shared" si="10"/>
        <v>0</v>
      </c>
      <c r="L46" s="66">
        <f t="shared" si="10"/>
        <v>0</v>
      </c>
      <c r="M46" s="66">
        <f t="shared" si="10"/>
        <v>0</v>
      </c>
      <c r="N46" s="66">
        <f t="shared" si="10"/>
        <v>0</v>
      </c>
      <c r="O46" s="85">
        <f t="shared" si="10"/>
        <v>0</v>
      </c>
    </row>
    <row r="47" spans="1:15" ht="15" customHeight="1">
      <c r="A47" s="155" t="s">
        <v>73</v>
      </c>
      <c r="B47" s="156"/>
      <c r="C47" s="156"/>
      <c r="D47" s="156"/>
      <c r="E47" s="156"/>
      <c r="F47" s="156"/>
      <c r="G47" s="156"/>
      <c r="H47" s="156"/>
      <c r="I47" s="157"/>
      <c r="J47" s="36">
        <f aca="true" t="shared" si="11" ref="J47:O48">SUM(J23,J43)</f>
        <v>0</v>
      </c>
      <c r="K47" s="90">
        <f t="shared" si="11"/>
        <v>0</v>
      </c>
      <c r="L47" s="37">
        <f t="shared" si="11"/>
        <v>0</v>
      </c>
      <c r="M47" s="37">
        <f t="shared" si="11"/>
        <v>0</v>
      </c>
      <c r="N47" s="37">
        <f t="shared" si="11"/>
        <v>0</v>
      </c>
      <c r="O47" s="80">
        <f t="shared" si="11"/>
        <v>0</v>
      </c>
    </row>
    <row r="48" spans="1:15" ht="15" customHeight="1" thickBot="1">
      <c r="A48" s="67" t="s">
        <v>29</v>
      </c>
      <c r="B48" s="55"/>
      <c r="C48" s="55"/>
      <c r="D48" s="55"/>
      <c r="E48" s="55"/>
      <c r="F48" s="55"/>
      <c r="G48" s="55"/>
      <c r="H48" s="55"/>
      <c r="I48" s="56"/>
      <c r="J48" s="68">
        <f t="shared" si="11"/>
        <v>0</v>
      </c>
      <c r="K48" s="97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84">
        <f t="shared" si="11"/>
        <v>0</v>
      </c>
    </row>
  </sheetData>
  <sheetProtection/>
  <mergeCells count="36">
    <mergeCell ref="N1:O1"/>
    <mergeCell ref="C12:F12"/>
    <mergeCell ref="C13:F13"/>
    <mergeCell ref="C14:F14"/>
    <mergeCell ref="G4:I4"/>
    <mergeCell ref="A4:F4"/>
    <mergeCell ref="A46:I46"/>
    <mergeCell ref="A47:I47"/>
    <mergeCell ref="A27:F27"/>
    <mergeCell ref="G27:I27"/>
    <mergeCell ref="G28:I28"/>
    <mergeCell ref="C37:F37"/>
    <mergeCell ref="B35:B37"/>
    <mergeCell ref="B41:F41"/>
    <mergeCell ref="B42:F42"/>
    <mergeCell ref="A44:I44"/>
    <mergeCell ref="A38:I38"/>
    <mergeCell ref="B22:F22"/>
    <mergeCell ref="B12:B17"/>
    <mergeCell ref="C35:F35"/>
    <mergeCell ref="B19:F19"/>
    <mergeCell ref="B20:F20"/>
    <mergeCell ref="B21:F21"/>
    <mergeCell ref="A18:I18"/>
    <mergeCell ref="C16:F16"/>
    <mergeCell ref="C17:F17"/>
    <mergeCell ref="A43:I43"/>
    <mergeCell ref="A24:I24"/>
    <mergeCell ref="G5:I5"/>
    <mergeCell ref="A5:B5"/>
    <mergeCell ref="A28:B28"/>
    <mergeCell ref="B40:F40"/>
    <mergeCell ref="C36:F36"/>
    <mergeCell ref="B39:F39"/>
    <mergeCell ref="A23:I23"/>
    <mergeCell ref="C15:F15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r:id="rId2"/>
  <headerFooter alignWithMargins="0">
    <oddHeader>&amp;L&amp;11＜特養・ｼｮｰﾄはこの様式を使用すること＞&amp;R【様式１６－２】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="120" zoomScaleNormal="120" zoomScaleSheetLayoutView="125" workbookViewId="0" topLeftCell="A1">
      <selection activeCell="B26" sqref="B26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8.7109375" style="1" customWidth="1"/>
    <col min="11" max="15" width="8.7109375" style="32" customWidth="1"/>
    <col min="16" max="16384" width="9.140625" style="1" customWidth="1"/>
  </cols>
  <sheetData>
    <row r="1" spans="1:18" ht="15" customHeight="1">
      <c r="A1" s="60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1" t="s">
        <v>27</v>
      </c>
      <c r="N1" s="167" t="s">
        <v>60</v>
      </c>
      <c r="O1" s="167"/>
      <c r="P1" s="63"/>
      <c r="Q1" s="63"/>
      <c r="R1" s="63"/>
    </row>
    <row r="2" spans="1:15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09"/>
      <c r="O2" s="33"/>
    </row>
    <row r="3" spans="1:15" ht="15" customHeight="1" thickBot="1">
      <c r="A3" s="104" t="s">
        <v>71</v>
      </c>
      <c r="B3" s="105"/>
      <c r="C3" s="105"/>
      <c r="D3" s="105"/>
      <c r="E3" s="105"/>
      <c r="F3" s="105"/>
      <c r="G3" s="105"/>
      <c r="H3" s="105"/>
      <c r="I3" s="105"/>
      <c r="J3" s="105"/>
      <c r="K3" s="111" t="s">
        <v>28</v>
      </c>
      <c r="L3" s="62">
        <v>10.45</v>
      </c>
      <c r="M3" s="111"/>
      <c r="N3" s="114"/>
      <c r="O3" s="110" t="s">
        <v>25</v>
      </c>
    </row>
    <row r="4" spans="1:15" ht="15" customHeight="1" thickBot="1">
      <c r="A4" s="158"/>
      <c r="B4" s="159"/>
      <c r="C4" s="159"/>
      <c r="D4" s="159"/>
      <c r="E4" s="159"/>
      <c r="F4" s="159"/>
      <c r="G4" s="160" t="s">
        <v>21</v>
      </c>
      <c r="H4" s="161"/>
      <c r="I4" s="162"/>
      <c r="J4" s="98" t="s">
        <v>56</v>
      </c>
      <c r="K4" s="98" t="s">
        <v>57</v>
      </c>
      <c r="L4" s="98" t="s">
        <v>58</v>
      </c>
      <c r="M4" s="98" t="s">
        <v>63</v>
      </c>
      <c r="N4" s="123" t="s">
        <v>64</v>
      </c>
      <c r="O4" s="119" t="s">
        <v>69</v>
      </c>
    </row>
    <row r="5" spans="1:15" ht="15" customHeight="1">
      <c r="A5" s="133" t="s">
        <v>24</v>
      </c>
      <c r="B5" s="131"/>
      <c r="C5" s="120">
        <f>SUM(E7:E11)</f>
        <v>80</v>
      </c>
      <c r="D5" s="24" t="s">
        <v>0</v>
      </c>
      <c r="E5" s="24"/>
      <c r="F5" s="24"/>
      <c r="G5" s="131" t="s">
        <v>3</v>
      </c>
      <c r="H5" s="131"/>
      <c r="I5" s="132"/>
      <c r="J5" s="87"/>
      <c r="K5" s="23">
        <v>0.95</v>
      </c>
      <c r="L5" s="23">
        <v>0.95</v>
      </c>
      <c r="M5" s="23">
        <v>0.95</v>
      </c>
      <c r="N5" s="46">
        <v>0.95</v>
      </c>
      <c r="O5" s="76">
        <v>0.95</v>
      </c>
    </row>
    <row r="6" spans="1:15" ht="15" customHeight="1">
      <c r="A6" s="72"/>
      <c r="B6" s="13" t="s">
        <v>1</v>
      </c>
      <c r="C6" s="13"/>
      <c r="D6" s="13"/>
      <c r="E6" s="13"/>
      <c r="F6" s="13"/>
      <c r="G6" s="13"/>
      <c r="H6" s="28" t="s">
        <v>18</v>
      </c>
      <c r="I6" s="29" t="s">
        <v>2</v>
      </c>
      <c r="J6" s="86"/>
      <c r="K6" s="34"/>
      <c r="L6" s="34"/>
      <c r="M6" s="34"/>
      <c r="N6" s="47"/>
      <c r="O6" s="77"/>
    </row>
    <row r="7" spans="1:15" ht="15" customHeight="1">
      <c r="A7" s="72"/>
      <c r="B7" s="14"/>
      <c r="C7" s="2" t="s">
        <v>4</v>
      </c>
      <c r="D7" s="5" t="s">
        <v>5</v>
      </c>
      <c r="E7" s="6">
        <v>10</v>
      </c>
      <c r="F7" s="4" t="s">
        <v>6</v>
      </c>
      <c r="G7" s="2"/>
      <c r="H7" s="57">
        <v>663</v>
      </c>
      <c r="I7" s="25" t="s">
        <v>7</v>
      </c>
      <c r="J7" s="88">
        <f aca="true" t="shared" si="0" ref="J7:O11">ROUNDDOWN($E7*$H7*365*$L$3*J$5/1000,)</f>
        <v>0</v>
      </c>
      <c r="K7" s="41">
        <f t="shared" si="0"/>
        <v>24024</v>
      </c>
      <c r="L7" s="41">
        <f t="shared" si="0"/>
        <v>24024</v>
      </c>
      <c r="M7" s="41">
        <f t="shared" si="0"/>
        <v>24024</v>
      </c>
      <c r="N7" s="41">
        <f t="shared" si="0"/>
        <v>24024</v>
      </c>
      <c r="O7" s="78">
        <f t="shared" si="0"/>
        <v>24024</v>
      </c>
    </row>
    <row r="8" spans="1:15" ht="15" customHeight="1">
      <c r="A8" s="72"/>
      <c r="B8" s="14"/>
      <c r="C8" s="2" t="s">
        <v>8</v>
      </c>
      <c r="D8" s="5" t="s">
        <v>5</v>
      </c>
      <c r="E8" s="6">
        <v>10</v>
      </c>
      <c r="F8" s="4" t="s">
        <v>6</v>
      </c>
      <c r="G8" s="2"/>
      <c r="H8" s="57">
        <v>733</v>
      </c>
      <c r="I8" s="25" t="s">
        <v>7</v>
      </c>
      <c r="J8" s="88">
        <f t="shared" si="0"/>
        <v>0</v>
      </c>
      <c r="K8" s="41">
        <f t="shared" si="0"/>
        <v>26560</v>
      </c>
      <c r="L8" s="41">
        <f t="shared" si="0"/>
        <v>26560</v>
      </c>
      <c r="M8" s="41">
        <f t="shared" si="0"/>
        <v>26560</v>
      </c>
      <c r="N8" s="41">
        <f t="shared" si="0"/>
        <v>26560</v>
      </c>
      <c r="O8" s="78">
        <f t="shared" si="0"/>
        <v>26560</v>
      </c>
    </row>
    <row r="9" spans="1:15" ht="15" customHeight="1">
      <c r="A9" s="72"/>
      <c r="B9" s="14"/>
      <c r="C9" s="2" t="s">
        <v>9</v>
      </c>
      <c r="D9" s="5" t="s">
        <v>5</v>
      </c>
      <c r="E9" s="6">
        <v>20</v>
      </c>
      <c r="F9" s="4" t="s">
        <v>6</v>
      </c>
      <c r="G9" s="2"/>
      <c r="H9" s="57">
        <v>807</v>
      </c>
      <c r="I9" s="25" t="s">
        <v>7</v>
      </c>
      <c r="J9" s="88">
        <f t="shared" si="0"/>
        <v>0</v>
      </c>
      <c r="K9" s="41">
        <f t="shared" si="0"/>
        <v>58483</v>
      </c>
      <c r="L9" s="41">
        <f t="shared" si="0"/>
        <v>58483</v>
      </c>
      <c r="M9" s="41">
        <f t="shared" si="0"/>
        <v>58483</v>
      </c>
      <c r="N9" s="41">
        <f t="shared" si="0"/>
        <v>58483</v>
      </c>
      <c r="O9" s="78">
        <f t="shared" si="0"/>
        <v>58483</v>
      </c>
    </row>
    <row r="10" spans="1:15" ht="15" customHeight="1">
      <c r="A10" s="72"/>
      <c r="B10" s="14"/>
      <c r="C10" s="2" t="s">
        <v>10</v>
      </c>
      <c r="D10" s="5" t="s">
        <v>5</v>
      </c>
      <c r="E10" s="6">
        <v>20</v>
      </c>
      <c r="F10" s="4" t="s">
        <v>6</v>
      </c>
      <c r="G10" s="2"/>
      <c r="H10" s="57">
        <v>877</v>
      </c>
      <c r="I10" s="25" t="s">
        <v>7</v>
      </c>
      <c r="J10" s="88">
        <f t="shared" si="0"/>
        <v>0</v>
      </c>
      <c r="K10" s="41">
        <f t="shared" si="0"/>
        <v>63556</v>
      </c>
      <c r="L10" s="41">
        <f t="shared" si="0"/>
        <v>63556</v>
      </c>
      <c r="M10" s="41">
        <f t="shared" si="0"/>
        <v>63556</v>
      </c>
      <c r="N10" s="41">
        <f t="shared" si="0"/>
        <v>63556</v>
      </c>
      <c r="O10" s="78">
        <f t="shared" si="0"/>
        <v>63556</v>
      </c>
    </row>
    <row r="11" spans="1:15" ht="15" customHeight="1">
      <c r="A11" s="72"/>
      <c r="B11" s="15"/>
      <c r="C11" s="2" t="s">
        <v>11</v>
      </c>
      <c r="D11" s="5" t="s">
        <v>5</v>
      </c>
      <c r="E11" s="6">
        <v>20</v>
      </c>
      <c r="F11" s="4" t="s">
        <v>6</v>
      </c>
      <c r="G11" s="2"/>
      <c r="H11" s="57">
        <v>947</v>
      </c>
      <c r="I11" s="25" t="s">
        <v>7</v>
      </c>
      <c r="J11" s="88">
        <f t="shared" si="0"/>
        <v>0</v>
      </c>
      <c r="K11" s="41">
        <f t="shared" si="0"/>
        <v>68629</v>
      </c>
      <c r="L11" s="41">
        <f t="shared" si="0"/>
        <v>68629</v>
      </c>
      <c r="M11" s="41">
        <f t="shared" si="0"/>
        <v>68629</v>
      </c>
      <c r="N11" s="41">
        <f t="shared" si="0"/>
        <v>68629</v>
      </c>
      <c r="O11" s="78">
        <f t="shared" si="0"/>
        <v>68629</v>
      </c>
    </row>
    <row r="12" spans="1:15" ht="15" customHeight="1">
      <c r="A12" s="72"/>
      <c r="B12" s="149" t="s">
        <v>30</v>
      </c>
      <c r="C12" s="137"/>
      <c r="D12" s="137"/>
      <c r="E12" s="137"/>
      <c r="F12" s="138"/>
      <c r="G12" s="2"/>
      <c r="H12" s="57"/>
      <c r="I12" s="25" t="s">
        <v>7</v>
      </c>
      <c r="J12" s="88">
        <f aca="true" t="shared" si="1" ref="J12:O17">ROUNDDOWN($H12*$C$5*J$5*365*$L$3/1000,)</f>
        <v>0</v>
      </c>
      <c r="K12" s="41">
        <f t="shared" si="1"/>
        <v>0</v>
      </c>
      <c r="L12" s="41">
        <f>ROUNDDOWN($H12*$C$5*L$5*365*$L$3/1000,)</f>
        <v>0</v>
      </c>
      <c r="M12" s="41">
        <f>ROUNDDOWN($H12*$C$5*M$5*365*$L$3/1000,)</f>
        <v>0</v>
      </c>
      <c r="N12" s="41">
        <f>ROUNDDOWN($H12*$C$5*N$5*365*$L$3/1000,)</f>
        <v>0</v>
      </c>
      <c r="O12" s="78">
        <f t="shared" si="1"/>
        <v>0</v>
      </c>
    </row>
    <row r="13" spans="1:15" ht="15" customHeight="1">
      <c r="A13" s="72"/>
      <c r="B13" s="150"/>
      <c r="C13" s="137"/>
      <c r="D13" s="137"/>
      <c r="E13" s="137"/>
      <c r="F13" s="138"/>
      <c r="G13" s="2"/>
      <c r="H13" s="57"/>
      <c r="I13" s="25" t="s">
        <v>7</v>
      </c>
      <c r="J13" s="88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78">
        <f t="shared" si="1"/>
        <v>0</v>
      </c>
    </row>
    <row r="14" spans="1:15" ht="15" customHeight="1">
      <c r="A14" s="72"/>
      <c r="B14" s="150"/>
      <c r="C14" s="137"/>
      <c r="D14" s="137"/>
      <c r="E14" s="137"/>
      <c r="F14" s="138"/>
      <c r="G14" s="2"/>
      <c r="H14" s="57"/>
      <c r="I14" s="25" t="s">
        <v>7</v>
      </c>
      <c r="J14" s="88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78">
        <f t="shared" si="1"/>
        <v>0</v>
      </c>
    </row>
    <row r="15" spans="1:15" ht="15" customHeight="1">
      <c r="A15" s="72"/>
      <c r="B15" s="150"/>
      <c r="C15" s="137"/>
      <c r="D15" s="137"/>
      <c r="E15" s="137"/>
      <c r="F15" s="138"/>
      <c r="G15" s="2"/>
      <c r="H15" s="57"/>
      <c r="I15" s="25" t="s">
        <v>7</v>
      </c>
      <c r="J15" s="88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78">
        <f t="shared" si="1"/>
        <v>0</v>
      </c>
    </row>
    <row r="16" spans="1:15" ht="15" customHeight="1">
      <c r="A16" s="72"/>
      <c r="B16" s="150"/>
      <c r="C16" s="137"/>
      <c r="D16" s="137"/>
      <c r="E16" s="137"/>
      <c r="F16" s="138"/>
      <c r="G16" s="2"/>
      <c r="H16" s="57"/>
      <c r="I16" s="25" t="s">
        <v>7</v>
      </c>
      <c r="J16" s="88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78">
        <f t="shared" si="1"/>
        <v>0</v>
      </c>
    </row>
    <row r="17" spans="1:15" ht="15" customHeight="1">
      <c r="A17" s="72"/>
      <c r="B17" s="151"/>
      <c r="C17" s="137"/>
      <c r="D17" s="137"/>
      <c r="E17" s="137"/>
      <c r="F17" s="138"/>
      <c r="G17" s="21"/>
      <c r="H17" s="122"/>
      <c r="I17" s="26"/>
      <c r="J17" s="89">
        <f t="shared" si="1"/>
        <v>0</v>
      </c>
      <c r="K17" s="45">
        <f t="shared" si="1"/>
        <v>0</v>
      </c>
      <c r="L17" s="45">
        <f>ROUNDDOWN(SUM(L7:L16)*$H17,0)</f>
        <v>0</v>
      </c>
      <c r="M17" s="45">
        <f>ROUNDDOWN(SUM(M7:M16)*$H17,0)</f>
        <v>0</v>
      </c>
      <c r="N17" s="45">
        <f>ROUNDDOWN(SUM(N7:N16)*$H17,0)</f>
        <v>0</v>
      </c>
      <c r="O17" s="79">
        <f>ROUNDDOWN(SUM(O7:O16)*$H17,0)</f>
        <v>0</v>
      </c>
    </row>
    <row r="18" spans="1:15" ht="15" customHeight="1">
      <c r="A18" s="143" t="s">
        <v>20</v>
      </c>
      <c r="B18" s="144"/>
      <c r="C18" s="144"/>
      <c r="D18" s="144"/>
      <c r="E18" s="144"/>
      <c r="F18" s="144"/>
      <c r="G18" s="144"/>
      <c r="H18" s="144"/>
      <c r="I18" s="145"/>
      <c r="J18" s="36">
        <f aca="true" t="shared" si="2" ref="J18:O18">SUM(J7:J17)</f>
        <v>0</v>
      </c>
      <c r="K18" s="90">
        <f t="shared" si="2"/>
        <v>241252</v>
      </c>
      <c r="L18" s="37">
        <f t="shared" si="2"/>
        <v>241252</v>
      </c>
      <c r="M18" s="37">
        <f t="shared" si="2"/>
        <v>241252</v>
      </c>
      <c r="N18" s="48">
        <f t="shared" si="2"/>
        <v>241252</v>
      </c>
      <c r="O18" s="80">
        <f t="shared" si="2"/>
        <v>241252</v>
      </c>
    </row>
    <row r="19" spans="1:15" ht="15" customHeight="1">
      <c r="A19" s="71"/>
      <c r="B19" s="140" t="s">
        <v>17</v>
      </c>
      <c r="C19" s="141"/>
      <c r="D19" s="141"/>
      <c r="E19" s="141"/>
      <c r="F19" s="142"/>
      <c r="G19" s="19"/>
      <c r="H19" s="20">
        <v>2000</v>
      </c>
      <c r="I19" s="27" t="s">
        <v>12</v>
      </c>
      <c r="J19" s="38">
        <f aca="true" t="shared" si="3" ref="J19:O19">ROUNDDOWN($H19*$C$5*J$5*365/1000,)</f>
        <v>0</v>
      </c>
      <c r="K19" s="91">
        <f t="shared" si="3"/>
        <v>55480</v>
      </c>
      <c r="L19" s="39">
        <f t="shared" si="3"/>
        <v>55480</v>
      </c>
      <c r="M19" s="39">
        <f t="shared" si="3"/>
        <v>55480</v>
      </c>
      <c r="N19" s="39">
        <f t="shared" si="3"/>
        <v>55480</v>
      </c>
      <c r="O19" s="81">
        <f t="shared" si="3"/>
        <v>55480</v>
      </c>
    </row>
    <row r="20" spans="1:15" ht="15" customHeight="1">
      <c r="A20" s="72"/>
      <c r="B20" s="136" t="s">
        <v>13</v>
      </c>
      <c r="C20" s="137"/>
      <c r="D20" s="137"/>
      <c r="E20" s="137"/>
      <c r="F20" s="138"/>
      <c r="G20" s="2"/>
      <c r="H20" s="6">
        <v>1380</v>
      </c>
      <c r="I20" s="25" t="s">
        <v>12</v>
      </c>
      <c r="J20" s="40">
        <f aca="true" t="shared" si="4" ref="J20:O22">ROUNDDOWN($H20*$C$5*J$5*365/1000,)</f>
        <v>0</v>
      </c>
      <c r="K20" s="92">
        <f>ROUNDDOWN($H20*$C$5*K$5*365/1000,)</f>
        <v>38281</v>
      </c>
      <c r="L20" s="41">
        <f t="shared" si="4"/>
        <v>38281</v>
      </c>
      <c r="M20" s="41">
        <f t="shared" si="4"/>
        <v>38281</v>
      </c>
      <c r="N20" s="41">
        <f t="shared" si="4"/>
        <v>38281</v>
      </c>
      <c r="O20" s="78">
        <f t="shared" si="4"/>
        <v>38281</v>
      </c>
    </row>
    <row r="21" spans="1:15" ht="15" customHeight="1">
      <c r="A21" s="72"/>
      <c r="B21" s="136" t="s">
        <v>14</v>
      </c>
      <c r="C21" s="137"/>
      <c r="D21" s="137"/>
      <c r="E21" s="137"/>
      <c r="F21" s="138"/>
      <c r="G21" s="2"/>
      <c r="H21" s="6">
        <v>100</v>
      </c>
      <c r="I21" s="25" t="s">
        <v>12</v>
      </c>
      <c r="J21" s="40">
        <f t="shared" si="4"/>
        <v>0</v>
      </c>
      <c r="K21" s="92">
        <f>ROUNDDOWN($H21*$C$5*K$5*365/1000,)</f>
        <v>2774</v>
      </c>
      <c r="L21" s="41">
        <f t="shared" si="4"/>
        <v>2774</v>
      </c>
      <c r="M21" s="41">
        <f t="shared" si="4"/>
        <v>2774</v>
      </c>
      <c r="N21" s="41">
        <f t="shared" si="4"/>
        <v>2774</v>
      </c>
      <c r="O21" s="78">
        <f t="shared" si="4"/>
        <v>2774</v>
      </c>
    </row>
    <row r="22" spans="1:15" ht="15" customHeight="1">
      <c r="A22" s="72"/>
      <c r="B22" s="146"/>
      <c r="C22" s="147"/>
      <c r="D22" s="147"/>
      <c r="E22" s="147"/>
      <c r="F22" s="148"/>
      <c r="G22" s="21"/>
      <c r="H22" s="22"/>
      <c r="I22" s="26" t="s">
        <v>12</v>
      </c>
      <c r="J22" s="44">
        <f t="shared" si="4"/>
        <v>0</v>
      </c>
      <c r="K22" s="93">
        <f>ROUNDDOWN($H22*$C$5*K$5*365/1000,)</f>
        <v>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79">
        <f t="shared" si="4"/>
        <v>0</v>
      </c>
    </row>
    <row r="23" spans="1:15" ht="15" customHeight="1">
      <c r="A23" s="143" t="s">
        <v>19</v>
      </c>
      <c r="B23" s="144"/>
      <c r="C23" s="144"/>
      <c r="D23" s="144"/>
      <c r="E23" s="144"/>
      <c r="F23" s="144"/>
      <c r="G23" s="144"/>
      <c r="H23" s="144"/>
      <c r="I23" s="145"/>
      <c r="J23" s="36">
        <f aca="true" t="shared" si="5" ref="J23:O23">SUM(J19:J22)</f>
        <v>0</v>
      </c>
      <c r="K23" s="90">
        <f t="shared" si="5"/>
        <v>96535</v>
      </c>
      <c r="L23" s="37">
        <f t="shared" si="5"/>
        <v>96535</v>
      </c>
      <c r="M23" s="37">
        <f t="shared" si="5"/>
        <v>96535</v>
      </c>
      <c r="N23" s="48">
        <f t="shared" si="5"/>
        <v>96535</v>
      </c>
      <c r="O23" s="80">
        <f t="shared" si="5"/>
        <v>96535</v>
      </c>
    </row>
    <row r="24" spans="1:15" ht="15" customHeight="1" thickBot="1">
      <c r="A24" s="128" t="s">
        <v>23</v>
      </c>
      <c r="B24" s="129"/>
      <c r="C24" s="129"/>
      <c r="D24" s="129"/>
      <c r="E24" s="129"/>
      <c r="F24" s="129"/>
      <c r="G24" s="129"/>
      <c r="H24" s="129"/>
      <c r="I24" s="130"/>
      <c r="J24" s="68">
        <f aca="true" t="shared" si="6" ref="J24:O24">SUM(J23,J18)</f>
        <v>0</v>
      </c>
      <c r="K24" s="97">
        <f t="shared" si="6"/>
        <v>337787</v>
      </c>
      <c r="L24" s="69">
        <f t="shared" si="6"/>
        <v>337787</v>
      </c>
      <c r="M24" s="69">
        <f t="shared" si="6"/>
        <v>337787</v>
      </c>
      <c r="N24" s="73">
        <f t="shared" si="6"/>
        <v>337787</v>
      </c>
      <c r="O24" s="84">
        <f t="shared" si="6"/>
        <v>337787</v>
      </c>
    </row>
    <row r="25" spans="1:15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2"/>
      <c r="K25" s="102"/>
      <c r="L25" s="102"/>
      <c r="M25" s="102"/>
      <c r="N25" s="102"/>
      <c r="O25" s="102"/>
    </row>
    <row r="26" spans="1:15" ht="15" customHeight="1" thickBot="1">
      <c r="A26" s="104" t="s">
        <v>70</v>
      </c>
      <c r="B26" s="103"/>
      <c r="C26" s="103"/>
      <c r="D26" s="103"/>
      <c r="E26" s="103"/>
      <c r="F26" s="103"/>
      <c r="G26" s="103"/>
      <c r="H26" s="103"/>
      <c r="I26" s="103"/>
      <c r="J26" s="100"/>
      <c r="K26" s="99" t="s">
        <v>28</v>
      </c>
      <c r="L26" s="62">
        <f>L3</f>
        <v>10.45</v>
      </c>
      <c r="M26" s="115"/>
      <c r="N26" s="114"/>
      <c r="O26" s="110" t="s">
        <v>25</v>
      </c>
    </row>
    <row r="27" spans="1:15" ht="15" customHeight="1" thickBot="1">
      <c r="A27" s="158"/>
      <c r="B27" s="159"/>
      <c r="C27" s="159"/>
      <c r="D27" s="159"/>
      <c r="E27" s="159"/>
      <c r="F27" s="159"/>
      <c r="G27" s="160" t="s">
        <v>21</v>
      </c>
      <c r="H27" s="161"/>
      <c r="I27" s="162"/>
      <c r="J27" s="118" t="str">
        <f aca="true" t="shared" si="7" ref="J27:O27">J4</f>
        <v>平成29年度</v>
      </c>
      <c r="K27" s="98" t="str">
        <f t="shared" si="7"/>
        <v>平成30年度</v>
      </c>
      <c r="L27" s="98" t="str">
        <f t="shared" si="7"/>
        <v>平成31年度</v>
      </c>
      <c r="M27" s="98" t="str">
        <f t="shared" si="7"/>
        <v>平成32年度</v>
      </c>
      <c r="N27" s="98" t="str">
        <f t="shared" si="7"/>
        <v>平成33年度</v>
      </c>
      <c r="O27" s="119" t="str">
        <f t="shared" si="7"/>
        <v>平成34年度</v>
      </c>
    </row>
    <row r="28" spans="1:15" ht="15" customHeight="1">
      <c r="A28" s="134" t="s">
        <v>24</v>
      </c>
      <c r="B28" s="135"/>
      <c r="C28" s="121">
        <f>SUM(E30:E34)</f>
        <v>10</v>
      </c>
      <c r="D28" s="30" t="s">
        <v>0</v>
      </c>
      <c r="E28" s="30"/>
      <c r="F28" s="30"/>
      <c r="G28" s="131" t="s">
        <v>3</v>
      </c>
      <c r="H28" s="131"/>
      <c r="I28" s="132"/>
      <c r="J28" s="94"/>
      <c r="K28" s="95">
        <v>0.95</v>
      </c>
      <c r="L28" s="74">
        <v>0.95</v>
      </c>
      <c r="M28" s="74">
        <v>0.95</v>
      </c>
      <c r="N28" s="75">
        <v>0.95</v>
      </c>
      <c r="O28" s="82">
        <v>0.95</v>
      </c>
    </row>
    <row r="29" spans="1:15" ht="15" customHeight="1">
      <c r="A29" s="71"/>
      <c r="B29" s="11" t="s">
        <v>15</v>
      </c>
      <c r="C29" s="12"/>
      <c r="D29" s="12"/>
      <c r="E29" s="12"/>
      <c r="F29" s="12"/>
      <c r="G29" s="12"/>
      <c r="H29" s="18" t="s">
        <v>18</v>
      </c>
      <c r="I29" s="106" t="s">
        <v>2</v>
      </c>
      <c r="J29" s="53"/>
      <c r="K29" s="50"/>
      <c r="L29" s="42"/>
      <c r="M29" s="42"/>
      <c r="N29" s="42"/>
      <c r="O29" s="83"/>
    </row>
    <row r="30" spans="1:15" ht="15" customHeight="1">
      <c r="A30" s="72"/>
      <c r="B30" s="10"/>
      <c r="C30" s="2" t="s">
        <v>4</v>
      </c>
      <c r="D30" s="5" t="s">
        <v>61</v>
      </c>
      <c r="E30" s="6">
        <v>2</v>
      </c>
      <c r="F30" s="4" t="s">
        <v>6</v>
      </c>
      <c r="G30" s="2"/>
      <c r="H30" s="57">
        <v>813</v>
      </c>
      <c r="I30" s="25" t="s">
        <v>7</v>
      </c>
      <c r="J30" s="40">
        <f>ROUNDDOWN($E30*$H30*J$28*365*$L$26/1000,)</f>
        <v>0</v>
      </c>
      <c r="K30" s="41">
        <f>ROUNDDOWN($E30*$H30*K$28*365*$L$26/1000,)</f>
        <v>5891</v>
      </c>
      <c r="L30" s="41">
        <f>ROUNDDOWN($E30*$H30*L$28*365*$L$26/1000,)</f>
        <v>5891</v>
      </c>
      <c r="M30" s="41">
        <f>ROUNDDOWN($E30*$H30*M$28*365*$L$26/1000,)</f>
        <v>5891</v>
      </c>
      <c r="N30" s="41">
        <f>ROUNDDOWN($E30*$H30*N$28*365*$L$26/1000,)</f>
        <v>5891</v>
      </c>
      <c r="O30" s="78">
        <f>ROUNDDOWN($E30*$H30*O$28*365*$L$26/1000,)</f>
        <v>5891</v>
      </c>
    </row>
    <row r="31" spans="1:15" ht="15" customHeight="1">
      <c r="A31" s="72"/>
      <c r="B31" s="8"/>
      <c r="C31" s="2" t="s">
        <v>8</v>
      </c>
      <c r="D31" s="5" t="s">
        <v>61</v>
      </c>
      <c r="E31" s="6">
        <v>2</v>
      </c>
      <c r="F31" s="4" t="s">
        <v>6</v>
      </c>
      <c r="G31" s="2"/>
      <c r="H31" s="57">
        <v>879</v>
      </c>
      <c r="I31" s="25" t="s">
        <v>7</v>
      </c>
      <c r="J31" s="40">
        <f>ROUNDDOWN($E31*$H31*J$28*365*$L$26/1000,)</f>
        <v>0</v>
      </c>
      <c r="K31" s="41">
        <f>ROUNDDOWN($E31*$H31*K$28*365*$L$26/1000,)</f>
        <v>6370</v>
      </c>
      <c r="L31" s="41">
        <f>ROUNDDOWN($E31*$H31*L$28*365*$L$26/1000,)</f>
        <v>6370</v>
      </c>
      <c r="M31" s="41">
        <f>ROUNDDOWN($E31*$H31*M$28*365*$L$26/1000,)</f>
        <v>6370</v>
      </c>
      <c r="N31" s="41">
        <f>ROUNDDOWN($E31*$H31*N$28*365*$L$26/1000,)</f>
        <v>6370</v>
      </c>
      <c r="O31" s="78">
        <f>ROUNDDOWN($E31*$H31*O$28*365*$L$26/1000,)</f>
        <v>6370</v>
      </c>
    </row>
    <row r="32" spans="1:15" ht="15" customHeight="1">
      <c r="A32" s="72"/>
      <c r="B32" s="8"/>
      <c r="C32" s="2" t="s">
        <v>9</v>
      </c>
      <c r="D32" s="5" t="s">
        <v>61</v>
      </c>
      <c r="E32" s="6">
        <v>2</v>
      </c>
      <c r="F32" s="4" t="s">
        <v>6</v>
      </c>
      <c r="G32" s="2"/>
      <c r="H32" s="57">
        <v>951</v>
      </c>
      <c r="I32" s="25" t="s">
        <v>7</v>
      </c>
      <c r="J32" s="40">
        <f>ROUNDDOWN($E32*$H32*J$28*365*$L$26/1000,)</f>
        <v>0</v>
      </c>
      <c r="K32" s="41">
        <f>ROUNDDOWN($E32*$H32*K$28*365*$L$26/1000,)</f>
        <v>6891</v>
      </c>
      <c r="L32" s="41">
        <f>ROUNDDOWN($E32*$H32*L$28*365*$L$26/1000,)</f>
        <v>6891</v>
      </c>
      <c r="M32" s="41">
        <f>ROUNDDOWN($E32*$H32*M$28*365*$L$26/1000,)</f>
        <v>6891</v>
      </c>
      <c r="N32" s="41">
        <f>ROUNDDOWN($E32*$H32*N$28*365*$L$26/1000,)</f>
        <v>6891</v>
      </c>
      <c r="O32" s="78">
        <f>ROUNDDOWN($E32*$H32*O$28*365*$L$26/1000,)</f>
        <v>6891</v>
      </c>
    </row>
    <row r="33" spans="1:15" ht="15" customHeight="1">
      <c r="A33" s="72"/>
      <c r="B33" s="8"/>
      <c r="C33" s="2" t="s">
        <v>10</v>
      </c>
      <c r="D33" s="5" t="s">
        <v>61</v>
      </c>
      <c r="E33" s="6">
        <v>2</v>
      </c>
      <c r="F33" s="4" t="s">
        <v>6</v>
      </c>
      <c r="G33" s="2"/>
      <c r="H33" s="57">
        <v>1018</v>
      </c>
      <c r="I33" s="25" t="s">
        <v>7</v>
      </c>
      <c r="J33" s="40">
        <f>ROUNDDOWN($E33*$H33*J$28*365*$L$26/1000,)</f>
        <v>0</v>
      </c>
      <c r="K33" s="41">
        <f>ROUNDDOWN($E33*$H33*K$28*365*$L$26/1000,)</f>
        <v>7377</v>
      </c>
      <c r="L33" s="41">
        <f>ROUNDDOWN($E33*$H33*L$28*365*$L$26/1000,)</f>
        <v>7377</v>
      </c>
      <c r="M33" s="41">
        <f>ROUNDDOWN($E33*$H33*M$28*365*$L$26/1000,)</f>
        <v>7377</v>
      </c>
      <c r="N33" s="41">
        <f>ROUNDDOWN($E33*$H33*N$28*365*$L$26/1000,)</f>
        <v>7377</v>
      </c>
      <c r="O33" s="78">
        <f>ROUNDDOWN($E33*$H33*O$28*365*$L$26/1000,)</f>
        <v>7377</v>
      </c>
    </row>
    <row r="34" spans="1:15" ht="15" customHeight="1">
      <c r="A34" s="72"/>
      <c r="B34" s="9"/>
      <c r="C34" s="2" t="s">
        <v>11</v>
      </c>
      <c r="D34" s="5" t="s">
        <v>61</v>
      </c>
      <c r="E34" s="6">
        <v>2</v>
      </c>
      <c r="F34" s="4" t="s">
        <v>6</v>
      </c>
      <c r="G34" s="2"/>
      <c r="H34" s="57">
        <v>1084</v>
      </c>
      <c r="I34" s="25" t="s">
        <v>7</v>
      </c>
      <c r="J34" s="40">
        <f>ROUNDDOWN($E34*$H34*J$28*365*$L$26/1000,)</f>
        <v>0</v>
      </c>
      <c r="K34" s="41">
        <f>ROUNDDOWN($E34*$H34*K$28*365*$L$26/1000,)</f>
        <v>7855</v>
      </c>
      <c r="L34" s="41">
        <f>ROUNDDOWN($E34*$H34*L$28*365*$L$26/1000,)</f>
        <v>7855</v>
      </c>
      <c r="M34" s="41">
        <f>ROUNDDOWN($E34*$H34*M$28*365*$L$26/1000,)</f>
        <v>7855</v>
      </c>
      <c r="N34" s="41">
        <f>ROUNDDOWN($E34*$H34*N$28*365*$L$26/1000,)</f>
        <v>7855</v>
      </c>
      <c r="O34" s="78">
        <f>ROUNDDOWN($E34*$H34*O$28*365*$L$26/1000,)</f>
        <v>7855</v>
      </c>
    </row>
    <row r="35" spans="1:15" ht="15" customHeight="1">
      <c r="A35" s="72"/>
      <c r="B35" s="164" t="s">
        <v>30</v>
      </c>
      <c r="C35" s="139"/>
      <c r="D35" s="137"/>
      <c r="E35" s="137"/>
      <c r="F35" s="138"/>
      <c r="G35" s="2"/>
      <c r="H35" s="57"/>
      <c r="I35" s="25" t="s">
        <v>7</v>
      </c>
      <c r="J35" s="40">
        <f aca="true" t="shared" si="8" ref="J35:O35">ROUNDDOWN($H35*$C$28*J$28*365*$L$26/1000,)</f>
        <v>0</v>
      </c>
      <c r="K35" s="41">
        <f t="shared" si="8"/>
        <v>0</v>
      </c>
      <c r="L35" s="41">
        <f t="shared" si="8"/>
        <v>0</v>
      </c>
      <c r="M35" s="41">
        <f t="shared" si="8"/>
        <v>0</v>
      </c>
      <c r="N35" s="41">
        <f t="shared" si="8"/>
        <v>0</v>
      </c>
      <c r="O35" s="78">
        <f t="shared" si="8"/>
        <v>0</v>
      </c>
    </row>
    <row r="36" spans="1:15" ht="15" customHeight="1">
      <c r="A36" s="72"/>
      <c r="B36" s="165"/>
      <c r="C36" s="139"/>
      <c r="D36" s="137"/>
      <c r="E36" s="137"/>
      <c r="F36" s="138"/>
      <c r="G36" s="21"/>
      <c r="H36" s="58"/>
      <c r="I36" s="25" t="s">
        <v>7</v>
      </c>
      <c r="J36" s="40">
        <f aca="true" t="shared" si="9" ref="J36:O37">ROUNDDOWN($H36*$C$28*J$28*365*$L$26/1000,)</f>
        <v>0</v>
      </c>
      <c r="K36" s="41">
        <f t="shared" si="9"/>
        <v>0</v>
      </c>
      <c r="L36" s="41">
        <f t="shared" si="9"/>
        <v>0</v>
      </c>
      <c r="M36" s="41">
        <f t="shared" si="9"/>
        <v>0</v>
      </c>
      <c r="N36" s="41">
        <f t="shared" si="9"/>
        <v>0</v>
      </c>
      <c r="O36" s="78">
        <f t="shared" si="9"/>
        <v>0</v>
      </c>
    </row>
    <row r="37" spans="1:15" ht="15" customHeight="1">
      <c r="A37" s="72"/>
      <c r="B37" s="166"/>
      <c r="C37" s="163"/>
      <c r="D37" s="147"/>
      <c r="E37" s="147"/>
      <c r="F37" s="148"/>
      <c r="G37" s="3"/>
      <c r="H37" s="122"/>
      <c r="I37" s="26"/>
      <c r="J37" s="44">
        <f t="shared" si="9"/>
        <v>0</v>
      </c>
      <c r="K37" s="45">
        <f>ROUNDDOWN(SUM(K30:K36)*$H37,0)</f>
        <v>0</v>
      </c>
      <c r="L37" s="45">
        <f>ROUNDDOWN(SUM(L30:L36)*$H37,0)</f>
        <v>0</v>
      </c>
      <c r="M37" s="45">
        <f>ROUNDDOWN(SUM(M30:M36)*$H37,0)</f>
        <v>0</v>
      </c>
      <c r="N37" s="45">
        <f>ROUNDDOWN(SUM(N30:N36)*$H37,0)</f>
        <v>0</v>
      </c>
      <c r="O37" s="79">
        <f>ROUNDDOWN(SUM(O30:O36)*$H37,0)</f>
        <v>0</v>
      </c>
    </row>
    <row r="38" spans="1:15" ht="15" customHeight="1">
      <c r="A38" s="143" t="s">
        <v>22</v>
      </c>
      <c r="B38" s="144"/>
      <c r="C38" s="144"/>
      <c r="D38" s="144"/>
      <c r="E38" s="144"/>
      <c r="F38" s="144"/>
      <c r="G38" s="144"/>
      <c r="H38" s="144"/>
      <c r="I38" s="145"/>
      <c r="J38" s="36">
        <f aca="true" t="shared" si="10" ref="J38:O38">SUM(J30:J37)</f>
        <v>0</v>
      </c>
      <c r="K38" s="37">
        <f>SUM(K30:K37)</f>
        <v>34384</v>
      </c>
      <c r="L38" s="37">
        <f t="shared" si="10"/>
        <v>34384</v>
      </c>
      <c r="M38" s="37">
        <f t="shared" si="10"/>
        <v>34384</v>
      </c>
      <c r="N38" s="48">
        <f t="shared" si="10"/>
        <v>34384</v>
      </c>
      <c r="O38" s="80">
        <f t="shared" si="10"/>
        <v>34384</v>
      </c>
    </row>
    <row r="39" spans="1:15" ht="15" customHeight="1">
      <c r="A39" s="71"/>
      <c r="B39" s="140" t="s">
        <v>16</v>
      </c>
      <c r="C39" s="141"/>
      <c r="D39" s="141"/>
      <c r="E39" s="141"/>
      <c r="F39" s="142"/>
      <c r="G39" s="16"/>
      <c r="H39" s="17">
        <f>H19</f>
        <v>2000</v>
      </c>
      <c r="I39" s="108" t="s">
        <v>12</v>
      </c>
      <c r="J39" s="38">
        <f aca="true" t="shared" si="11" ref="J39:O39">ROUNDDOWN($H39*$C$28*J$28*365/1000,)</f>
        <v>0</v>
      </c>
      <c r="K39" s="39">
        <f t="shared" si="11"/>
        <v>6935</v>
      </c>
      <c r="L39" s="39">
        <f t="shared" si="11"/>
        <v>6935</v>
      </c>
      <c r="M39" s="39">
        <f t="shared" si="11"/>
        <v>6935</v>
      </c>
      <c r="N39" s="49">
        <f t="shared" si="11"/>
        <v>6935</v>
      </c>
      <c r="O39" s="81">
        <f t="shared" si="11"/>
        <v>6935</v>
      </c>
    </row>
    <row r="40" spans="1:15" ht="15" customHeight="1">
      <c r="A40" s="72"/>
      <c r="B40" s="136" t="s">
        <v>13</v>
      </c>
      <c r="C40" s="137"/>
      <c r="D40" s="137"/>
      <c r="E40" s="137"/>
      <c r="F40" s="138"/>
      <c r="G40" s="2"/>
      <c r="H40" s="6">
        <f>H20</f>
        <v>1380</v>
      </c>
      <c r="I40" s="25" t="s">
        <v>12</v>
      </c>
      <c r="J40" s="40">
        <f aca="true" t="shared" si="12" ref="J40:O42">ROUNDDOWN($H40*$C$28*J$28*365/1000,)</f>
        <v>0</v>
      </c>
      <c r="K40" s="41">
        <f t="shared" si="12"/>
        <v>4785</v>
      </c>
      <c r="L40" s="41">
        <f t="shared" si="12"/>
        <v>4785</v>
      </c>
      <c r="M40" s="41">
        <f t="shared" si="12"/>
        <v>4785</v>
      </c>
      <c r="N40" s="35">
        <f t="shared" si="12"/>
        <v>4785</v>
      </c>
      <c r="O40" s="78">
        <f t="shared" si="12"/>
        <v>4785</v>
      </c>
    </row>
    <row r="41" spans="1:15" ht="15" customHeight="1">
      <c r="A41" s="72"/>
      <c r="B41" s="136" t="s">
        <v>14</v>
      </c>
      <c r="C41" s="137"/>
      <c r="D41" s="137"/>
      <c r="E41" s="137"/>
      <c r="F41" s="138"/>
      <c r="G41" s="2"/>
      <c r="H41" s="6">
        <f>H21</f>
        <v>100</v>
      </c>
      <c r="I41" s="25" t="s">
        <v>12</v>
      </c>
      <c r="J41" s="40">
        <f t="shared" si="12"/>
        <v>0</v>
      </c>
      <c r="K41" s="41">
        <f t="shared" si="12"/>
        <v>346</v>
      </c>
      <c r="L41" s="41">
        <f t="shared" si="12"/>
        <v>346</v>
      </c>
      <c r="M41" s="41">
        <f t="shared" si="12"/>
        <v>346</v>
      </c>
      <c r="N41" s="35">
        <f t="shared" si="12"/>
        <v>346</v>
      </c>
      <c r="O41" s="78">
        <f t="shared" si="12"/>
        <v>346</v>
      </c>
    </row>
    <row r="42" spans="1:15" ht="15" customHeight="1">
      <c r="A42" s="72"/>
      <c r="B42" s="146"/>
      <c r="C42" s="147"/>
      <c r="D42" s="147"/>
      <c r="E42" s="147"/>
      <c r="F42" s="148"/>
      <c r="G42" s="3"/>
      <c r="H42" s="7"/>
      <c r="I42" s="107" t="s">
        <v>12</v>
      </c>
      <c r="J42" s="44">
        <f t="shared" si="12"/>
        <v>0</v>
      </c>
      <c r="K42" s="45">
        <f t="shared" si="12"/>
        <v>0</v>
      </c>
      <c r="L42" s="45">
        <f t="shared" si="12"/>
        <v>0</v>
      </c>
      <c r="M42" s="45">
        <f t="shared" si="12"/>
        <v>0</v>
      </c>
      <c r="N42" s="43">
        <f t="shared" si="12"/>
        <v>0</v>
      </c>
      <c r="O42" s="79">
        <f t="shared" si="12"/>
        <v>0</v>
      </c>
    </row>
    <row r="43" spans="1:15" ht="15" customHeight="1">
      <c r="A43" s="125" t="s">
        <v>19</v>
      </c>
      <c r="B43" s="126"/>
      <c r="C43" s="126"/>
      <c r="D43" s="126"/>
      <c r="E43" s="126"/>
      <c r="F43" s="126"/>
      <c r="G43" s="126"/>
      <c r="H43" s="126"/>
      <c r="I43" s="127"/>
      <c r="J43" s="36">
        <f aca="true" t="shared" si="13" ref="J43:O43">SUM(J39:J42)</f>
        <v>0</v>
      </c>
      <c r="K43" s="37">
        <f t="shared" si="13"/>
        <v>12066</v>
      </c>
      <c r="L43" s="37">
        <f t="shared" si="13"/>
        <v>12066</v>
      </c>
      <c r="M43" s="37">
        <f t="shared" si="13"/>
        <v>12066</v>
      </c>
      <c r="N43" s="48">
        <f t="shared" si="13"/>
        <v>12066</v>
      </c>
      <c r="O43" s="80">
        <f t="shared" si="13"/>
        <v>12066</v>
      </c>
    </row>
    <row r="44" spans="1:15" ht="15" customHeight="1" thickBot="1">
      <c r="A44" s="128" t="s">
        <v>23</v>
      </c>
      <c r="B44" s="129"/>
      <c r="C44" s="129"/>
      <c r="D44" s="129"/>
      <c r="E44" s="129"/>
      <c r="F44" s="129"/>
      <c r="G44" s="129"/>
      <c r="H44" s="129"/>
      <c r="I44" s="130"/>
      <c r="J44" s="68">
        <f aca="true" t="shared" si="14" ref="J44:O44">SUM(J43,J38)</f>
        <v>0</v>
      </c>
      <c r="K44" s="69">
        <f t="shared" si="14"/>
        <v>46450</v>
      </c>
      <c r="L44" s="69">
        <f t="shared" si="14"/>
        <v>46450</v>
      </c>
      <c r="M44" s="69">
        <f t="shared" si="14"/>
        <v>46450</v>
      </c>
      <c r="N44" s="73">
        <f t="shared" si="14"/>
        <v>46450</v>
      </c>
      <c r="O44" s="84">
        <f t="shared" si="14"/>
        <v>46450</v>
      </c>
    </row>
    <row r="45" spans="1:15" ht="15" customHeight="1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64"/>
      <c r="L45" s="64"/>
      <c r="M45" s="64"/>
      <c r="N45" s="64"/>
      <c r="O45" s="64"/>
    </row>
    <row r="46" spans="1:15" ht="15" customHeight="1">
      <c r="A46" s="152" t="s">
        <v>72</v>
      </c>
      <c r="B46" s="153"/>
      <c r="C46" s="153"/>
      <c r="D46" s="153"/>
      <c r="E46" s="153"/>
      <c r="F46" s="153"/>
      <c r="G46" s="153"/>
      <c r="H46" s="153"/>
      <c r="I46" s="154"/>
      <c r="J46" s="65">
        <f aca="true" t="shared" si="15" ref="J46:O46">SUM(J18,J38)</f>
        <v>0</v>
      </c>
      <c r="K46" s="96">
        <f>SUM(K18,K38)</f>
        <v>275636</v>
      </c>
      <c r="L46" s="66">
        <f t="shared" si="15"/>
        <v>275636</v>
      </c>
      <c r="M46" s="66">
        <f t="shared" si="15"/>
        <v>275636</v>
      </c>
      <c r="N46" s="66">
        <f t="shared" si="15"/>
        <v>275636</v>
      </c>
      <c r="O46" s="85">
        <f t="shared" si="15"/>
        <v>275636</v>
      </c>
    </row>
    <row r="47" spans="1:15" ht="15" customHeight="1">
      <c r="A47" s="155" t="s">
        <v>73</v>
      </c>
      <c r="B47" s="156"/>
      <c r="C47" s="156"/>
      <c r="D47" s="156"/>
      <c r="E47" s="156"/>
      <c r="F47" s="156"/>
      <c r="G47" s="156"/>
      <c r="H47" s="156"/>
      <c r="I47" s="157"/>
      <c r="J47" s="36">
        <f aca="true" t="shared" si="16" ref="J47:O48">SUM(J23,J43)</f>
        <v>0</v>
      </c>
      <c r="K47" s="90">
        <f t="shared" si="16"/>
        <v>108601</v>
      </c>
      <c r="L47" s="37">
        <f t="shared" si="16"/>
        <v>108601</v>
      </c>
      <c r="M47" s="37">
        <f t="shared" si="16"/>
        <v>108601</v>
      </c>
      <c r="N47" s="37">
        <f t="shared" si="16"/>
        <v>108601</v>
      </c>
      <c r="O47" s="80">
        <f t="shared" si="16"/>
        <v>108601</v>
      </c>
    </row>
    <row r="48" spans="1:15" ht="15" customHeight="1" thickBot="1">
      <c r="A48" s="67" t="s">
        <v>29</v>
      </c>
      <c r="B48" s="55"/>
      <c r="C48" s="55"/>
      <c r="D48" s="55"/>
      <c r="E48" s="55"/>
      <c r="F48" s="55"/>
      <c r="G48" s="55"/>
      <c r="H48" s="55"/>
      <c r="I48" s="56"/>
      <c r="J48" s="68">
        <f t="shared" si="16"/>
        <v>0</v>
      </c>
      <c r="K48" s="97">
        <f>SUM(K24,K44)</f>
        <v>384237</v>
      </c>
      <c r="L48" s="69">
        <f t="shared" si="16"/>
        <v>384237</v>
      </c>
      <c r="M48" s="69">
        <f t="shared" si="16"/>
        <v>384237</v>
      </c>
      <c r="N48" s="69">
        <f t="shared" si="16"/>
        <v>384237</v>
      </c>
      <c r="O48" s="84">
        <f t="shared" si="16"/>
        <v>384237</v>
      </c>
    </row>
  </sheetData>
  <sheetProtection/>
  <mergeCells count="36">
    <mergeCell ref="A43:I43"/>
    <mergeCell ref="A24:I24"/>
    <mergeCell ref="G5:I5"/>
    <mergeCell ref="A5:B5"/>
    <mergeCell ref="A28:B28"/>
    <mergeCell ref="B40:F40"/>
    <mergeCell ref="C36:F36"/>
    <mergeCell ref="B39:F39"/>
    <mergeCell ref="A23:I23"/>
    <mergeCell ref="C15:F15"/>
    <mergeCell ref="A38:I38"/>
    <mergeCell ref="B22:F22"/>
    <mergeCell ref="B12:B17"/>
    <mergeCell ref="C35:F35"/>
    <mergeCell ref="B19:F19"/>
    <mergeCell ref="B20:F20"/>
    <mergeCell ref="B21:F21"/>
    <mergeCell ref="A18:I18"/>
    <mergeCell ref="C16:F16"/>
    <mergeCell ref="C17:F17"/>
    <mergeCell ref="A46:I46"/>
    <mergeCell ref="A47:I47"/>
    <mergeCell ref="A27:F27"/>
    <mergeCell ref="G27:I27"/>
    <mergeCell ref="G28:I28"/>
    <mergeCell ref="C37:F37"/>
    <mergeCell ref="B35:B37"/>
    <mergeCell ref="B41:F41"/>
    <mergeCell ref="B42:F42"/>
    <mergeCell ref="A44:I44"/>
    <mergeCell ref="N1:O1"/>
    <mergeCell ref="C12:F12"/>
    <mergeCell ref="C13:F13"/>
    <mergeCell ref="C14:F14"/>
    <mergeCell ref="G4:I4"/>
    <mergeCell ref="A4:F4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r:id="rId2"/>
  <headerFooter alignWithMargins="0">
    <oddHeader>&amp;L&amp;11＜特養・ｼｮｰﾄはこの様式を使用すること＞&amp;R&amp;11【記入例】【様式１６－２】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31"/>
  <sheetViews>
    <sheetView showGridLines="0" view="pageLayout" zoomScaleNormal="120" zoomScaleSheetLayoutView="100" workbookViewId="0" topLeftCell="A9">
      <selection activeCell="A3" sqref="A3:I3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8.7109375" style="1" customWidth="1"/>
    <col min="11" max="15" width="8.7109375" style="32" customWidth="1"/>
    <col min="16" max="16384" width="9.140625" style="1" customWidth="1"/>
  </cols>
  <sheetData>
    <row r="1" spans="1:18" ht="17.25" customHeight="1">
      <c r="A1" s="60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1" t="s">
        <v>27</v>
      </c>
      <c r="N1" s="167"/>
      <c r="O1" s="167"/>
      <c r="P1" s="63"/>
      <c r="Q1" s="63"/>
      <c r="R1" s="63"/>
    </row>
    <row r="2" spans="1:15" ht="17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09"/>
      <c r="O2" s="33"/>
    </row>
    <row r="3" spans="1:15" ht="17.25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05"/>
      <c r="K3" s="99" t="s">
        <v>28</v>
      </c>
      <c r="L3" s="62"/>
      <c r="M3" s="99"/>
      <c r="N3" s="99"/>
      <c r="O3" s="110" t="s">
        <v>25</v>
      </c>
    </row>
    <row r="4" spans="1:15" ht="17.25" customHeight="1" thickBot="1">
      <c r="A4" s="158"/>
      <c r="B4" s="159"/>
      <c r="C4" s="159"/>
      <c r="D4" s="159"/>
      <c r="E4" s="159"/>
      <c r="F4" s="159"/>
      <c r="G4" s="160" t="s">
        <v>21</v>
      </c>
      <c r="H4" s="161"/>
      <c r="I4" s="162"/>
      <c r="J4" s="118" t="s">
        <v>68</v>
      </c>
      <c r="K4" s="98" t="s">
        <v>74</v>
      </c>
      <c r="L4" s="98" t="s">
        <v>75</v>
      </c>
      <c r="M4" s="98" t="s">
        <v>76</v>
      </c>
      <c r="N4" s="98" t="s">
        <v>77</v>
      </c>
      <c r="O4" s="119" t="str">
        <f>'【様式16－2】 収入積算（記入例）'!O4</f>
        <v>平成34年度</v>
      </c>
    </row>
    <row r="5" spans="1:15" ht="17.25" customHeight="1">
      <c r="A5" s="133" t="s">
        <v>24</v>
      </c>
      <c r="B5" s="131"/>
      <c r="C5" s="51"/>
      <c r="D5" s="24" t="s">
        <v>0</v>
      </c>
      <c r="E5" s="24"/>
      <c r="F5" s="24"/>
      <c r="G5" s="131" t="s">
        <v>3</v>
      </c>
      <c r="H5" s="131"/>
      <c r="I5" s="132"/>
      <c r="J5" s="87"/>
      <c r="K5" s="52"/>
      <c r="L5" s="23"/>
      <c r="M5" s="23"/>
      <c r="N5" s="46"/>
      <c r="O5" s="76"/>
    </row>
    <row r="6" spans="1:15" ht="17.25" customHeight="1">
      <c r="A6" s="72"/>
      <c r="B6" s="13" t="s">
        <v>51</v>
      </c>
      <c r="C6" s="13"/>
      <c r="D6" s="13"/>
      <c r="E6" s="13"/>
      <c r="F6" s="13"/>
      <c r="G6" s="13"/>
      <c r="H6" s="28" t="s">
        <v>18</v>
      </c>
      <c r="I6" s="29" t="s">
        <v>2</v>
      </c>
      <c r="J6" s="86"/>
      <c r="K6" s="34"/>
      <c r="L6" s="34"/>
      <c r="M6" s="34"/>
      <c r="N6" s="47"/>
      <c r="O6" s="77"/>
    </row>
    <row r="7" spans="1:15" ht="17.25" customHeight="1">
      <c r="A7" s="72"/>
      <c r="B7" s="14"/>
      <c r="C7" s="2" t="s">
        <v>4</v>
      </c>
      <c r="D7" s="5" t="s">
        <v>5</v>
      </c>
      <c r="E7" s="6"/>
      <c r="F7" s="4" t="s">
        <v>6</v>
      </c>
      <c r="G7" s="2"/>
      <c r="H7" s="57"/>
      <c r="I7" s="25" t="s">
        <v>7</v>
      </c>
      <c r="J7" s="88">
        <f aca="true" t="shared" si="0" ref="J7:O11">ROUNDDOWN($E7*$H7*365*$L$3*J$5/1000,)</f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78">
        <f t="shared" si="0"/>
        <v>0</v>
      </c>
    </row>
    <row r="8" spans="1:15" ht="17.25" customHeight="1">
      <c r="A8" s="72"/>
      <c r="B8" s="14"/>
      <c r="C8" s="2" t="s">
        <v>8</v>
      </c>
      <c r="D8" s="5" t="s">
        <v>5</v>
      </c>
      <c r="E8" s="6"/>
      <c r="F8" s="4" t="s">
        <v>6</v>
      </c>
      <c r="G8" s="2"/>
      <c r="H8" s="57"/>
      <c r="I8" s="25" t="s">
        <v>7</v>
      </c>
      <c r="J8" s="88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78">
        <f t="shared" si="0"/>
        <v>0</v>
      </c>
    </row>
    <row r="9" spans="1:15" ht="17.25" customHeight="1">
      <c r="A9" s="72"/>
      <c r="B9" s="14"/>
      <c r="C9" s="2" t="s">
        <v>9</v>
      </c>
      <c r="D9" s="5" t="s">
        <v>5</v>
      </c>
      <c r="E9" s="6"/>
      <c r="F9" s="4" t="s">
        <v>6</v>
      </c>
      <c r="G9" s="2"/>
      <c r="H9" s="57"/>
      <c r="I9" s="25" t="s">
        <v>7</v>
      </c>
      <c r="J9" s="88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78">
        <f t="shared" si="0"/>
        <v>0</v>
      </c>
    </row>
    <row r="10" spans="1:15" ht="17.25" customHeight="1">
      <c r="A10" s="72"/>
      <c r="B10" s="14"/>
      <c r="C10" s="2" t="s">
        <v>10</v>
      </c>
      <c r="D10" s="5" t="s">
        <v>5</v>
      </c>
      <c r="E10" s="6"/>
      <c r="F10" s="4" t="s">
        <v>6</v>
      </c>
      <c r="G10" s="2"/>
      <c r="H10" s="57"/>
      <c r="I10" s="25" t="s">
        <v>7</v>
      </c>
      <c r="J10" s="88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78">
        <f t="shared" si="0"/>
        <v>0</v>
      </c>
    </row>
    <row r="11" spans="1:15" ht="17.25" customHeight="1">
      <c r="A11" s="72"/>
      <c r="B11" s="15"/>
      <c r="C11" s="2" t="s">
        <v>11</v>
      </c>
      <c r="D11" s="5" t="s">
        <v>5</v>
      </c>
      <c r="E11" s="6"/>
      <c r="F11" s="4" t="s">
        <v>6</v>
      </c>
      <c r="G11" s="2"/>
      <c r="H11" s="57"/>
      <c r="I11" s="25" t="s">
        <v>7</v>
      </c>
      <c r="J11" s="88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78">
        <f t="shared" si="0"/>
        <v>0</v>
      </c>
    </row>
    <row r="12" spans="1:15" ht="17.25" customHeight="1">
      <c r="A12" s="72"/>
      <c r="B12" s="149" t="s">
        <v>30</v>
      </c>
      <c r="C12" s="137"/>
      <c r="D12" s="137"/>
      <c r="E12" s="137"/>
      <c r="F12" s="138"/>
      <c r="G12" s="2"/>
      <c r="H12" s="57"/>
      <c r="I12" s="25" t="s">
        <v>7</v>
      </c>
      <c r="J12" s="88">
        <f aca="true" t="shared" si="1" ref="J12:O17">ROUNDDOWN($H12*$C$5*J$5*365*$L$3/1000,)</f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78">
        <f t="shared" si="1"/>
        <v>0</v>
      </c>
    </row>
    <row r="13" spans="1:15" ht="17.25" customHeight="1">
      <c r="A13" s="72"/>
      <c r="B13" s="150"/>
      <c r="C13" s="137"/>
      <c r="D13" s="137"/>
      <c r="E13" s="137"/>
      <c r="F13" s="138"/>
      <c r="G13" s="2"/>
      <c r="H13" s="57"/>
      <c r="I13" s="25" t="s">
        <v>7</v>
      </c>
      <c r="J13" s="88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78">
        <f t="shared" si="1"/>
        <v>0</v>
      </c>
    </row>
    <row r="14" spans="1:15" ht="17.25" customHeight="1">
      <c r="A14" s="72"/>
      <c r="B14" s="150"/>
      <c r="C14" s="137"/>
      <c r="D14" s="137"/>
      <c r="E14" s="137"/>
      <c r="F14" s="138"/>
      <c r="G14" s="2"/>
      <c r="H14" s="57"/>
      <c r="I14" s="25" t="s">
        <v>7</v>
      </c>
      <c r="J14" s="88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78">
        <f t="shared" si="1"/>
        <v>0</v>
      </c>
    </row>
    <row r="15" spans="1:15" ht="17.25" customHeight="1">
      <c r="A15" s="72"/>
      <c r="B15" s="150"/>
      <c r="C15" s="137"/>
      <c r="D15" s="137"/>
      <c r="E15" s="137"/>
      <c r="F15" s="138"/>
      <c r="G15" s="2"/>
      <c r="H15" s="57"/>
      <c r="I15" s="25" t="s">
        <v>7</v>
      </c>
      <c r="J15" s="88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78">
        <f t="shared" si="1"/>
        <v>0</v>
      </c>
    </row>
    <row r="16" spans="1:15" ht="17.25" customHeight="1">
      <c r="A16" s="72"/>
      <c r="B16" s="150"/>
      <c r="C16" s="137"/>
      <c r="D16" s="137"/>
      <c r="E16" s="137"/>
      <c r="F16" s="138"/>
      <c r="G16" s="2"/>
      <c r="H16" s="57"/>
      <c r="I16" s="25" t="s">
        <v>7</v>
      </c>
      <c r="J16" s="88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78">
        <f t="shared" si="1"/>
        <v>0</v>
      </c>
    </row>
    <row r="17" spans="1:15" ht="17.25" customHeight="1">
      <c r="A17" s="72"/>
      <c r="B17" s="151"/>
      <c r="C17" s="137"/>
      <c r="D17" s="137"/>
      <c r="E17" s="137"/>
      <c r="F17" s="138"/>
      <c r="G17" s="21"/>
      <c r="H17" s="58"/>
      <c r="I17" s="26" t="s">
        <v>7</v>
      </c>
      <c r="J17" s="89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79">
        <f t="shared" si="1"/>
        <v>0</v>
      </c>
    </row>
    <row r="18" spans="1:15" ht="17.25" customHeight="1">
      <c r="A18" s="143" t="s">
        <v>20</v>
      </c>
      <c r="B18" s="144"/>
      <c r="C18" s="144"/>
      <c r="D18" s="144"/>
      <c r="E18" s="144"/>
      <c r="F18" s="144"/>
      <c r="G18" s="144"/>
      <c r="H18" s="144"/>
      <c r="I18" s="145"/>
      <c r="J18" s="36">
        <f aca="true" t="shared" si="2" ref="J18:O18">SUM(J7:J17)</f>
        <v>0</v>
      </c>
      <c r="K18" s="90">
        <f t="shared" si="2"/>
        <v>0</v>
      </c>
      <c r="L18" s="37">
        <f t="shared" si="2"/>
        <v>0</v>
      </c>
      <c r="M18" s="37">
        <f t="shared" si="2"/>
        <v>0</v>
      </c>
      <c r="N18" s="48">
        <f t="shared" si="2"/>
        <v>0</v>
      </c>
      <c r="O18" s="80">
        <f t="shared" si="2"/>
        <v>0</v>
      </c>
    </row>
    <row r="19" spans="1:15" ht="17.25" customHeight="1">
      <c r="A19" s="71"/>
      <c r="B19" s="140"/>
      <c r="C19" s="141"/>
      <c r="D19" s="141"/>
      <c r="E19" s="141"/>
      <c r="F19" s="142"/>
      <c r="G19" s="19"/>
      <c r="H19" s="20"/>
      <c r="I19" s="27" t="s">
        <v>12</v>
      </c>
      <c r="J19" s="38">
        <f aca="true" t="shared" si="3" ref="J19:O22">ROUNDDOWN($H19*$C$5*J$5*365/1000,)</f>
        <v>0</v>
      </c>
      <c r="K19" s="91">
        <f t="shared" si="3"/>
        <v>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81">
        <f t="shared" si="3"/>
        <v>0</v>
      </c>
    </row>
    <row r="20" spans="1:15" ht="17.25" customHeight="1">
      <c r="A20" s="72"/>
      <c r="B20" s="136"/>
      <c r="C20" s="137"/>
      <c r="D20" s="137"/>
      <c r="E20" s="137"/>
      <c r="F20" s="138"/>
      <c r="G20" s="2"/>
      <c r="H20" s="6"/>
      <c r="I20" s="25" t="s">
        <v>12</v>
      </c>
      <c r="J20" s="40">
        <f t="shared" si="3"/>
        <v>0</v>
      </c>
      <c r="K20" s="92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78">
        <f t="shared" si="3"/>
        <v>0</v>
      </c>
    </row>
    <row r="21" spans="1:15" ht="17.25" customHeight="1">
      <c r="A21" s="72"/>
      <c r="B21" s="136"/>
      <c r="C21" s="137"/>
      <c r="D21" s="137"/>
      <c r="E21" s="137"/>
      <c r="F21" s="138"/>
      <c r="G21" s="2"/>
      <c r="H21" s="6"/>
      <c r="I21" s="25" t="s">
        <v>12</v>
      </c>
      <c r="J21" s="40">
        <f t="shared" si="3"/>
        <v>0</v>
      </c>
      <c r="K21" s="92">
        <f t="shared" si="3"/>
        <v>0</v>
      </c>
      <c r="L21" s="41">
        <f t="shared" si="3"/>
        <v>0</v>
      </c>
      <c r="M21" s="41">
        <f t="shared" si="3"/>
        <v>0</v>
      </c>
      <c r="N21" s="41">
        <f t="shared" si="3"/>
        <v>0</v>
      </c>
      <c r="O21" s="78">
        <f t="shared" si="3"/>
        <v>0</v>
      </c>
    </row>
    <row r="22" spans="1:15" ht="17.25" customHeight="1">
      <c r="A22" s="72"/>
      <c r="B22" s="146"/>
      <c r="C22" s="147"/>
      <c r="D22" s="147"/>
      <c r="E22" s="147"/>
      <c r="F22" s="148"/>
      <c r="G22" s="21"/>
      <c r="H22" s="22"/>
      <c r="I22" s="26" t="s">
        <v>12</v>
      </c>
      <c r="J22" s="44">
        <f t="shared" si="3"/>
        <v>0</v>
      </c>
      <c r="K22" s="93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79">
        <f t="shared" si="3"/>
        <v>0</v>
      </c>
    </row>
    <row r="23" spans="1:15" ht="17.25" customHeight="1">
      <c r="A23" s="143" t="s">
        <v>19</v>
      </c>
      <c r="B23" s="144"/>
      <c r="C23" s="144"/>
      <c r="D23" s="144"/>
      <c r="E23" s="144"/>
      <c r="F23" s="144"/>
      <c r="G23" s="144"/>
      <c r="H23" s="144"/>
      <c r="I23" s="145"/>
      <c r="J23" s="36">
        <f aca="true" t="shared" si="4" ref="J23:O23">SUM(J19:J22)</f>
        <v>0</v>
      </c>
      <c r="K23" s="90">
        <f t="shared" si="4"/>
        <v>0</v>
      </c>
      <c r="L23" s="37">
        <f t="shared" si="4"/>
        <v>0</v>
      </c>
      <c r="M23" s="37">
        <f t="shared" si="4"/>
        <v>0</v>
      </c>
      <c r="N23" s="48">
        <f t="shared" si="4"/>
        <v>0</v>
      </c>
      <c r="O23" s="80">
        <f t="shared" si="4"/>
        <v>0</v>
      </c>
    </row>
    <row r="24" spans="1:15" ht="17.25" customHeight="1" thickBot="1">
      <c r="A24" s="128" t="s">
        <v>23</v>
      </c>
      <c r="B24" s="129"/>
      <c r="C24" s="129"/>
      <c r="D24" s="129"/>
      <c r="E24" s="129"/>
      <c r="F24" s="129"/>
      <c r="G24" s="129"/>
      <c r="H24" s="129"/>
      <c r="I24" s="130"/>
      <c r="J24" s="68">
        <f aca="true" t="shared" si="5" ref="J24:O24">SUM(J23,J18)</f>
        <v>0</v>
      </c>
      <c r="K24" s="97">
        <f t="shared" si="5"/>
        <v>0</v>
      </c>
      <c r="L24" s="69">
        <f t="shared" si="5"/>
        <v>0</v>
      </c>
      <c r="M24" s="69">
        <f t="shared" si="5"/>
        <v>0</v>
      </c>
      <c r="N24" s="73">
        <f t="shared" si="5"/>
        <v>0</v>
      </c>
      <c r="O24" s="84">
        <f t="shared" si="5"/>
        <v>0</v>
      </c>
    </row>
    <row r="25" spans="1:15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64"/>
      <c r="K25" s="64"/>
      <c r="L25" s="64"/>
      <c r="M25" s="64"/>
      <c r="N25" s="64"/>
      <c r="O25" s="64"/>
    </row>
    <row r="26" spans="1:15" ht="17.25" customHeight="1">
      <c r="A26" s="70"/>
      <c r="B26" s="70"/>
      <c r="C26" s="70"/>
      <c r="D26" s="70"/>
      <c r="E26" s="70"/>
      <c r="F26" s="70"/>
      <c r="G26" s="70"/>
      <c r="H26" s="70"/>
      <c r="I26" s="70"/>
      <c r="J26" s="64"/>
      <c r="K26" s="64"/>
      <c r="L26" s="64"/>
      <c r="M26" s="64"/>
      <c r="N26" s="64"/>
      <c r="O26" s="64"/>
    </row>
    <row r="27" spans="1:15" ht="17.25" customHeight="1">
      <c r="A27" s="70"/>
      <c r="B27" s="70"/>
      <c r="C27" s="70"/>
      <c r="D27" s="70"/>
      <c r="E27" s="70"/>
      <c r="F27" s="70"/>
      <c r="G27" s="70"/>
      <c r="H27" s="70"/>
      <c r="I27" s="70"/>
      <c r="J27" s="64"/>
      <c r="K27" s="64"/>
      <c r="L27" s="64"/>
      <c r="M27" s="64"/>
      <c r="N27" s="64"/>
      <c r="O27" s="64"/>
    </row>
    <row r="28" spans="1:15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64"/>
      <c r="K28" s="64"/>
      <c r="L28" s="64"/>
      <c r="M28" s="64"/>
      <c r="N28" s="64"/>
      <c r="O28" s="64"/>
    </row>
    <row r="29" spans="1:15" ht="17.25" customHeight="1">
      <c r="A29" s="70"/>
      <c r="B29" s="70"/>
      <c r="C29" s="70"/>
      <c r="D29" s="70"/>
      <c r="E29" s="70"/>
      <c r="F29" s="70"/>
      <c r="G29" s="70"/>
      <c r="H29" s="70"/>
      <c r="I29" s="70"/>
      <c r="J29" s="64"/>
      <c r="K29" s="64"/>
      <c r="L29" s="64"/>
      <c r="M29" s="64"/>
      <c r="N29" s="64"/>
      <c r="O29" s="64"/>
    </row>
    <row r="30" spans="1:15" ht="17.25" customHeight="1">
      <c r="A30" s="70"/>
      <c r="B30" s="70"/>
      <c r="C30" s="70"/>
      <c r="D30" s="70"/>
      <c r="E30" s="70"/>
      <c r="F30" s="70"/>
      <c r="G30" s="70"/>
      <c r="H30" s="70"/>
      <c r="I30" s="70"/>
      <c r="J30" s="64"/>
      <c r="K30" s="64"/>
      <c r="L30" s="64"/>
      <c r="M30" s="64"/>
      <c r="N30" s="64"/>
      <c r="O30" s="64"/>
    </row>
    <row r="31" spans="1:15" ht="17.25" customHeight="1">
      <c r="A31" s="70"/>
      <c r="B31" s="70"/>
      <c r="C31" s="70"/>
      <c r="D31" s="70"/>
      <c r="E31" s="70"/>
      <c r="F31" s="70"/>
      <c r="G31" s="70"/>
      <c r="H31" s="70"/>
      <c r="I31" s="70"/>
      <c r="J31" s="64"/>
      <c r="K31" s="64"/>
      <c r="L31" s="64"/>
      <c r="M31" s="64"/>
      <c r="N31" s="64"/>
      <c r="O31" s="64"/>
    </row>
  </sheetData>
  <sheetProtection/>
  <mergeCells count="20">
    <mergeCell ref="B21:F21"/>
    <mergeCell ref="A18:I18"/>
    <mergeCell ref="A23:I23"/>
    <mergeCell ref="N1:O1"/>
    <mergeCell ref="C12:F12"/>
    <mergeCell ref="C13:F13"/>
    <mergeCell ref="C14:F14"/>
    <mergeCell ref="C15:F15"/>
    <mergeCell ref="C16:F16"/>
    <mergeCell ref="C17:F17"/>
    <mergeCell ref="A3:I3"/>
    <mergeCell ref="G4:I4"/>
    <mergeCell ref="A4:F4"/>
    <mergeCell ref="A24:I24"/>
    <mergeCell ref="G5:I5"/>
    <mergeCell ref="A5:B5"/>
    <mergeCell ref="B22:F22"/>
    <mergeCell ref="B12:B17"/>
    <mergeCell ref="B19:F19"/>
    <mergeCell ref="B20:F20"/>
  </mergeCells>
  <printOptions/>
  <pageMargins left="0.7874015748031497" right="0.7874015748031497" top="0.984251968503937" bottom="0.7874015748031497" header="0.7086614173228347" footer="0.11811023622047245"/>
  <pageSetup horizontalDpi="600" verticalDpi="600" orientation="portrait" paperSize="9" r:id="rId2"/>
  <headerFooter alignWithMargins="0">
    <oddHeader>&amp;L&amp;11＜特養・ｼｮｰﾄ以外はこの様式を使用すること＞&amp;R【様式１６－２】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47"/>
  <sheetViews>
    <sheetView showGridLines="0" view="pageBreakPreview" zoomScaleNormal="120" zoomScaleSheetLayoutView="100" zoomScalePageLayoutView="0" workbookViewId="0" topLeftCell="A1">
      <selection activeCell="B9" sqref="B9:J9"/>
    </sheetView>
  </sheetViews>
  <sheetFormatPr defaultColWidth="9.140625" defaultRowHeight="17.25" customHeight="1"/>
  <cols>
    <col min="1" max="1" width="8.00390625" style="113" customWidth="1"/>
    <col min="2" max="9" width="9.140625" style="116" customWidth="1"/>
    <col min="10" max="10" width="14.00390625" style="116" customWidth="1"/>
    <col min="11" max="16384" width="9.140625" style="116" customWidth="1"/>
  </cols>
  <sheetData>
    <row r="1" ht="17.25" customHeight="1">
      <c r="A1" s="117" t="s">
        <v>47</v>
      </c>
    </row>
    <row r="3" spans="1:10" ht="15.75" customHeight="1">
      <c r="A3" s="113" t="s">
        <v>31</v>
      </c>
      <c r="B3" s="169" t="s">
        <v>32</v>
      </c>
      <c r="C3" s="169"/>
      <c r="D3" s="169"/>
      <c r="E3" s="169"/>
      <c r="F3" s="169"/>
      <c r="G3" s="169"/>
      <c r="H3" s="169"/>
      <c r="I3" s="169"/>
      <c r="J3" s="169"/>
    </row>
    <row r="4" spans="2:10" ht="15.75" customHeight="1">
      <c r="B4" s="112" t="s">
        <v>89</v>
      </c>
      <c r="C4" s="112"/>
      <c r="D4" s="112"/>
      <c r="E4" s="112"/>
      <c r="F4" s="112"/>
      <c r="G4" s="112"/>
      <c r="H4" s="112"/>
      <c r="I4" s="112"/>
      <c r="J4" s="112"/>
    </row>
    <row r="5" spans="2:10" ht="15.75" customHeight="1"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 customHeight="1">
      <c r="A6" s="113" t="s">
        <v>33</v>
      </c>
      <c r="B6" s="169" t="s">
        <v>65</v>
      </c>
      <c r="C6" s="169"/>
      <c r="D6" s="169"/>
      <c r="E6" s="169"/>
      <c r="F6" s="169"/>
      <c r="G6" s="169"/>
      <c r="H6" s="169"/>
      <c r="I6" s="169"/>
      <c r="J6" s="169"/>
    </row>
    <row r="7" spans="2:10" ht="17.25" customHeight="1">
      <c r="B7" s="169" t="s">
        <v>43</v>
      </c>
      <c r="C7" s="169"/>
      <c r="D7" s="169"/>
      <c r="E7" s="169"/>
      <c r="F7" s="169"/>
      <c r="G7" s="169"/>
      <c r="H7" s="169"/>
      <c r="I7" s="169"/>
      <c r="J7" s="169"/>
    </row>
    <row r="8" spans="2:10" ht="9" customHeight="1"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customHeight="1">
      <c r="A9" s="113" t="s">
        <v>34</v>
      </c>
      <c r="B9" s="170" t="s">
        <v>78</v>
      </c>
      <c r="C9" s="169"/>
      <c r="D9" s="169"/>
      <c r="E9" s="169"/>
      <c r="F9" s="169"/>
      <c r="G9" s="169"/>
      <c r="H9" s="169"/>
      <c r="I9" s="169"/>
      <c r="J9" s="169"/>
    </row>
    <row r="10" spans="2:10" ht="9" customHeight="1"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ht="15.75" customHeight="1">
      <c r="A11" s="113" t="s">
        <v>35</v>
      </c>
      <c r="B11" s="169" t="s">
        <v>36</v>
      </c>
      <c r="C11" s="169"/>
      <c r="D11" s="169"/>
      <c r="E11" s="169"/>
      <c r="F11" s="169"/>
      <c r="G11" s="169"/>
      <c r="H11" s="169"/>
      <c r="I11" s="169"/>
      <c r="J11" s="169"/>
    </row>
    <row r="12" spans="2:10" ht="15.75" customHeight="1">
      <c r="B12" s="172" t="s">
        <v>79</v>
      </c>
      <c r="C12" s="172"/>
      <c r="D12" s="172"/>
      <c r="E12" s="172"/>
      <c r="F12" s="172"/>
      <c r="G12" s="172"/>
      <c r="H12" s="172"/>
      <c r="I12" s="172"/>
      <c r="J12" s="172"/>
    </row>
    <row r="13" spans="2:10" ht="15.75" customHeight="1">
      <c r="B13" s="169" t="s">
        <v>87</v>
      </c>
      <c r="C13" s="169"/>
      <c r="D13" s="169"/>
      <c r="E13" s="169"/>
      <c r="F13" s="169"/>
      <c r="G13" s="169"/>
      <c r="H13" s="169"/>
      <c r="I13" s="169"/>
      <c r="J13" s="169"/>
    </row>
    <row r="14" spans="2:10" ht="15.75" customHeight="1">
      <c r="B14" s="172" t="s">
        <v>80</v>
      </c>
      <c r="C14" s="172"/>
      <c r="D14" s="172"/>
      <c r="E14" s="172"/>
      <c r="F14" s="172"/>
      <c r="G14" s="172"/>
      <c r="H14" s="172"/>
      <c r="I14" s="172"/>
      <c r="J14" s="172"/>
    </row>
    <row r="15" spans="2:10" ht="15.75" customHeight="1">
      <c r="B15" s="169" t="s">
        <v>88</v>
      </c>
      <c r="C15" s="169"/>
      <c r="D15" s="169"/>
      <c r="E15" s="169"/>
      <c r="F15" s="169"/>
      <c r="G15" s="169"/>
      <c r="H15" s="169"/>
      <c r="I15" s="169"/>
      <c r="J15" s="169"/>
    </row>
    <row r="16" spans="2:10" ht="9" customHeight="1"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5.75" customHeight="1">
      <c r="A17" s="113" t="s">
        <v>37</v>
      </c>
      <c r="B17" s="174" t="s">
        <v>81</v>
      </c>
      <c r="C17" s="169"/>
      <c r="D17" s="169"/>
      <c r="E17" s="169"/>
      <c r="F17" s="169"/>
      <c r="G17" s="169"/>
      <c r="H17" s="169"/>
      <c r="I17" s="169"/>
      <c r="J17" s="169"/>
    </row>
    <row r="18" spans="2:10" ht="15.75" customHeight="1">
      <c r="B18" s="173" t="s">
        <v>86</v>
      </c>
      <c r="C18" s="173"/>
      <c r="D18" s="173"/>
      <c r="E18" s="173"/>
      <c r="F18" s="173"/>
      <c r="G18" s="173"/>
      <c r="H18" s="173"/>
      <c r="I18" s="173"/>
      <c r="J18" s="173"/>
    </row>
    <row r="19" spans="2:10" ht="15.75" customHeight="1">
      <c r="B19" s="173" t="s">
        <v>84</v>
      </c>
      <c r="C19" s="173"/>
      <c r="D19" s="173"/>
      <c r="E19" s="173"/>
      <c r="F19" s="173"/>
      <c r="G19" s="173"/>
      <c r="H19" s="173"/>
      <c r="I19" s="173"/>
      <c r="J19" s="173"/>
    </row>
    <row r="20" spans="2:10" ht="15.75" customHeight="1">
      <c r="B20" s="173" t="s">
        <v>85</v>
      </c>
      <c r="C20" s="173"/>
      <c r="D20" s="173"/>
      <c r="E20" s="173"/>
      <c r="F20" s="173"/>
      <c r="G20" s="173"/>
      <c r="H20" s="173"/>
      <c r="I20" s="173"/>
      <c r="J20" s="173"/>
    </row>
    <row r="21" spans="2:10" ht="9" customHeight="1"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5.75" customHeight="1">
      <c r="A22" s="113" t="s">
        <v>38</v>
      </c>
      <c r="B22" s="169" t="s">
        <v>39</v>
      </c>
      <c r="C22" s="169"/>
      <c r="D22" s="169"/>
      <c r="E22" s="169"/>
      <c r="F22" s="169"/>
      <c r="G22" s="169"/>
      <c r="H22" s="169"/>
      <c r="I22" s="169"/>
      <c r="J22" s="169"/>
    </row>
    <row r="23" spans="2:10" ht="15.75" customHeight="1">
      <c r="B23" s="171" t="s">
        <v>82</v>
      </c>
      <c r="C23" s="171"/>
      <c r="D23" s="171"/>
      <c r="E23" s="171"/>
      <c r="F23" s="171"/>
      <c r="G23" s="171"/>
      <c r="H23" s="171"/>
      <c r="I23" s="171"/>
      <c r="J23" s="171"/>
    </row>
    <row r="24" spans="2:10" ht="15.75" customHeight="1">
      <c r="B24" s="124" t="s">
        <v>83</v>
      </c>
      <c r="C24" s="124"/>
      <c r="D24" s="124"/>
      <c r="E24" s="124"/>
      <c r="F24" s="124"/>
      <c r="G24" s="124"/>
      <c r="H24" s="124"/>
      <c r="I24" s="124"/>
      <c r="J24" s="124"/>
    </row>
    <row r="25" spans="2:10" ht="9" customHeight="1"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5.75" customHeight="1">
      <c r="A26" s="113" t="s">
        <v>40</v>
      </c>
      <c r="B26" s="170" t="s">
        <v>55</v>
      </c>
      <c r="C26" s="169"/>
      <c r="D26" s="169"/>
      <c r="E26" s="169"/>
      <c r="F26" s="169"/>
      <c r="G26" s="169"/>
      <c r="H26" s="169"/>
      <c r="I26" s="169"/>
      <c r="J26" s="169"/>
    </row>
    <row r="27" spans="2:10" ht="15.75" customHeight="1">
      <c r="B27" s="170" t="s">
        <v>48</v>
      </c>
      <c r="C27" s="169"/>
      <c r="D27" s="169"/>
      <c r="E27" s="169"/>
      <c r="F27" s="169"/>
      <c r="G27" s="169"/>
      <c r="H27" s="169"/>
      <c r="I27" s="169"/>
      <c r="J27" s="169"/>
    </row>
    <row r="28" spans="2:10" ht="15.75" customHeight="1">
      <c r="B28" s="169" t="s">
        <v>66</v>
      </c>
      <c r="C28" s="169"/>
      <c r="D28" s="169"/>
      <c r="E28" s="169"/>
      <c r="F28" s="169"/>
      <c r="G28" s="169"/>
      <c r="H28" s="169"/>
      <c r="I28" s="169"/>
      <c r="J28" s="169"/>
    </row>
    <row r="29" spans="2:10" ht="15.75" customHeight="1">
      <c r="B29" s="169" t="s">
        <v>41</v>
      </c>
      <c r="C29" s="169"/>
      <c r="D29" s="169"/>
      <c r="E29" s="169"/>
      <c r="F29" s="169"/>
      <c r="G29" s="169"/>
      <c r="H29" s="169"/>
      <c r="I29" s="169"/>
      <c r="J29" s="169"/>
    </row>
    <row r="30" spans="2:10" ht="15.75" customHeight="1">
      <c r="B30" s="169" t="s">
        <v>67</v>
      </c>
      <c r="C30" s="169"/>
      <c r="D30" s="169"/>
      <c r="E30" s="169"/>
      <c r="F30" s="169"/>
      <c r="G30" s="169"/>
      <c r="H30" s="169"/>
      <c r="I30" s="169"/>
      <c r="J30" s="169"/>
    </row>
    <row r="31" spans="2:10" ht="15.75" customHeight="1">
      <c r="B31" s="169" t="s">
        <v>53</v>
      </c>
      <c r="C31" s="169"/>
      <c r="D31" s="169"/>
      <c r="E31" s="169"/>
      <c r="F31" s="169"/>
      <c r="G31" s="169"/>
      <c r="H31" s="169"/>
      <c r="I31" s="169"/>
      <c r="J31" s="169"/>
    </row>
    <row r="32" spans="2:10" ht="15.75" customHeight="1">
      <c r="B32" s="169" t="s">
        <v>54</v>
      </c>
      <c r="C32" s="169"/>
      <c r="D32" s="169"/>
      <c r="E32" s="169"/>
      <c r="F32" s="169"/>
      <c r="G32" s="169"/>
      <c r="H32" s="169"/>
      <c r="I32" s="169"/>
      <c r="J32" s="169"/>
    </row>
    <row r="33" spans="2:10" ht="15.75" customHeight="1">
      <c r="B33" s="169" t="s">
        <v>42</v>
      </c>
      <c r="C33" s="169"/>
      <c r="D33" s="169"/>
      <c r="E33" s="169"/>
      <c r="F33" s="169"/>
      <c r="G33" s="169"/>
      <c r="H33" s="169"/>
      <c r="I33" s="169"/>
      <c r="J33" s="169"/>
    </row>
    <row r="34" spans="2:10" ht="17.25" customHeight="1">
      <c r="B34" s="112"/>
      <c r="C34" s="112"/>
      <c r="D34" s="112"/>
      <c r="E34" s="112"/>
      <c r="F34" s="112"/>
      <c r="G34" s="112"/>
      <c r="H34" s="112"/>
      <c r="I34" s="112"/>
      <c r="J34" s="112"/>
    </row>
    <row r="35" spans="2:10" ht="17.25" customHeight="1">
      <c r="B35" s="112"/>
      <c r="C35" s="112"/>
      <c r="D35" s="112"/>
      <c r="E35" s="112"/>
      <c r="F35" s="112"/>
      <c r="G35" s="112"/>
      <c r="H35" s="112"/>
      <c r="I35" s="112"/>
      <c r="J35" s="112"/>
    </row>
    <row r="36" spans="2:10" ht="17.25" customHeight="1">
      <c r="B36" s="112"/>
      <c r="C36" s="112"/>
      <c r="D36" s="112"/>
      <c r="E36" s="112"/>
      <c r="F36" s="112"/>
      <c r="G36" s="112"/>
      <c r="H36" s="112"/>
      <c r="I36" s="112"/>
      <c r="J36" s="112"/>
    </row>
    <row r="37" spans="2:10" ht="9" customHeight="1"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5.75" customHeight="1">
      <c r="A38" s="113" t="s">
        <v>44</v>
      </c>
      <c r="B38" s="170" t="s">
        <v>49</v>
      </c>
      <c r="C38" s="169"/>
      <c r="D38" s="169"/>
      <c r="E38" s="169"/>
      <c r="F38" s="169"/>
      <c r="G38" s="169"/>
      <c r="H38" s="169"/>
      <c r="I38" s="169"/>
      <c r="J38" s="169"/>
    </row>
    <row r="39" spans="2:10" ht="15.75" customHeight="1">
      <c r="B39" s="170" t="s">
        <v>50</v>
      </c>
      <c r="C39" s="169"/>
      <c r="D39" s="169"/>
      <c r="E39" s="169"/>
      <c r="F39" s="169"/>
      <c r="G39" s="169"/>
      <c r="H39" s="169"/>
      <c r="I39" s="169"/>
      <c r="J39" s="169"/>
    </row>
    <row r="40" spans="2:10" ht="15.75" customHeight="1">
      <c r="B40" s="169" t="s">
        <v>66</v>
      </c>
      <c r="C40" s="169"/>
      <c r="D40" s="169"/>
      <c r="E40" s="169"/>
      <c r="F40" s="169"/>
      <c r="G40" s="169"/>
      <c r="H40" s="169"/>
      <c r="I40" s="169"/>
      <c r="J40" s="169"/>
    </row>
    <row r="41" spans="2:10" ht="15.75" customHeight="1">
      <c r="B41" s="169" t="s">
        <v>52</v>
      </c>
      <c r="C41" s="169"/>
      <c r="D41" s="169"/>
      <c r="E41" s="169"/>
      <c r="F41" s="169"/>
      <c r="G41" s="169"/>
      <c r="H41" s="169"/>
      <c r="I41" s="169"/>
      <c r="J41" s="169"/>
    </row>
    <row r="42" spans="2:10" ht="9" customHeight="1"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5.75" customHeight="1">
      <c r="A43" s="113" t="s">
        <v>45</v>
      </c>
      <c r="B43" s="169" t="s">
        <v>46</v>
      </c>
      <c r="C43" s="169"/>
      <c r="D43" s="169"/>
      <c r="E43" s="169"/>
      <c r="F43" s="169"/>
      <c r="G43" s="169"/>
      <c r="H43" s="169"/>
      <c r="I43" s="169"/>
      <c r="J43" s="169"/>
    </row>
    <row r="44" spans="2:10" ht="15.75" customHeight="1">
      <c r="B44" s="112" t="s">
        <v>59</v>
      </c>
      <c r="C44" s="112"/>
      <c r="D44" s="112"/>
      <c r="E44" s="112"/>
      <c r="F44" s="112"/>
      <c r="G44" s="112"/>
      <c r="H44" s="112"/>
      <c r="I44" s="112"/>
      <c r="J44" s="112"/>
    </row>
    <row r="45" spans="2:10" ht="15.75" customHeight="1">
      <c r="B45" s="169" t="s">
        <v>62</v>
      </c>
      <c r="C45" s="169"/>
      <c r="D45" s="169"/>
      <c r="E45" s="169"/>
      <c r="F45" s="169"/>
      <c r="G45" s="169"/>
      <c r="H45" s="169"/>
      <c r="I45" s="169"/>
      <c r="J45" s="169"/>
    </row>
    <row r="46" spans="1:10" ht="17.2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ht="17.25" customHeight="1">
      <c r="B47" s="169"/>
      <c r="C47" s="169"/>
      <c r="D47" s="169"/>
      <c r="E47" s="169"/>
      <c r="F47" s="169"/>
      <c r="G47" s="169"/>
      <c r="H47" s="169"/>
      <c r="I47" s="169"/>
      <c r="J47" s="169"/>
    </row>
  </sheetData>
  <sheetProtection/>
  <mergeCells count="30">
    <mergeCell ref="B3:J3"/>
    <mergeCell ref="B6:J6"/>
    <mergeCell ref="B7:J7"/>
    <mergeCell ref="B18:J18"/>
    <mergeCell ref="B19:J19"/>
    <mergeCell ref="B20:J20"/>
    <mergeCell ref="B14:J14"/>
    <mergeCell ref="B15:J15"/>
    <mergeCell ref="B17:J17"/>
    <mergeCell ref="B9:J9"/>
    <mergeCell ref="B11:J11"/>
    <mergeCell ref="B12:J12"/>
    <mergeCell ref="B13:J13"/>
    <mergeCell ref="B28:J28"/>
    <mergeCell ref="B30:J30"/>
    <mergeCell ref="B31:J31"/>
    <mergeCell ref="B32:J32"/>
    <mergeCell ref="B29:J29"/>
    <mergeCell ref="B22:J22"/>
    <mergeCell ref="B26:J26"/>
    <mergeCell ref="B27:J27"/>
    <mergeCell ref="B23:J23"/>
    <mergeCell ref="B41:J41"/>
    <mergeCell ref="B47:J47"/>
    <mergeCell ref="B43:J43"/>
    <mergeCell ref="B45:J45"/>
    <mergeCell ref="B33:J33"/>
    <mergeCell ref="B38:J38"/>
    <mergeCell ref="B39:J39"/>
    <mergeCell ref="B40:J4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東京都</cp:lastModifiedBy>
  <cp:lastPrinted>2014-08-21T11:46:32Z</cp:lastPrinted>
  <dcterms:created xsi:type="dcterms:W3CDTF">2007-06-04T09:56:41Z</dcterms:created>
  <dcterms:modified xsi:type="dcterms:W3CDTF">2014-08-21T11:47:00Z</dcterms:modified>
  <cp:category/>
  <cp:version/>
  <cp:contentType/>
  <cp:contentStatus/>
</cp:coreProperties>
</file>