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activeTab="1"/>
  </bookViews>
  <sheets>
    <sheet name="【様式14】借入金償還計画等一覧表" sheetId="1" r:id="rId1"/>
    <sheet name="【様式14】借入金償還計画等一覧表(記入例）" sheetId="2" r:id="rId2"/>
    <sheet name="×費目別内訳書 （その他）" sheetId="3" state="hidden" r:id="rId3"/>
    <sheet name="×費目別内訳書（記入例）" sheetId="4" state="hidden" r:id="rId4"/>
    <sheet name="Sheet2" sheetId="5" r:id="rId5"/>
  </sheets>
  <definedNames>
    <definedName name="_xlnm.Print_Area" localSheetId="0">'【様式14】借入金償還計画等一覧表'!$A$1:$N$32</definedName>
    <definedName name="_xlnm.Print_Area" localSheetId="1">'【様式14】借入金償還計画等一覧表(記入例）'!$A$1:$N$32</definedName>
    <definedName name="_xlnm.Print_Area" localSheetId="2">'×費目別内訳書 （その他）'!$A$1:$J$46</definedName>
    <definedName name="_xlnm.Print_Area" localSheetId="3">'×費目別内訳書（記入例）'!$A$1:$J$54</definedName>
  </definedNames>
  <calcPr fullCalcOnLoad="1"/>
</workbook>
</file>

<file path=xl/comments2.xml><?xml version="1.0" encoding="utf-8"?>
<comments xmlns="http://schemas.openxmlformats.org/spreadsheetml/2006/main">
  <authors>
    <author>東京都</author>
  </authors>
  <commentList>
    <comment ref="H8" authorId="0">
      <text>
        <r>
          <rPr>
            <b/>
            <sz val="10"/>
            <rFont val="ＭＳ Ｐゴシック"/>
            <family val="3"/>
          </rPr>
          <t>東京都:</t>
        </r>
        <r>
          <rPr>
            <sz val="10"/>
            <rFont val="ＭＳ Ｐゴシック"/>
            <family val="3"/>
          </rPr>
          <t xml:space="preserve">
</t>
        </r>
      </text>
    </comment>
    <comment ref="J8" authorId="0">
      <text>
        <r>
          <rPr>
            <b/>
            <sz val="10"/>
            <rFont val="ＭＳ Ｐゴシック"/>
            <family val="3"/>
          </rPr>
          <t>東京都:</t>
        </r>
        <r>
          <rPr>
            <sz val="10"/>
            <rFont val="ＭＳ Ｐゴシック"/>
            <family val="3"/>
          </rPr>
          <t xml:space="preserve">
</t>
        </r>
      </text>
    </comment>
    <comment ref="G8" authorId="0">
      <text>
        <r>
          <rPr>
            <b/>
            <sz val="10"/>
            <rFont val="ＭＳ Ｐゴシック"/>
            <family val="3"/>
          </rPr>
          <t>資金収支見込計算書内訳書【様式１６】「償還計画」欄と一致させること</t>
        </r>
      </text>
    </comment>
  </commentList>
</comments>
</file>

<file path=xl/sharedStrings.xml><?xml version="1.0" encoding="utf-8"?>
<sst xmlns="http://schemas.openxmlformats.org/spreadsheetml/2006/main" count="215" uniqueCount="114">
  <si>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</si>
  <si>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</si>
  <si>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</si>
  <si>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</si>
  <si>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</si>
  <si>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</si>
  <si>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</si>
  <si>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</si>
  <si>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</si>
  <si>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</si>
  <si>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</si>
  <si>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</si>
  <si>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</si>
  <si>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</si>
  <si>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</si>
  <si>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</si>
  <si>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</si>
  <si>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</si>
  <si>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</si>
  <si>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</si>
  <si>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</si>
  <si>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</si>
  <si>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</si>
  <si>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</si>
  <si>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</si>
  <si>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</si>
  <si>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</si>
  <si>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</si>
  <si>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</si>
  <si>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</si>
  <si>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</si>
  <si>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</si>
  <si>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</si>
  <si>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</si>
  <si>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</si>
  <si>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</si>
  <si>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</si>
  <si>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</si>
  <si>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</si>
  <si>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</si>
  <si>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</si>
  <si>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</si>
  <si>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</si>
  <si>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</si>
  <si>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</si>
  <si>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</si>
  <si>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</si>
  <si>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</si>
  <si>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</si>
  <si>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</si>
  <si>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</si>
  <si>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</si>
  <si>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</si>
  <si>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</si>
  <si>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</si>
  <si>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</si>
  <si>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</si>
  <si>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</si>
  <si>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</si>
  <si>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</si>
  <si>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</si>
  <si>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</si>
  <si>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</si>
  <si>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</si>
  <si>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</si>
  <si>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合　計</t>
  </si>
  <si>
    <t>元　金</t>
  </si>
  <si>
    <t>利　息</t>
  </si>
  <si>
    <t>償　還　財　源　内　訳</t>
  </si>
  <si>
    <t>借　入　金　償　還　計　画　等　一　覧　表</t>
  </si>
  <si>
    <t>福祉医療機構</t>
  </si>
  <si>
    <t>協調融資</t>
  </si>
  <si>
    <t>区分　：</t>
  </si>
  <si>
    <t>利子補給</t>
  </si>
  <si>
    <t>介護報酬</t>
  </si>
  <si>
    <t>居住費</t>
  </si>
  <si>
    <t>単位：千円</t>
  </si>
  <si>
    <t>19年度</t>
  </si>
  <si>
    <t>20年度</t>
  </si>
  <si>
    <t>21年度</t>
  </si>
  <si>
    <t>22年度</t>
  </si>
  <si>
    <t>23年度</t>
  </si>
  <si>
    <t>24年度</t>
  </si>
  <si>
    <t>25年度</t>
  </si>
  <si>
    <t>26年度</t>
  </si>
  <si>
    <t>27年度</t>
  </si>
  <si>
    <t>28年度</t>
  </si>
  <si>
    <t>29年度</t>
  </si>
  <si>
    <t>30年度</t>
  </si>
  <si>
    <t>31年度</t>
  </si>
  <si>
    <t>32年度</t>
  </si>
  <si>
    <t>33年度</t>
  </si>
  <si>
    <t>34年度</t>
  </si>
  <si>
    <t>35年度</t>
  </si>
  <si>
    <t>36年度</t>
  </si>
  <si>
    <t>37年度</t>
  </si>
  <si>
    <t>38年度</t>
  </si>
  <si>
    <t>39年度</t>
  </si>
  <si>
    <t>40年度</t>
  </si>
  <si>
    <t>41年度</t>
  </si>
  <si>
    <t>利率</t>
  </si>
  <si>
    <t>～５年目：2.5％
５年目～：3.5％</t>
  </si>
  <si>
    <t>年度</t>
  </si>
  <si>
    <t>回数</t>
  </si>
  <si>
    <t>福祉医療機構
協調融資
合計</t>
  </si>
  <si>
    <t>１．新規借入分 ２．既借入分 ３．合計</t>
  </si>
  <si>
    <t xml:space="preserve">施設種別 ： </t>
  </si>
  <si>
    <t>　</t>
  </si>
  <si>
    <t>　年度</t>
  </si>
  <si>
    <t>％</t>
  </si>
  <si>
    <t>年目：　　％
年目～：　　％</t>
  </si>
  <si>
    <t>２．０％</t>
  </si>
  <si>
    <t>施設種別 ： 特別養護老人ホーム</t>
  </si>
  <si>
    <t>【様式１４】</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</si>
</sst>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s>
  <fonts count="52">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明朝"/>
      <family val="1"/>
    </font>
    <font>
      <sz val="22"/>
      <name val="ＭＳ Ｐ明朝"/>
      <family val="1"/>
    </font>
    <font>
      <sz val="16"/>
      <name val="ＭＳ ゴシック"/>
      <family val="3"/>
    </font>
    <font>
      <sz val="14"/>
      <name val="ＭＳ 明朝"/>
      <family val="1"/>
    </font>
    <font>
      <sz val="12"/>
      <name val="ＭＳ 明朝"/>
      <family val="1"/>
    </font>
    <font>
      <sz val="11"/>
      <name val="ＭＳ 明朝"/>
      <family val="1"/>
    </font>
    <font>
      <sz val="10"/>
      <name val="ＭＳ 明朝"/>
      <family val="1"/>
    </font>
    <font>
      <b/>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b/>
      <sz val="14"/>
      <color indexed="9"/>
      <name val="ＭＳ Ｐゴシック"/>
      <family val="3"/>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hair"/>
      <top style="hair"/>
      <bottom style="hair"/>
    </border>
    <border>
      <left style="hair"/>
      <right style="thin"/>
      <top style="hair"/>
      <bottom style="hair"/>
    </border>
    <border>
      <left style="hair"/>
      <right style="hair"/>
      <top style="hair"/>
      <bottom style="hair"/>
    </border>
    <border>
      <left style="thin"/>
      <right style="hair"/>
      <top style="hair"/>
      <bottom>
        <color indexed="63"/>
      </bottom>
    </border>
    <border>
      <left style="hair"/>
      <right style="thin"/>
      <top style="hair"/>
      <bottom>
        <color indexed="63"/>
      </bottom>
    </border>
    <border>
      <left style="hair"/>
      <right style="hair"/>
      <top style="hair"/>
      <bottom>
        <color indexed="63"/>
      </bottom>
    </border>
    <border>
      <left style="thin"/>
      <right>
        <color indexed="63"/>
      </right>
      <top style="double"/>
      <bottom style="thin"/>
    </border>
    <border>
      <left style="hair"/>
      <right style="thin"/>
      <top style="double"/>
      <bottom style="thin"/>
    </border>
    <border>
      <left>
        <color indexed="63"/>
      </left>
      <right style="hair"/>
      <top style="double"/>
      <bottom style="thin"/>
    </border>
    <border>
      <left style="hair"/>
      <right style="hair"/>
      <top style="double"/>
      <bottom style="thin"/>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thin"/>
    </border>
    <border>
      <left style="hair"/>
      <right style="thin"/>
      <top style="thin"/>
      <bottom style="thin"/>
    </border>
    <border>
      <left style="hair"/>
      <right style="hair"/>
      <top style="thin"/>
      <bottom style="thin"/>
    </border>
    <border>
      <left style="thin"/>
      <right style="hair"/>
      <top style="double"/>
      <bottom style="thin"/>
    </border>
    <border>
      <left style="thin"/>
      <right style="hair"/>
      <top style="thin"/>
      <bottom>
        <color indexed="63"/>
      </bottom>
    </border>
    <border>
      <left style="hair"/>
      <right style="thin"/>
      <top style="thin"/>
      <bottom>
        <color indexed="63"/>
      </bottom>
    </border>
    <border>
      <left>
        <color indexed="63"/>
      </left>
      <right style="hair"/>
      <top style="thin"/>
      <bottom style="hair"/>
    </border>
    <border>
      <left style="hair"/>
      <right style="hair"/>
      <top style="thin"/>
      <bottom style="hair"/>
    </border>
    <border>
      <left style="hair"/>
      <right style="thin"/>
      <top style="thin"/>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41">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38" fontId="4" fillId="0" borderId="0" xfId="48" applyFont="1" applyAlignment="1">
      <alignment vertical="center"/>
    </xf>
    <xf numFmtId="38" fontId="5" fillId="0" borderId="0" xfId="48" applyFont="1" applyAlignment="1">
      <alignment vertical="center"/>
    </xf>
    <xf numFmtId="38" fontId="5" fillId="0" borderId="0" xfId="48" applyFont="1" applyAlignment="1">
      <alignment horizontal="center" vertical="center"/>
    </xf>
    <xf numFmtId="38" fontId="7" fillId="0" borderId="0" xfId="48" applyFont="1" applyAlignment="1">
      <alignment horizontal="center" vertical="center"/>
    </xf>
    <xf numFmtId="38" fontId="8" fillId="0" borderId="0" xfId="48" applyFont="1" applyBorder="1" applyAlignment="1">
      <alignment horizontal="left" vertical="center"/>
    </xf>
    <xf numFmtId="38" fontId="7" fillId="0" borderId="0" xfId="48" applyFont="1" applyBorder="1" applyAlignment="1">
      <alignment horizontal="center" vertical="center"/>
    </xf>
    <xf numFmtId="38" fontId="8" fillId="0" borderId="0" xfId="48" applyFont="1" applyBorder="1" applyAlignment="1">
      <alignment vertical="center"/>
    </xf>
    <xf numFmtId="38" fontId="8" fillId="0" borderId="25" xfId="48" applyFont="1" applyBorder="1" applyAlignment="1">
      <alignment vertical="center"/>
    </xf>
    <xf numFmtId="38" fontId="7" fillId="0" borderId="0" xfId="48" applyFont="1" applyAlignment="1">
      <alignment vertical="center"/>
    </xf>
    <xf numFmtId="38" fontId="8" fillId="0" borderId="0" xfId="48" applyFont="1" applyAlignment="1">
      <alignment vertical="center"/>
    </xf>
    <xf numFmtId="38" fontId="7" fillId="0" borderId="25" xfId="48" applyFont="1" applyBorder="1" applyAlignment="1">
      <alignment vertical="center"/>
    </xf>
    <xf numFmtId="38" fontId="9" fillId="0" borderId="0" xfId="48" applyFont="1" applyAlignment="1">
      <alignment horizontal="center" vertical="center"/>
    </xf>
    <xf numFmtId="38" fontId="9" fillId="0" borderId="26" xfId="48" applyFont="1" applyBorder="1" applyAlignment="1">
      <alignment horizontal="center" vertical="center"/>
    </xf>
    <xf numFmtId="38" fontId="9" fillId="0" borderId="27" xfId="48" applyFont="1" applyBorder="1" applyAlignment="1">
      <alignment horizontal="center" vertical="center"/>
    </xf>
    <xf numFmtId="38" fontId="9" fillId="0" borderId="28" xfId="48" applyFont="1" applyBorder="1" applyAlignment="1">
      <alignment horizontal="center" vertical="center"/>
    </xf>
    <xf numFmtId="38" fontId="9" fillId="0" borderId="29" xfId="48" applyFont="1" applyBorder="1" applyAlignment="1">
      <alignment horizontal="center" vertical="center"/>
    </xf>
    <xf numFmtId="38" fontId="9" fillId="0" borderId="30" xfId="48" applyFont="1" applyBorder="1" applyAlignment="1">
      <alignment horizontal="center" vertical="center"/>
    </xf>
    <xf numFmtId="38" fontId="9" fillId="0" borderId="29" xfId="48" applyFont="1" applyBorder="1" applyAlignment="1">
      <alignment vertical="center"/>
    </xf>
    <xf numFmtId="38" fontId="9" fillId="0" borderId="30" xfId="48" applyFont="1" applyBorder="1" applyAlignment="1">
      <alignment vertical="center"/>
    </xf>
    <xf numFmtId="38" fontId="9" fillId="0" borderId="31" xfId="48" applyFont="1" applyBorder="1" applyAlignment="1">
      <alignment vertical="center"/>
    </xf>
    <xf numFmtId="38" fontId="9" fillId="0" borderId="32" xfId="48" applyFont="1" applyBorder="1" applyAlignment="1">
      <alignment vertical="center"/>
    </xf>
    <xf numFmtId="38" fontId="9" fillId="0" borderId="0" xfId="48" applyFont="1" applyAlignment="1">
      <alignment vertical="center"/>
    </xf>
    <xf numFmtId="38" fontId="9" fillId="0" borderId="33" xfId="48" applyFont="1" applyBorder="1" applyAlignment="1">
      <alignment horizontal="center" vertical="center"/>
    </xf>
    <xf numFmtId="38" fontId="9" fillId="0" borderId="33" xfId="48" applyFont="1" applyBorder="1" applyAlignment="1">
      <alignment vertical="center"/>
    </xf>
    <xf numFmtId="38" fontId="9" fillId="0" borderId="34" xfId="48" applyFont="1" applyBorder="1" applyAlignment="1">
      <alignment vertical="center"/>
    </xf>
    <xf numFmtId="38" fontId="9" fillId="0" borderId="35" xfId="48" applyFont="1" applyBorder="1" applyAlignment="1">
      <alignment vertical="center"/>
    </xf>
    <xf numFmtId="38" fontId="9" fillId="0" borderId="36" xfId="48" applyFont="1" applyBorder="1" applyAlignment="1">
      <alignment horizontal="center" vertical="center"/>
    </xf>
    <xf numFmtId="38" fontId="9" fillId="0" borderId="36" xfId="48" applyFont="1" applyBorder="1" applyAlignment="1">
      <alignment vertical="center"/>
    </xf>
    <xf numFmtId="38" fontId="9" fillId="0" borderId="37" xfId="48" applyFont="1" applyBorder="1" applyAlignment="1">
      <alignment vertical="center"/>
    </xf>
    <xf numFmtId="38" fontId="9" fillId="0" borderId="38" xfId="48" applyFont="1" applyBorder="1" applyAlignment="1">
      <alignment vertical="center"/>
    </xf>
    <xf numFmtId="38" fontId="9" fillId="0" borderId="39" xfId="48" applyFont="1" applyBorder="1" applyAlignment="1">
      <alignment vertical="center"/>
    </xf>
    <xf numFmtId="38" fontId="9" fillId="0" borderId="40" xfId="48" applyFont="1" applyBorder="1" applyAlignment="1">
      <alignment vertical="center"/>
    </xf>
    <xf numFmtId="38" fontId="9" fillId="0" borderId="41" xfId="48" applyFont="1" applyBorder="1" applyAlignment="1">
      <alignment vertical="center"/>
    </xf>
    <xf numFmtId="38" fontId="9" fillId="0" borderId="42" xfId="48" applyFont="1" applyBorder="1" applyAlignment="1">
      <alignment vertical="center"/>
    </xf>
    <xf numFmtId="38" fontId="9" fillId="0" borderId="43" xfId="48" applyFont="1" applyBorder="1" applyAlignment="1">
      <alignment vertical="center"/>
    </xf>
    <xf numFmtId="38" fontId="9" fillId="0" borderId="44" xfId="48" applyFont="1" applyBorder="1" applyAlignment="1">
      <alignment vertical="center"/>
    </xf>
    <xf numFmtId="38" fontId="9" fillId="0" borderId="45" xfId="48" applyFont="1" applyBorder="1" applyAlignment="1">
      <alignment vertical="center"/>
    </xf>
    <xf numFmtId="38" fontId="9" fillId="0" borderId="46" xfId="48" applyFont="1" applyBorder="1" applyAlignment="1">
      <alignment vertical="center"/>
    </xf>
    <xf numFmtId="38" fontId="9" fillId="0" borderId="47" xfId="48" applyFont="1" applyBorder="1" applyAlignment="1">
      <alignment vertical="center"/>
    </xf>
    <xf numFmtId="38" fontId="9" fillId="0" borderId="48" xfId="48" applyFont="1" applyBorder="1" applyAlignment="1">
      <alignment vertical="center"/>
    </xf>
    <xf numFmtId="38" fontId="8" fillId="0" borderId="24" xfId="48" applyFont="1" applyBorder="1" applyAlignment="1">
      <alignment vertical="center"/>
    </xf>
    <xf numFmtId="38" fontId="8" fillId="0" borderId="13" xfId="48" applyFont="1" applyBorder="1" applyAlignment="1">
      <alignment vertical="center"/>
    </xf>
    <xf numFmtId="38" fontId="8" fillId="0" borderId="12" xfId="48" applyFont="1" applyBorder="1" applyAlignment="1">
      <alignment vertical="center"/>
    </xf>
    <xf numFmtId="38" fontId="9" fillId="0" borderId="43" xfId="48" applyFont="1" applyBorder="1" applyAlignment="1">
      <alignment horizontal="center" vertical="center"/>
    </xf>
    <xf numFmtId="38" fontId="9" fillId="0" borderId="44" xfId="48" applyFont="1" applyBorder="1" applyAlignment="1">
      <alignment horizontal="center" vertical="center"/>
    </xf>
    <xf numFmtId="38" fontId="10" fillId="0" borderId="49" xfId="48" applyFont="1" applyBorder="1" applyAlignment="1">
      <alignment horizontal="center" vertical="center" wrapText="1"/>
    </xf>
    <xf numFmtId="38" fontId="9" fillId="0" borderId="50" xfId="48" applyFont="1" applyBorder="1" applyAlignment="1">
      <alignment horizontal="center" vertical="center" wrapText="1"/>
    </xf>
    <xf numFmtId="38" fontId="9" fillId="0" borderId="49" xfId="48" applyFont="1" applyBorder="1" applyAlignment="1">
      <alignment horizontal="center" vertical="center"/>
    </xf>
    <xf numFmtId="38" fontId="9" fillId="0" borderId="51" xfId="48" applyFont="1" applyBorder="1" applyAlignment="1">
      <alignment horizontal="center" vertical="center"/>
    </xf>
    <xf numFmtId="38" fontId="9" fillId="0" borderId="50" xfId="48" applyFont="1" applyBorder="1" applyAlignment="1">
      <alignment horizontal="center" vertical="center"/>
    </xf>
    <xf numFmtId="38" fontId="8" fillId="0" borderId="20" xfId="48" applyFont="1" applyBorder="1" applyAlignment="1">
      <alignment vertical="center"/>
    </xf>
    <xf numFmtId="38" fontId="8" fillId="0" borderId="21" xfId="48" applyFont="1" applyBorder="1" applyAlignment="1">
      <alignment vertical="center"/>
    </xf>
    <xf numFmtId="0" fontId="5" fillId="0" borderId="0" xfId="48" applyNumberFormat="1" applyFont="1" applyBorder="1" applyAlignment="1">
      <alignment vertical="center"/>
    </xf>
    <xf numFmtId="0" fontId="5" fillId="0" borderId="0" xfId="48" applyNumberFormat="1" applyFont="1" applyBorder="1" applyAlignment="1">
      <alignment horizontal="center" vertical="center"/>
    </xf>
    <xf numFmtId="0" fontId="4" fillId="0" borderId="0" xfId="48" applyNumberFormat="1" applyFont="1" applyBorder="1" applyAlignment="1">
      <alignment vertical="center"/>
    </xf>
    <xf numFmtId="0" fontId="7" fillId="0" borderId="0" xfId="48" applyNumberFormat="1" applyFont="1" applyBorder="1" applyAlignment="1">
      <alignment horizontal="center" vertical="center"/>
    </xf>
    <xf numFmtId="0" fontId="8" fillId="0" borderId="0" xfId="48" applyNumberFormat="1" applyFont="1" applyBorder="1" applyAlignment="1">
      <alignment horizontal="left" vertical="center"/>
    </xf>
    <xf numFmtId="0" fontId="7" fillId="0" borderId="0" xfId="48" applyNumberFormat="1" applyFont="1" applyBorder="1" applyAlignment="1">
      <alignment vertical="center"/>
    </xf>
    <xf numFmtId="0" fontId="8" fillId="0" borderId="0" xfId="48" applyNumberFormat="1" applyFont="1" applyBorder="1" applyAlignment="1">
      <alignment vertical="center"/>
    </xf>
    <xf numFmtId="0" fontId="8" fillId="0" borderId="25" xfId="48" applyNumberFormat="1" applyFont="1" applyBorder="1" applyAlignment="1">
      <alignment vertical="center"/>
    </xf>
    <xf numFmtId="38" fontId="12" fillId="0" borderId="0" xfId="48" applyFont="1" applyAlignment="1">
      <alignment vertical="center"/>
    </xf>
    <xf numFmtId="38" fontId="9" fillId="0" borderId="52" xfId="48" applyFont="1" applyBorder="1" applyAlignment="1">
      <alignment horizontal="center" vertical="center"/>
    </xf>
    <xf numFmtId="38" fontId="9" fillId="0" borderId="40" xfId="48" applyFont="1" applyBorder="1" applyAlignment="1">
      <alignment horizontal="center" vertical="center"/>
    </xf>
    <xf numFmtId="0" fontId="9" fillId="0" borderId="0" xfId="48" applyNumberFormat="1" applyFont="1" applyBorder="1" applyAlignment="1">
      <alignment horizontal="center" vertical="center"/>
    </xf>
    <xf numFmtId="0" fontId="9" fillId="0" borderId="25" xfId="48" applyNumberFormat="1" applyFont="1" applyBorder="1" applyAlignment="1">
      <alignment horizontal="center" vertical="center"/>
    </xf>
    <xf numFmtId="0" fontId="6" fillId="0" borderId="0" xfId="48" applyNumberFormat="1" applyFont="1" applyBorder="1" applyAlignment="1">
      <alignment horizontal="center" vertical="center"/>
    </xf>
    <xf numFmtId="38" fontId="9" fillId="0" borderId="12" xfId="48" applyFont="1" applyBorder="1" applyAlignment="1">
      <alignment horizontal="center" vertical="center"/>
    </xf>
    <xf numFmtId="38" fontId="9" fillId="0" borderId="13" xfId="48" applyFont="1" applyBorder="1" applyAlignment="1">
      <alignment horizontal="center" vertical="center"/>
    </xf>
    <xf numFmtId="38" fontId="9" fillId="0" borderId="53" xfId="48" applyFont="1" applyBorder="1" applyAlignment="1">
      <alignment horizontal="center" vertical="center"/>
    </xf>
    <xf numFmtId="38" fontId="9" fillId="0" borderId="54" xfId="48" applyFont="1" applyBorder="1" applyAlignment="1">
      <alignment horizontal="center" vertical="center"/>
    </xf>
    <xf numFmtId="38" fontId="9" fillId="0" borderId="12" xfId="48" applyFont="1" applyBorder="1" applyAlignment="1">
      <alignment horizontal="center" vertical="center" wrapText="1"/>
    </xf>
    <xf numFmtId="38" fontId="9" fillId="0" borderId="24" xfId="48" applyFont="1" applyBorder="1" applyAlignment="1">
      <alignment horizontal="center" vertical="center"/>
    </xf>
    <xf numFmtId="38" fontId="9" fillId="0" borderId="14" xfId="48" applyFont="1" applyBorder="1" applyAlignment="1">
      <alignment horizontal="center" vertical="center"/>
    </xf>
    <xf numFmtId="38" fontId="9" fillId="0" borderId="0" xfId="48" applyFont="1" applyBorder="1" applyAlignment="1">
      <alignment horizontal="center" vertical="center"/>
    </xf>
    <xf numFmtId="38" fontId="9" fillId="0" borderId="15" xfId="48" applyFont="1" applyBorder="1" applyAlignment="1">
      <alignment horizontal="center" vertical="center"/>
    </xf>
    <xf numFmtId="38" fontId="8" fillId="0" borderId="20" xfId="48" applyFont="1" applyBorder="1" applyAlignment="1">
      <alignment horizontal="center" vertical="center" shrinkToFit="1"/>
    </xf>
    <xf numFmtId="38" fontId="8" fillId="0" borderId="21" xfId="48" applyFont="1" applyBorder="1" applyAlignment="1">
      <alignment horizontal="center" vertical="center" shrinkToFit="1"/>
    </xf>
    <xf numFmtId="49" fontId="8" fillId="0" borderId="20" xfId="48" applyNumberFormat="1" applyFont="1" applyBorder="1" applyAlignment="1">
      <alignment horizontal="center" vertical="center"/>
    </xf>
    <xf numFmtId="49" fontId="8" fillId="0" borderId="21" xfId="48" applyNumberFormat="1" applyFont="1" applyBorder="1" applyAlignment="1">
      <alignment horizontal="center" vertical="center"/>
    </xf>
    <xf numFmtId="38" fontId="9" fillId="0" borderId="20" xfId="48" applyFont="1" applyBorder="1" applyAlignment="1">
      <alignment horizontal="center" vertical="center" wrapText="1"/>
    </xf>
    <xf numFmtId="38" fontId="9" fillId="0" borderId="21" xfId="48" applyFont="1" applyBorder="1" applyAlignment="1">
      <alignment horizontal="center" vertical="center"/>
    </xf>
    <xf numFmtId="38" fontId="9" fillId="0" borderId="55" xfId="48" applyFont="1" applyBorder="1" applyAlignment="1">
      <alignment horizontal="center" vertical="center"/>
    </xf>
    <xf numFmtId="38" fontId="9" fillId="0" borderId="56" xfId="48" applyFont="1" applyBorder="1" applyAlignment="1">
      <alignment horizontal="center" vertical="center"/>
    </xf>
    <xf numFmtId="38" fontId="9" fillId="0" borderId="57" xfId="48" applyFont="1" applyBorder="1" applyAlignment="1">
      <alignment horizontal="center" vertical="center"/>
    </xf>
    <xf numFmtId="38" fontId="6" fillId="0" borderId="0" xfId="48" applyFont="1" applyAlignment="1">
      <alignment horizontal="center" vertical="center"/>
    </xf>
    <xf numFmtId="38" fontId="8" fillId="0" borderId="0" xfId="48" applyFont="1" applyAlignment="1">
      <alignment horizontal="center" vertical="center"/>
    </xf>
    <xf numFmtId="38" fontId="8" fillId="0" borderId="0" xfId="48"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8</xdr:row>
      <xdr:rowOff>9525</xdr:rowOff>
    </xdr:from>
    <xdr:to>
      <xdr:col>13</xdr:col>
      <xdr:colOff>685800</xdr:colOff>
      <xdr:row>11</xdr:row>
      <xdr:rowOff>180975</xdr:rowOff>
    </xdr:to>
    <xdr:sp>
      <xdr:nvSpPr>
        <xdr:cNvPr id="1" name="AutoShape 13"/>
        <xdr:cNvSpPr>
          <a:spLocks/>
        </xdr:cNvSpPr>
      </xdr:nvSpPr>
      <xdr:spPr>
        <a:xfrm>
          <a:off x="8181975" y="1905000"/>
          <a:ext cx="1895475" cy="828675"/>
        </a:xfrm>
        <a:prstGeom prst="wedgeRoundRectCallout">
          <a:avLst>
            <a:gd name="adj1" fmla="val -30402"/>
            <a:gd name="adj2" fmla="val -1212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既借入分がある場合は、新規借入分・既借入分・合計と３種類作成すること（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13</xdr:row>
      <xdr:rowOff>209550</xdr:rowOff>
    </xdr:from>
    <xdr:to>
      <xdr:col>13</xdr:col>
      <xdr:colOff>695325</xdr:colOff>
      <xdr:row>24</xdr:row>
      <xdr:rowOff>114300</xdr:rowOff>
    </xdr:to>
    <xdr:sp>
      <xdr:nvSpPr>
        <xdr:cNvPr id="2" name="AutoShape 16"/>
        <xdr:cNvSpPr>
          <a:spLocks/>
        </xdr:cNvSpPr>
      </xdr:nvSpPr>
      <xdr:spPr>
        <a:xfrm>
          <a:off x="7219950" y="3200400"/>
          <a:ext cx="2867025" cy="2314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今回，特養で融資を受ける場合で，既存施設でも融資を受けている場合は，以下の種別ごとに作成すること。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防災拠点型地域交流スペースについては特養に含めること。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①新規、特養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②既借入（まとめて１枚でよい）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③合計（＝①＋②）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（この場合、３枚作成する）</a:t>
          </a:r>
        </a:p>
      </xdr:txBody>
    </xdr:sp>
    <xdr:clientData/>
  </xdr:twoCellAnchor>
  <xdr:twoCellAnchor>
    <xdr:from>
      <xdr:col>10</xdr:col>
      <xdr:colOff>19050</xdr:colOff>
      <xdr:row>4</xdr:row>
      <xdr:rowOff>76200</xdr:rowOff>
    </xdr:from>
    <xdr:to>
      <xdr:col>11</xdr:col>
      <xdr:colOff>361950</xdr:colOff>
      <xdr:row>5</xdr:row>
      <xdr:rowOff>285750</xdr:rowOff>
    </xdr:to>
    <xdr:sp>
      <xdr:nvSpPr>
        <xdr:cNvPr id="3" name="Oval 19"/>
        <xdr:cNvSpPr>
          <a:spLocks/>
        </xdr:cNvSpPr>
      </xdr:nvSpPr>
      <xdr:spPr>
        <a:xfrm>
          <a:off x="7096125" y="1019175"/>
          <a:ext cx="1114425"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257175</xdr:colOff>
      <xdr:row>0</xdr:row>
      <xdr:rowOff>38100</xdr:rowOff>
    </xdr:from>
    <xdr:ext cx="1095375" cy="247650"/>
    <xdr:sp>
      <xdr:nvSpPr>
        <xdr:cNvPr id="4" name="Rectangle 11"/>
        <xdr:cNvSpPr>
          <a:spLocks/>
        </xdr:cNvSpPr>
      </xdr:nvSpPr>
      <xdr:spPr>
        <a:xfrm>
          <a:off x="8105775" y="38100"/>
          <a:ext cx="1095375" cy="247650"/>
        </a:xfrm>
        <a:prstGeom prst="rect">
          <a:avLst/>
        </a:prstGeom>
        <a:solidFill>
          <a:srgbClr val="000000"/>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記入例</a:t>
          </a:r>
        </a:p>
      </xdr:txBody>
    </xdr:sp>
    <xdr:clientData/>
  </xdr:oneCellAnchor>
  <xdr:twoCellAnchor>
    <xdr:from>
      <xdr:col>2</xdr:col>
      <xdr:colOff>104775</xdr:colOff>
      <xdr:row>9</xdr:row>
      <xdr:rowOff>200025</xdr:rowOff>
    </xdr:from>
    <xdr:to>
      <xdr:col>6</xdr:col>
      <xdr:colOff>180975</xdr:colOff>
      <xdr:row>14</xdr:row>
      <xdr:rowOff>76200</xdr:rowOff>
    </xdr:to>
    <xdr:sp>
      <xdr:nvSpPr>
        <xdr:cNvPr id="5" name="AutoShape 15"/>
        <xdr:cNvSpPr>
          <a:spLocks/>
        </xdr:cNvSpPr>
      </xdr:nvSpPr>
      <xdr:spPr>
        <a:xfrm>
          <a:off x="1009650" y="2314575"/>
          <a:ext cx="3162300" cy="971550"/>
        </a:xfrm>
        <a:prstGeom prst="wedgeRoundRectCallout">
          <a:avLst>
            <a:gd name="adj1" fmla="val -7638"/>
            <a:gd name="adj2" fmla="val -1218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福祉医療機構：２．</a:t>
          </a:r>
          <a:r>
            <a:rPr lang="en-US" cap="none" sz="1100" b="0" i="0" u="none" baseline="0">
              <a:solidFill>
                <a:srgbClr val="0000FF"/>
              </a:solidFill>
              <a:latin typeface="ＭＳ Ｐゴシック"/>
              <a:ea typeface="ＭＳ Ｐゴシック"/>
              <a:cs typeface="ＭＳ Ｐゴシック"/>
            </a:rPr>
            <a:t>０</a:t>
          </a:r>
          <a:r>
            <a:rPr lang="en-US" cap="none" sz="1100" b="0" i="0" u="none" baseline="0">
              <a:solidFill>
                <a:srgbClr val="000000"/>
              </a:solidFill>
              <a:latin typeface="ＭＳ Ｐゴシック"/>
              <a:ea typeface="ＭＳ Ｐゴシック"/>
              <a:cs typeface="ＭＳ Ｐゴシック"/>
            </a:rPr>
            <a:t>％（変更不可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協調融資（金融機関からの確約がない場合）：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５年目まで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２．５％、６年目以降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３．５％</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N32"/>
  <sheetViews>
    <sheetView view="pageBreakPreview" zoomScale="60" zoomScalePageLayoutView="0" workbookViewId="0" topLeftCell="A1">
      <selection activeCell="N12" sqref="N12"/>
    </sheetView>
  </sheetViews>
  <sheetFormatPr defaultColWidth="9.00390625" defaultRowHeight="13.5"/>
  <cols>
    <col min="1" max="1" width="4.375" style="0" customWidth="1"/>
    <col min="2" max="2" width="7.50390625" style="0" customWidth="1"/>
    <col min="3" max="14" width="10.125" style="0" customWidth="1"/>
  </cols>
  <sheetData>
    <row r="1" s="47" customFormat="1" ht="18.75" customHeight="1">
      <c r="N1" s="107" t="s">
        <v>113</v>
      </c>
    </row>
    <row r="2" spans="1:14" s="47" customFormat="1" ht="26.25" customHeight="1">
      <c r="A2" s="112" t="s">
        <v>69</v>
      </c>
      <c r="B2" s="112"/>
      <c r="C2" s="112"/>
      <c r="D2" s="112"/>
      <c r="E2" s="112"/>
      <c r="F2" s="112"/>
      <c r="G2" s="112"/>
      <c r="H2" s="112"/>
      <c r="I2" s="112"/>
      <c r="J2" s="112"/>
      <c r="K2" s="112"/>
      <c r="L2" s="112"/>
      <c r="M2" s="112"/>
      <c r="N2" s="112"/>
    </row>
    <row r="3" spans="1:14" s="47" customFormat="1" ht="7.5" customHeight="1">
      <c r="A3" s="99"/>
      <c r="B3" s="99"/>
      <c r="C3" s="100"/>
      <c r="D3" s="100"/>
      <c r="E3" s="100"/>
      <c r="F3" s="100"/>
      <c r="G3" s="100"/>
      <c r="H3" s="100"/>
      <c r="I3" s="100"/>
      <c r="J3" s="100"/>
      <c r="K3" s="100"/>
      <c r="L3" s="100"/>
      <c r="M3" s="101"/>
      <c r="N3" s="101"/>
    </row>
    <row r="4" spans="1:14" s="55" customFormat="1" ht="19.5" customHeight="1">
      <c r="A4" s="102"/>
      <c r="B4" s="103"/>
      <c r="C4" s="104"/>
      <c r="D4" s="104"/>
      <c r="E4" s="104"/>
      <c r="F4" s="104"/>
      <c r="G4" s="102"/>
      <c r="H4" s="102"/>
      <c r="I4" s="102"/>
      <c r="J4" s="105" t="s">
        <v>106</v>
      </c>
      <c r="K4" s="104"/>
      <c r="L4" s="104"/>
      <c r="M4" s="110" t="s">
        <v>76</v>
      </c>
      <c r="N4" s="110"/>
    </row>
    <row r="5" spans="1:14" s="56" customFormat="1" ht="7.5" customHeight="1">
      <c r="A5" s="106"/>
      <c r="B5" s="106"/>
      <c r="C5" s="106"/>
      <c r="D5" s="106"/>
      <c r="E5" s="106"/>
      <c r="F5" s="106"/>
      <c r="G5" s="106"/>
      <c r="H5" s="106"/>
      <c r="I5" s="106"/>
      <c r="J5" s="106"/>
      <c r="K5" s="106"/>
      <c r="L5" s="106"/>
      <c r="M5" s="111"/>
      <c r="N5" s="111"/>
    </row>
    <row r="6" spans="1:14" s="53" customFormat="1" ht="24" customHeight="1">
      <c r="A6" s="97"/>
      <c r="B6" s="98"/>
      <c r="C6" s="113" t="s">
        <v>70</v>
      </c>
      <c r="D6" s="114"/>
      <c r="E6" s="115" t="s">
        <v>71</v>
      </c>
      <c r="F6" s="116"/>
      <c r="G6" s="117" t="s">
        <v>104</v>
      </c>
      <c r="H6" s="118"/>
      <c r="I6" s="114"/>
      <c r="J6" s="89" t="s">
        <v>72</v>
      </c>
      <c r="K6" s="87" t="s">
        <v>105</v>
      </c>
      <c r="L6" s="87"/>
      <c r="M6" s="87"/>
      <c r="N6" s="88"/>
    </row>
    <row r="7" spans="1:14" s="58" customFormat="1" ht="26.25" customHeight="1">
      <c r="A7" s="122" t="s">
        <v>100</v>
      </c>
      <c r="B7" s="123"/>
      <c r="C7" s="124" t="s">
        <v>109</v>
      </c>
      <c r="D7" s="125"/>
      <c r="E7" s="126" t="s">
        <v>110</v>
      </c>
      <c r="F7" s="127"/>
      <c r="G7" s="119"/>
      <c r="H7" s="120"/>
      <c r="I7" s="121"/>
      <c r="J7" s="128" t="s">
        <v>68</v>
      </c>
      <c r="K7" s="129"/>
      <c r="L7" s="129"/>
      <c r="M7" s="129"/>
      <c r="N7" s="130"/>
    </row>
    <row r="8" spans="1:14" s="58" customFormat="1" ht="17.25" customHeight="1">
      <c r="A8" s="92" t="s">
        <v>103</v>
      </c>
      <c r="B8" s="93" t="s">
        <v>102</v>
      </c>
      <c r="C8" s="94" t="s">
        <v>66</v>
      </c>
      <c r="D8" s="96" t="s">
        <v>67</v>
      </c>
      <c r="E8" s="90" t="s">
        <v>66</v>
      </c>
      <c r="F8" s="91" t="s">
        <v>67</v>
      </c>
      <c r="G8" s="94" t="s">
        <v>66</v>
      </c>
      <c r="H8" s="95" t="s">
        <v>67</v>
      </c>
      <c r="I8" s="96" t="s">
        <v>23</v>
      </c>
      <c r="J8" s="59" t="s">
        <v>107</v>
      </c>
      <c r="K8" s="60" t="s">
        <v>107</v>
      </c>
      <c r="L8" s="60" t="s">
        <v>107</v>
      </c>
      <c r="M8" s="60"/>
      <c r="N8" s="61"/>
    </row>
    <row r="9" spans="1:14" s="58" customFormat="1" ht="17.25" customHeight="1">
      <c r="A9" s="62"/>
      <c r="B9" s="63" t="s">
        <v>108</v>
      </c>
      <c r="C9" s="64"/>
      <c r="D9" s="65"/>
      <c r="E9" s="64"/>
      <c r="F9" s="65"/>
      <c r="G9" s="64">
        <f aca="true" t="shared" si="0" ref="G9:H31">SUM(C9,E9)</f>
        <v>0</v>
      </c>
      <c r="H9" s="67">
        <f t="shared" si="0"/>
        <v>0</v>
      </c>
      <c r="I9" s="65">
        <f aca="true" t="shared" si="1" ref="I9:I31">SUM(G9:H9)</f>
        <v>0</v>
      </c>
      <c r="J9" s="66"/>
      <c r="K9" s="67"/>
      <c r="L9" s="67"/>
      <c r="M9" s="67"/>
      <c r="N9" s="65"/>
    </row>
    <row r="10" spans="1:14" s="58" customFormat="1" ht="17.25" customHeight="1">
      <c r="A10" s="62"/>
      <c r="B10" s="63" t="s">
        <v>108</v>
      </c>
      <c r="C10" s="64"/>
      <c r="D10" s="65"/>
      <c r="E10" s="64"/>
      <c r="F10" s="65"/>
      <c r="G10" s="70">
        <f t="shared" si="0"/>
        <v>0</v>
      </c>
      <c r="H10" s="72">
        <f t="shared" si="0"/>
        <v>0</v>
      </c>
      <c r="I10" s="71">
        <f t="shared" si="1"/>
        <v>0</v>
      </c>
      <c r="J10" s="66"/>
      <c r="K10" s="67"/>
      <c r="L10" s="67"/>
      <c r="M10" s="67"/>
      <c r="N10" s="65"/>
    </row>
    <row r="11" spans="1:14" s="58" customFormat="1" ht="17.25" customHeight="1">
      <c r="A11" s="62"/>
      <c r="B11" s="63" t="s">
        <v>108</v>
      </c>
      <c r="C11" s="64"/>
      <c r="D11" s="65"/>
      <c r="E11" s="64"/>
      <c r="F11" s="65"/>
      <c r="G11" s="70">
        <f t="shared" si="0"/>
        <v>0</v>
      </c>
      <c r="H11" s="72">
        <f t="shared" si="0"/>
        <v>0</v>
      </c>
      <c r="I11" s="71">
        <f t="shared" si="1"/>
        <v>0</v>
      </c>
      <c r="J11" s="66"/>
      <c r="K11" s="67"/>
      <c r="L11" s="67"/>
      <c r="M11" s="67"/>
      <c r="N11" s="65"/>
    </row>
    <row r="12" spans="1:14" s="68" customFormat="1" ht="17.25" customHeight="1">
      <c r="A12" s="62"/>
      <c r="B12" s="63" t="s">
        <v>108</v>
      </c>
      <c r="C12" s="64"/>
      <c r="D12" s="65"/>
      <c r="E12" s="64"/>
      <c r="F12" s="65"/>
      <c r="G12" s="70">
        <f t="shared" si="0"/>
        <v>0</v>
      </c>
      <c r="H12" s="72">
        <f t="shared" si="0"/>
        <v>0</v>
      </c>
      <c r="I12" s="71">
        <f t="shared" si="1"/>
        <v>0</v>
      </c>
      <c r="J12" s="66"/>
      <c r="K12" s="67"/>
      <c r="L12" s="67"/>
      <c r="M12" s="67"/>
      <c r="N12" s="65"/>
    </row>
    <row r="13" spans="1:14" s="68" customFormat="1" ht="17.25" customHeight="1">
      <c r="A13" s="62"/>
      <c r="B13" s="63" t="s">
        <v>108</v>
      </c>
      <c r="C13" s="64"/>
      <c r="D13" s="65"/>
      <c r="E13" s="64"/>
      <c r="F13" s="65"/>
      <c r="G13" s="70">
        <f t="shared" si="0"/>
        <v>0</v>
      </c>
      <c r="H13" s="72">
        <f t="shared" si="0"/>
        <v>0</v>
      </c>
      <c r="I13" s="71">
        <f t="shared" si="1"/>
        <v>0</v>
      </c>
      <c r="J13" s="66"/>
      <c r="K13" s="67"/>
      <c r="L13" s="67"/>
      <c r="M13" s="72"/>
      <c r="N13" s="71"/>
    </row>
    <row r="14" spans="1:14" s="68" customFormat="1" ht="17.25" customHeight="1">
      <c r="A14" s="62"/>
      <c r="B14" s="63" t="s">
        <v>108</v>
      </c>
      <c r="C14" s="64"/>
      <c r="D14" s="65"/>
      <c r="E14" s="64"/>
      <c r="F14" s="65"/>
      <c r="G14" s="70">
        <f t="shared" si="0"/>
        <v>0</v>
      </c>
      <c r="H14" s="72">
        <f t="shared" si="0"/>
        <v>0</v>
      </c>
      <c r="I14" s="71">
        <f t="shared" si="1"/>
        <v>0</v>
      </c>
      <c r="J14" s="66"/>
      <c r="K14" s="67"/>
      <c r="L14" s="67"/>
      <c r="M14" s="72"/>
      <c r="N14" s="71"/>
    </row>
    <row r="15" spans="1:14" s="68" customFormat="1" ht="17.25" customHeight="1">
      <c r="A15" s="62"/>
      <c r="B15" s="63" t="s">
        <v>108</v>
      </c>
      <c r="C15" s="64"/>
      <c r="D15" s="65"/>
      <c r="E15" s="64"/>
      <c r="F15" s="65"/>
      <c r="G15" s="70">
        <f t="shared" si="0"/>
        <v>0</v>
      </c>
      <c r="H15" s="72">
        <f t="shared" si="0"/>
        <v>0</v>
      </c>
      <c r="I15" s="71">
        <f t="shared" si="1"/>
        <v>0</v>
      </c>
      <c r="J15" s="66"/>
      <c r="K15" s="67"/>
      <c r="L15" s="67"/>
      <c r="M15" s="72"/>
      <c r="N15" s="71"/>
    </row>
    <row r="16" spans="1:14" s="68" customFormat="1" ht="17.25" customHeight="1">
      <c r="A16" s="62"/>
      <c r="B16" s="63" t="s">
        <v>108</v>
      </c>
      <c r="C16" s="64"/>
      <c r="D16" s="65"/>
      <c r="E16" s="64"/>
      <c r="F16" s="65"/>
      <c r="G16" s="70">
        <f t="shared" si="0"/>
        <v>0</v>
      </c>
      <c r="H16" s="72">
        <f t="shared" si="0"/>
        <v>0</v>
      </c>
      <c r="I16" s="71">
        <f t="shared" si="1"/>
        <v>0</v>
      </c>
      <c r="J16" s="66"/>
      <c r="K16" s="67"/>
      <c r="L16" s="67"/>
      <c r="M16" s="72"/>
      <c r="N16" s="71"/>
    </row>
    <row r="17" spans="1:14" s="68" customFormat="1" ht="17.25" customHeight="1">
      <c r="A17" s="62"/>
      <c r="B17" s="63" t="s">
        <v>108</v>
      </c>
      <c r="C17" s="64"/>
      <c r="D17" s="65"/>
      <c r="E17" s="64"/>
      <c r="F17" s="65"/>
      <c r="G17" s="70">
        <f t="shared" si="0"/>
        <v>0</v>
      </c>
      <c r="H17" s="72">
        <f t="shared" si="0"/>
        <v>0</v>
      </c>
      <c r="I17" s="71">
        <f t="shared" si="1"/>
        <v>0</v>
      </c>
      <c r="J17" s="66"/>
      <c r="K17" s="67"/>
      <c r="L17" s="67"/>
      <c r="M17" s="72"/>
      <c r="N17" s="71"/>
    </row>
    <row r="18" spans="1:14" s="68" customFormat="1" ht="17.25" customHeight="1">
      <c r="A18" s="62"/>
      <c r="B18" s="63" t="s">
        <v>108</v>
      </c>
      <c r="C18" s="64"/>
      <c r="D18" s="65"/>
      <c r="E18" s="64"/>
      <c r="F18" s="65"/>
      <c r="G18" s="70">
        <f t="shared" si="0"/>
        <v>0</v>
      </c>
      <c r="H18" s="72">
        <f t="shared" si="0"/>
        <v>0</v>
      </c>
      <c r="I18" s="71">
        <f t="shared" si="1"/>
        <v>0</v>
      </c>
      <c r="J18" s="66"/>
      <c r="K18" s="67"/>
      <c r="L18" s="67"/>
      <c r="M18" s="72"/>
      <c r="N18" s="71"/>
    </row>
    <row r="19" spans="1:14" s="68" customFormat="1" ht="17.25" customHeight="1">
      <c r="A19" s="62"/>
      <c r="B19" s="63" t="s">
        <v>108</v>
      </c>
      <c r="C19" s="64"/>
      <c r="D19" s="65"/>
      <c r="E19" s="64"/>
      <c r="F19" s="65"/>
      <c r="G19" s="70">
        <f t="shared" si="0"/>
        <v>0</v>
      </c>
      <c r="H19" s="72">
        <f t="shared" si="0"/>
        <v>0</v>
      </c>
      <c r="I19" s="71">
        <f t="shared" si="1"/>
        <v>0</v>
      </c>
      <c r="J19" s="66"/>
      <c r="K19" s="67"/>
      <c r="L19" s="67"/>
      <c r="M19" s="72"/>
      <c r="N19" s="71"/>
    </row>
    <row r="20" spans="1:14" s="68" customFormat="1" ht="17.25" customHeight="1">
      <c r="A20" s="62"/>
      <c r="B20" s="63" t="s">
        <v>108</v>
      </c>
      <c r="C20" s="64"/>
      <c r="D20" s="65"/>
      <c r="E20" s="64"/>
      <c r="F20" s="65"/>
      <c r="G20" s="70">
        <f t="shared" si="0"/>
        <v>0</v>
      </c>
      <c r="H20" s="72">
        <f t="shared" si="0"/>
        <v>0</v>
      </c>
      <c r="I20" s="71">
        <f t="shared" si="1"/>
        <v>0</v>
      </c>
      <c r="J20" s="66"/>
      <c r="K20" s="67"/>
      <c r="L20" s="67"/>
      <c r="M20" s="72"/>
      <c r="N20" s="71"/>
    </row>
    <row r="21" spans="1:14" s="68" customFormat="1" ht="17.25" customHeight="1">
      <c r="A21" s="62"/>
      <c r="B21" s="63" t="s">
        <v>108</v>
      </c>
      <c r="C21" s="64"/>
      <c r="D21" s="65"/>
      <c r="E21" s="64"/>
      <c r="F21" s="65"/>
      <c r="G21" s="70">
        <f t="shared" si="0"/>
        <v>0</v>
      </c>
      <c r="H21" s="72">
        <f t="shared" si="0"/>
        <v>0</v>
      </c>
      <c r="I21" s="71">
        <f t="shared" si="1"/>
        <v>0</v>
      </c>
      <c r="J21" s="66"/>
      <c r="K21" s="67"/>
      <c r="L21" s="67"/>
      <c r="M21" s="72"/>
      <c r="N21" s="71"/>
    </row>
    <row r="22" spans="1:14" s="68" customFormat="1" ht="17.25" customHeight="1">
      <c r="A22" s="62"/>
      <c r="B22" s="63" t="s">
        <v>108</v>
      </c>
      <c r="C22" s="64"/>
      <c r="D22" s="65"/>
      <c r="E22" s="64"/>
      <c r="F22" s="65"/>
      <c r="G22" s="70">
        <f t="shared" si="0"/>
        <v>0</v>
      </c>
      <c r="H22" s="72">
        <f t="shared" si="0"/>
        <v>0</v>
      </c>
      <c r="I22" s="71">
        <f t="shared" si="1"/>
        <v>0</v>
      </c>
      <c r="J22" s="66"/>
      <c r="K22" s="67"/>
      <c r="L22" s="67"/>
      <c r="M22" s="72"/>
      <c r="N22" s="71"/>
    </row>
    <row r="23" spans="1:14" s="68" customFormat="1" ht="17.25" customHeight="1">
      <c r="A23" s="62"/>
      <c r="B23" s="63" t="s">
        <v>108</v>
      </c>
      <c r="C23" s="64"/>
      <c r="D23" s="65"/>
      <c r="E23" s="64"/>
      <c r="F23" s="65"/>
      <c r="G23" s="70">
        <f t="shared" si="0"/>
        <v>0</v>
      </c>
      <c r="H23" s="72">
        <f t="shared" si="0"/>
        <v>0</v>
      </c>
      <c r="I23" s="71">
        <f t="shared" si="1"/>
        <v>0</v>
      </c>
      <c r="J23" s="66"/>
      <c r="K23" s="67"/>
      <c r="L23" s="67"/>
      <c r="M23" s="72"/>
      <c r="N23" s="71"/>
    </row>
    <row r="24" spans="1:14" s="68" customFormat="1" ht="17.25" customHeight="1">
      <c r="A24" s="62"/>
      <c r="B24" s="63" t="s">
        <v>108</v>
      </c>
      <c r="C24" s="64"/>
      <c r="D24" s="65"/>
      <c r="E24" s="64"/>
      <c r="F24" s="65"/>
      <c r="G24" s="70">
        <f t="shared" si="0"/>
        <v>0</v>
      </c>
      <c r="H24" s="72">
        <f t="shared" si="0"/>
        <v>0</v>
      </c>
      <c r="I24" s="71">
        <f t="shared" si="1"/>
        <v>0</v>
      </c>
      <c r="J24" s="66"/>
      <c r="K24" s="67"/>
      <c r="L24" s="67"/>
      <c r="M24" s="72"/>
      <c r="N24" s="71"/>
    </row>
    <row r="25" spans="1:14" s="68" customFormat="1" ht="17.25" customHeight="1">
      <c r="A25" s="62"/>
      <c r="B25" s="63" t="s">
        <v>108</v>
      </c>
      <c r="C25" s="64"/>
      <c r="D25" s="65"/>
      <c r="E25" s="64"/>
      <c r="F25" s="65"/>
      <c r="G25" s="70">
        <f t="shared" si="0"/>
        <v>0</v>
      </c>
      <c r="H25" s="72">
        <f t="shared" si="0"/>
        <v>0</v>
      </c>
      <c r="I25" s="71">
        <f t="shared" si="1"/>
        <v>0</v>
      </c>
      <c r="J25" s="66"/>
      <c r="K25" s="67"/>
      <c r="L25" s="67"/>
      <c r="M25" s="72"/>
      <c r="N25" s="71"/>
    </row>
    <row r="26" spans="1:14" s="68" customFormat="1" ht="17.25" customHeight="1">
      <c r="A26" s="62"/>
      <c r="B26" s="63" t="s">
        <v>108</v>
      </c>
      <c r="C26" s="64"/>
      <c r="D26" s="65"/>
      <c r="E26" s="64"/>
      <c r="F26" s="65"/>
      <c r="G26" s="70">
        <f t="shared" si="0"/>
        <v>0</v>
      </c>
      <c r="H26" s="72">
        <f t="shared" si="0"/>
        <v>0</v>
      </c>
      <c r="I26" s="71">
        <f t="shared" si="1"/>
        <v>0</v>
      </c>
      <c r="J26" s="66"/>
      <c r="K26" s="67"/>
      <c r="L26" s="67"/>
      <c r="M26" s="72"/>
      <c r="N26" s="71"/>
    </row>
    <row r="27" spans="1:14" s="68" customFormat="1" ht="17.25" customHeight="1">
      <c r="A27" s="62"/>
      <c r="B27" s="63" t="s">
        <v>108</v>
      </c>
      <c r="C27" s="64"/>
      <c r="D27" s="65"/>
      <c r="E27" s="64"/>
      <c r="F27" s="65"/>
      <c r="G27" s="70">
        <f t="shared" si="0"/>
        <v>0</v>
      </c>
      <c r="H27" s="72">
        <f t="shared" si="0"/>
        <v>0</v>
      </c>
      <c r="I27" s="71">
        <f t="shared" si="1"/>
        <v>0</v>
      </c>
      <c r="J27" s="66"/>
      <c r="K27" s="67"/>
      <c r="L27" s="67"/>
      <c r="M27" s="72"/>
      <c r="N27" s="71"/>
    </row>
    <row r="28" spans="1:14" s="68" customFormat="1" ht="17.25" customHeight="1">
      <c r="A28" s="62"/>
      <c r="B28" s="63" t="s">
        <v>108</v>
      </c>
      <c r="C28" s="64"/>
      <c r="D28" s="65"/>
      <c r="E28" s="64"/>
      <c r="F28" s="65"/>
      <c r="G28" s="70">
        <f t="shared" si="0"/>
        <v>0</v>
      </c>
      <c r="H28" s="72">
        <f t="shared" si="0"/>
        <v>0</v>
      </c>
      <c r="I28" s="71">
        <f t="shared" si="1"/>
        <v>0</v>
      </c>
      <c r="J28" s="66"/>
      <c r="K28" s="67"/>
      <c r="L28" s="67"/>
      <c r="M28" s="72"/>
      <c r="N28" s="71"/>
    </row>
    <row r="29" spans="1:14" s="68" customFormat="1" ht="17.25" customHeight="1">
      <c r="A29" s="62"/>
      <c r="B29" s="63" t="s">
        <v>108</v>
      </c>
      <c r="C29" s="64"/>
      <c r="D29" s="65"/>
      <c r="E29" s="64"/>
      <c r="F29" s="65"/>
      <c r="G29" s="70">
        <f t="shared" si="0"/>
        <v>0</v>
      </c>
      <c r="H29" s="72">
        <f t="shared" si="0"/>
        <v>0</v>
      </c>
      <c r="I29" s="71">
        <f t="shared" si="1"/>
        <v>0</v>
      </c>
      <c r="J29" s="66"/>
      <c r="K29" s="67"/>
      <c r="L29" s="67"/>
      <c r="M29" s="72"/>
      <c r="N29" s="71"/>
    </row>
    <row r="30" spans="1:14" s="68" customFormat="1" ht="17.25" customHeight="1">
      <c r="A30" s="62"/>
      <c r="B30" s="63" t="s">
        <v>108</v>
      </c>
      <c r="C30" s="64"/>
      <c r="D30" s="65"/>
      <c r="E30" s="64"/>
      <c r="F30" s="65"/>
      <c r="G30" s="70">
        <f t="shared" si="0"/>
        <v>0</v>
      </c>
      <c r="H30" s="72">
        <f t="shared" si="0"/>
        <v>0</v>
      </c>
      <c r="I30" s="71">
        <f t="shared" si="1"/>
        <v>0</v>
      </c>
      <c r="J30" s="66"/>
      <c r="K30" s="67"/>
      <c r="L30" s="67"/>
      <c r="M30" s="72"/>
      <c r="N30" s="71"/>
    </row>
    <row r="31" spans="1:14" s="68" customFormat="1" ht="17.25" customHeight="1" thickBot="1">
      <c r="A31" s="62"/>
      <c r="B31" s="63" t="s">
        <v>108</v>
      </c>
      <c r="C31" s="64"/>
      <c r="D31" s="65"/>
      <c r="E31" s="64"/>
      <c r="F31" s="65"/>
      <c r="G31" s="84">
        <f t="shared" si="0"/>
        <v>0</v>
      </c>
      <c r="H31" s="85">
        <f t="shared" si="0"/>
        <v>0</v>
      </c>
      <c r="I31" s="86">
        <f t="shared" si="1"/>
        <v>0</v>
      </c>
      <c r="J31" s="66"/>
      <c r="K31" s="67"/>
      <c r="L31" s="67"/>
      <c r="M31" s="76"/>
      <c r="N31" s="75"/>
    </row>
    <row r="32" spans="1:14" s="68" customFormat="1" ht="16.5" customHeight="1" thickTop="1">
      <c r="A32" s="108" t="s">
        <v>65</v>
      </c>
      <c r="B32" s="109"/>
      <c r="C32" s="77">
        <f aca="true" t="shared" si="2" ref="C32:L32">SUM(C9:C31)</f>
        <v>0</v>
      </c>
      <c r="D32" s="78">
        <f t="shared" si="2"/>
        <v>0</v>
      </c>
      <c r="E32" s="77">
        <f t="shared" si="2"/>
        <v>0</v>
      </c>
      <c r="F32" s="78">
        <f t="shared" si="2"/>
        <v>0</v>
      </c>
      <c r="G32" s="81">
        <f t="shared" si="2"/>
        <v>0</v>
      </c>
      <c r="H32" s="83">
        <f t="shared" si="2"/>
        <v>0</v>
      </c>
      <c r="I32" s="82">
        <f t="shared" si="2"/>
        <v>0</v>
      </c>
      <c r="J32" s="79">
        <f t="shared" si="2"/>
        <v>0</v>
      </c>
      <c r="K32" s="79">
        <f t="shared" si="2"/>
        <v>0</v>
      </c>
      <c r="L32" s="79">
        <f t="shared" si="2"/>
        <v>0</v>
      </c>
      <c r="M32" s="80"/>
      <c r="N32" s="78"/>
    </row>
  </sheetData>
  <sheetProtection/>
  <mergeCells count="10">
    <mergeCell ref="A32:B32"/>
    <mergeCell ref="M4:N5"/>
    <mergeCell ref="A2:N2"/>
    <mergeCell ref="C6:D6"/>
    <mergeCell ref="E6:F6"/>
    <mergeCell ref="G6:I7"/>
    <mergeCell ref="A7:B7"/>
    <mergeCell ref="C7:D7"/>
    <mergeCell ref="E7:F7"/>
    <mergeCell ref="J7:N7"/>
  </mergeCells>
  <printOptions/>
  <pageMargins left="0.7" right="0.7"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N32"/>
  <sheetViews>
    <sheetView showGridLines="0" tabSelected="1" view="pageBreakPreview" zoomScaleSheetLayoutView="100" workbookViewId="0" topLeftCell="A1">
      <selection activeCell="L13" sqref="L13"/>
    </sheetView>
  </sheetViews>
  <sheetFormatPr defaultColWidth="9.00390625" defaultRowHeight="21" customHeight="1"/>
  <cols>
    <col min="1" max="1" width="4.375" style="47" customWidth="1"/>
    <col min="2" max="2" width="7.50390625" style="47" customWidth="1"/>
    <col min="3" max="14" width="10.125" style="47" customWidth="1"/>
    <col min="15" max="16384" width="9.00390625" style="47" customWidth="1"/>
  </cols>
  <sheetData>
    <row r="1" ht="21" customHeight="1">
      <c r="N1" s="107" t="s">
        <v>113</v>
      </c>
    </row>
    <row r="2" spans="1:14" ht="26.25" customHeight="1">
      <c r="A2" s="131" t="s">
        <v>69</v>
      </c>
      <c r="B2" s="131"/>
      <c r="C2" s="131"/>
      <c r="D2" s="131"/>
      <c r="E2" s="131"/>
      <c r="F2" s="131"/>
      <c r="G2" s="131"/>
      <c r="H2" s="131"/>
      <c r="I2" s="131"/>
      <c r="J2" s="131"/>
      <c r="K2" s="131"/>
      <c r="L2" s="131"/>
      <c r="M2" s="131"/>
      <c r="N2" s="131"/>
    </row>
    <row r="3" spans="1:12" ht="7.5" customHeight="1">
      <c r="A3" s="48"/>
      <c r="B3" s="48"/>
      <c r="C3" s="49"/>
      <c r="D3" s="49"/>
      <c r="E3" s="49"/>
      <c r="F3" s="49"/>
      <c r="G3" s="49"/>
      <c r="H3" s="49"/>
      <c r="I3" s="49"/>
      <c r="J3" s="49"/>
      <c r="K3" s="49"/>
      <c r="L3" s="49"/>
    </row>
    <row r="4" spans="1:14" s="55" customFormat="1" ht="19.5" customHeight="1">
      <c r="A4" s="50"/>
      <c r="B4" s="51"/>
      <c r="G4" s="52"/>
      <c r="H4" s="52"/>
      <c r="I4" s="52"/>
      <c r="J4" s="54" t="s">
        <v>112</v>
      </c>
      <c r="K4" s="57"/>
      <c r="L4" s="57"/>
      <c r="N4" s="132" t="s">
        <v>76</v>
      </c>
    </row>
    <row r="5" s="56" customFormat="1" ht="7.5" customHeight="1">
      <c r="N5" s="133"/>
    </row>
    <row r="6" spans="1:14" s="53" customFormat="1" ht="24" customHeight="1">
      <c r="A6" s="97"/>
      <c r="B6" s="98"/>
      <c r="C6" s="113" t="s">
        <v>70</v>
      </c>
      <c r="D6" s="114"/>
      <c r="E6" s="115" t="s">
        <v>71</v>
      </c>
      <c r="F6" s="116"/>
      <c r="G6" s="117" t="s">
        <v>104</v>
      </c>
      <c r="H6" s="118"/>
      <c r="I6" s="114"/>
      <c r="J6" s="89" t="s">
        <v>72</v>
      </c>
      <c r="K6" s="87" t="s">
        <v>105</v>
      </c>
      <c r="L6" s="87"/>
      <c r="M6" s="87"/>
      <c r="N6" s="88"/>
    </row>
    <row r="7" spans="1:14" s="58" customFormat="1" ht="26.25" customHeight="1">
      <c r="A7" s="122" t="s">
        <v>100</v>
      </c>
      <c r="B7" s="123"/>
      <c r="C7" s="124" t="s">
        <v>111</v>
      </c>
      <c r="D7" s="125"/>
      <c r="E7" s="126" t="s">
        <v>101</v>
      </c>
      <c r="F7" s="127"/>
      <c r="G7" s="119"/>
      <c r="H7" s="120"/>
      <c r="I7" s="121"/>
      <c r="J7" s="128" t="s">
        <v>68</v>
      </c>
      <c r="K7" s="129"/>
      <c r="L7" s="129"/>
      <c r="M7" s="129"/>
      <c r="N7" s="130"/>
    </row>
    <row r="8" spans="1:14" s="58" customFormat="1" ht="17.25" customHeight="1">
      <c r="A8" s="92" t="s">
        <v>103</v>
      </c>
      <c r="B8" s="93" t="s">
        <v>102</v>
      </c>
      <c r="C8" s="94" t="s">
        <v>66</v>
      </c>
      <c r="D8" s="96" t="s">
        <v>67</v>
      </c>
      <c r="E8" s="90" t="s">
        <v>66</v>
      </c>
      <c r="F8" s="91" t="s">
        <v>67</v>
      </c>
      <c r="G8" s="94" t="s">
        <v>66</v>
      </c>
      <c r="H8" s="95" t="s">
        <v>67</v>
      </c>
      <c r="I8" s="96" t="s">
        <v>23</v>
      </c>
      <c r="J8" s="59" t="s">
        <v>73</v>
      </c>
      <c r="K8" s="60" t="s">
        <v>74</v>
      </c>
      <c r="L8" s="60" t="s">
        <v>75</v>
      </c>
      <c r="M8" s="60"/>
      <c r="N8" s="61"/>
    </row>
    <row r="9" spans="1:14" s="58" customFormat="1" ht="17.25" customHeight="1">
      <c r="A9" s="62"/>
      <c r="B9" s="63" t="s">
        <v>77</v>
      </c>
      <c r="C9" s="64"/>
      <c r="D9" s="65"/>
      <c r="E9" s="64"/>
      <c r="F9" s="65"/>
      <c r="G9" s="64">
        <f>SUM(C9,E9)</f>
        <v>0</v>
      </c>
      <c r="H9" s="67">
        <f>SUM(D9,F9)</f>
        <v>0</v>
      </c>
      <c r="I9" s="65">
        <f>SUM(G9:H9)</f>
        <v>0</v>
      </c>
      <c r="J9" s="66"/>
      <c r="K9" s="67"/>
      <c r="L9" s="67"/>
      <c r="M9" s="67"/>
      <c r="N9" s="65"/>
    </row>
    <row r="10" spans="1:14" s="58" customFormat="1" ht="17.25" customHeight="1">
      <c r="A10" s="62"/>
      <c r="B10" s="63" t="s">
        <v>78</v>
      </c>
      <c r="C10" s="64"/>
      <c r="D10" s="65"/>
      <c r="E10" s="64"/>
      <c r="F10" s="65"/>
      <c r="G10" s="70">
        <f aca="true" t="shared" si="0" ref="G10:G31">SUM(C10,E10)</f>
        <v>0</v>
      </c>
      <c r="H10" s="72">
        <f aca="true" t="shared" si="1" ref="H10:H31">SUM(D10,F10)</f>
        <v>0</v>
      </c>
      <c r="I10" s="71">
        <f aca="true" t="shared" si="2" ref="I10:I31">SUM(G10:H10)</f>
        <v>0</v>
      </c>
      <c r="J10" s="66"/>
      <c r="K10" s="67"/>
      <c r="L10" s="67"/>
      <c r="M10" s="67"/>
      <c r="N10" s="65"/>
    </row>
    <row r="11" spans="1:14" s="58" customFormat="1" ht="17.25" customHeight="1">
      <c r="A11" s="62"/>
      <c r="B11" s="63" t="s">
        <v>79</v>
      </c>
      <c r="C11" s="64"/>
      <c r="D11" s="65"/>
      <c r="E11" s="64"/>
      <c r="F11" s="65"/>
      <c r="G11" s="70">
        <f t="shared" si="0"/>
        <v>0</v>
      </c>
      <c r="H11" s="72">
        <f t="shared" si="1"/>
        <v>0</v>
      </c>
      <c r="I11" s="71">
        <f t="shared" si="2"/>
        <v>0</v>
      </c>
      <c r="J11" s="66"/>
      <c r="K11" s="67"/>
      <c r="L11" s="67"/>
      <c r="M11" s="67"/>
      <c r="N11" s="65"/>
    </row>
    <row r="12" spans="1:14" s="68" customFormat="1" ht="17.25" customHeight="1">
      <c r="A12" s="62">
        <v>1</v>
      </c>
      <c r="B12" s="63" t="s">
        <v>80</v>
      </c>
      <c r="C12" s="64"/>
      <c r="D12" s="65">
        <v>9880</v>
      </c>
      <c r="E12" s="64">
        <v>5000</v>
      </c>
      <c r="F12" s="65">
        <v>2500</v>
      </c>
      <c r="G12" s="70">
        <f t="shared" si="0"/>
        <v>5000</v>
      </c>
      <c r="H12" s="72">
        <f t="shared" si="1"/>
        <v>12380</v>
      </c>
      <c r="I12" s="71">
        <f t="shared" si="2"/>
        <v>17380</v>
      </c>
      <c r="J12" s="66">
        <f>ROUND(D12*0.38,0)</f>
        <v>3754</v>
      </c>
      <c r="K12" s="67"/>
      <c r="L12" s="67">
        <f>I12-(J12+K12)</f>
        <v>13626</v>
      </c>
      <c r="M12" s="67"/>
      <c r="N12" s="65"/>
    </row>
    <row r="13" spans="1:14" s="68" customFormat="1" ht="17.25" customHeight="1">
      <c r="A13" s="69">
        <v>2</v>
      </c>
      <c r="B13" s="63" t="s">
        <v>81</v>
      </c>
      <c r="C13" s="70">
        <v>20000</v>
      </c>
      <c r="D13" s="71">
        <v>9880</v>
      </c>
      <c r="E13" s="70">
        <v>5000</v>
      </c>
      <c r="F13" s="71">
        <v>2375</v>
      </c>
      <c r="G13" s="70">
        <f t="shared" si="0"/>
        <v>25000</v>
      </c>
      <c r="H13" s="72">
        <f t="shared" si="1"/>
        <v>12255</v>
      </c>
      <c r="I13" s="71">
        <f t="shared" si="2"/>
        <v>37255</v>
      </c>
      <c r="J13" s="66">
        <f aca="true" t="shared" si="3" ref="J13:J31">ROUND(D13*0.38,0)</f>
        <v>3754</v>
      </c>
      <c r="K13" s="72">
        <v>8925</v>
      </c>
      <c r="L13" s="67">
        <f aca="true" t="shared" si="4" ref="L13:L31">I13-(J13+K13)</f>
        <v>24576</v>
      </c>
      <c r="M13" s="72"/>
      <c r="N13" s="71"/>
    </row>
    <row r="14" spans="1:14" s="68" customFormat="1" ht="17.25" customHeight="1">
      <c r="A14" s="69">
        <v>3</v>
      </c>
      <c r="B14" s="63" t="s">
        <v>82</v>
      </c>
      <c r="C14" s="70">
        <v>20000</v>
      </c>
      <c r="D14" s="71">
        <v>9360</v>
      </c>
      <c r="E14" s="70">
        <v>5000</v>
      </c>
      <c r="F14" s="71">
        <v>2250</v>
      </c>
      <c r="G14" s="70">
        <f t="shared" si="0"/>
        <v>25000</v>
      </c>
      <c r="H14" s="72">
        <f t="shared" si="1"/>
        <v>11610</v>
      </c>
      <c r="I14" s="71">
        <f t="shared" si="2"/>
        <v>36610</v>
      </c>
      <c r="J14" s="66">
        <f t="shared" si="3"/>
        <v>3557</v>
      </c>
      <c r="K14" s="72">
        <v>8925</v>
      </c>
      <c r="L14" s="67">
        <f t="shared" si="4"/>
        <v>24128</v>
      </c>
      <c r="M14" s="72"/>
      <c r="N14" s="71"/>
    </row>
    <row r="15" spans="1:14" s="68" customFormat="1" ht="17.25" customHeight="1">
      <c r="A15" s="69">
        <v>4</v>
      </c>
      <c r="B15" s="63" t="s">
        <v>83</v>
      </c>
      <c r="C15" s="70">
        <v>20000</v>
      </c>
      <c r="D15" s="71">
        <v>8840</v>
      </c>
      <c r="E15" s="70">
        <v>5000</v>
      </c>
      <c r="F15" s="71">
        <v>2125</v>
      </c>
      <c r="G15" s="70">
        <f t="shared" si="0"/>
        <v>25000</v>
      </c>
      <c r="H15" s="72">
        <f t="shared" si="1"/>
        <v>10965</v>
      </c>
      <c r="I15" s="71">
        <f t="shared" si="2"/>
        <v>35965</v>
      </c>
      <c r="J15" s="66">
        <f t="shared" si="3"/>
        <v>3359</v>
      </c>
      <c r="K15" s="72">
        <v>8925</v>
      </c>
      <c r="L15" s="67">
        <f t="shared" si="4"/>
        <v>23681</v>
      </c>
      <c r="M15" s="72"/>
      <c r="N15" s="71"/>
    </row>
    <row r="16" spans="1:14" s="68" customFormat="1" ht="17.25" customHeight="1">
      <c r="A16" s="69">
        <v>5</v>
      </c>
      <c r="B16" s="63" t="s">
        <v>84</v>
      </c>
      <c r="C16" s="70">
        <v>20000</v>
      </c>
      <c r="D16" s="71">
        <v>8320</v>
      </c>
      <c r="E16" s="70">
        <v>5000</v>
      </c>
      <c r="F16" s="71">
        <v>2000</v>
      </c>
      <c r="G16" s="70">
        <f t="shared" si="0"/>
        <v>25000</v>
      </c>
      <c r="H16" s="72">
        <f t="shared" si="1"/>
        <v>10320</v>
      </c>
      <c r="I16" s="71">
        <f t="shared" si="2"/>
        <v>35320</v>
      </c>
      <c r="J16" s="66">
        <f t="shared" si="3"/>
        <v>3162</v>
      </c>
      <c r="K16" s="72">
        <v>8925</v>
      </c>
      <c r="L16" s="67">
        <f t="shared" si="4"/>
        <v>23233</v>
      </c>
      <c r="M16" s="72"/>
      <c r="N16" s="71"/>
    </row>
    <row r="17" spans="1:14" s="68" customFormat="1" ht="17.25" customHeight="1">
      <c r="A17" s="69">
        <v>6</v>
      </c>
      <c r="B17" s="63" t="s">
        <v>85</v>
      </c>
      <c r="C17" s="70">
        <v>20000</v>
      </c>
      <c r="D17" s="71">
        <v>7800</v>
      </c>
      <c r="E17" s="70">
        <v>5000</v>
      </c>
      <c r="F17" s="71">
        <v>2625</v>
      </c>
      <c r="G17" s="70">
        <f t="shared" si="0"/>
        <v>25000</v>
      </c>
      <c r="H17" s="72">
        <f t="shared" si="1"/>
        <v>10425</v>
      </c>
      <c r="I17" s="71">
        <f t="shared" si="2"/>
        <v>35425</v>
      </c>
      <c r="J17" s="66">
        <f t="shared" si="3"/>
        <v>2964</v>
      </c>
      <c r="K17" s="72">
        <v>8925</v>
      </c>
      <c r="L17" s="67">
        <f t="shared" si="4"/>
        <v>23536</v>
      </c>
      <c r="M17" s="72"/>
      <c r="N17" s="71"/>
    </row>
    <row r="18" spans="1:14" s="68" customFormat="1" ht="17.25" customHeight="1">
      <c r="A18" s="69">
        <v>7</v>
      </c>
      <c r="B18" s="63" t="s">
        <v>86</v>
      </c>
      <c r="C18" s="70">
        <v>20000</v>
      </c>
      <c r="D18" s="71">
        <v>7280</v>
      </c>
      <c r="E18" s="70">
        <v>5000</v>
      </c>
      <c r="F18" s="71">
        <v>2450</v>
      </c>
      <c r="G18" s="70">
        <f t="shared" si="0"/>
        <v>25000</v>
      </c>
      <c r="H18" s="72">
        <f t="shared" si="1"/>
        <v>9730</v>
      </c>
      <c r="I18" s="71">
        <f t="shared" si="2"/>
        <v>34730</v>
      </c>
      <c r="J18" s="66">
        <f t="shared" si="3"/>
        <v>2766</v>
      </c>
      <c r="K18" s="72">
        <v>8925</v>
      </c>
      <c r="L18" s="67">
        <f t="shared" si="4"/>
        <v>23039</v>
      </c>
      <c r="M18" s="72"/>
      <c r="N18" s="71"/>
    </row>
    <row r="19" spans="1:14" s="68" customFormat="1" ht="17.25" customHeight="1">
      <c r="A19" s="69">
        <v>8</v>
      </c>
      <c r="B19" s="63" t="s">
        <v>87</v>
      </c>
      <c r="C19" s="70">
        <v>20000</v>
      </c>
      <c r="D19" s="71">
        <v>6760</v>
      </c>
      <c r="E19" s="70">
        <v>5000</v>
      </c>
      <c r="F19" s="71">
        <v>2275</v>
      </c>
      <c r="G19" s="70">
        <f t="shared" si="0"/>
        <v>25000</v>
      </c>
      <c r="H19" s="72">
        <f t="shared" si="1"/>
        <v>9035</v>
      </c>
      <c r="I19" s="71">
        <f t="shared" si="2"/>
        <v>34035</v>
      </c>
      <c r="J19" s="66">
        <f t="shared" si="3"/>
        <v>2569</v>
      </c>
      <c r="K19" s="72">
        <v>8925</v>
      </c>
      <c r="L19" s="67">
        <f t="shared" si="4"/>
        <v>22541</v>
      </c>
      <c r="M19" s="72"/>
      <c r="N19" s="71"/>
    </row>
    <row r="20" spans="1:14" s="68" customFormat="1" ht="17.25" customHeight="1">
      <c r="A20" s="69">
        <v>9</v>
      </c>
      <c r="B20" s="63" t="s">
        <v>88</v>
      </c>
      <c r="C20" s="70">
        <v>20000</v>
      </c>
      <c r="D20" s="71">
        <v>6240</v>
      </c>
      <c r="E20" s="70">
        <v>5000</v>
      </c>
      <c r="F20" s="71">
        <v>2100</v>
      </c>
      <c r="G20" s="70">
        <f t="shared" si="0"/>
        <v>25000</v>
      </c>
      <c r="H20" s="72">
        <f t="shared" si="1"/>
        <v>8340</v>
      </c>
      <c r="I20" s="71">
        <f t="shared" si="2"/>
        <v>33340</v>
      </c>
      <c r="J20" s="66">
        <f t="shared" si="3"/>
        <v>2371</v>
      </c>
      <c r="K20" s="72">
        <v>8925</v>
      </c>
      <c r="L20" s="67">
        <f t="shared" si="4"/>
        <v>22044</v>
      </c>
      <c r="M20" s="72"/>
      <c r="N20" s="71"/>
    </row>
    <row r="21" spans="1:14" s="68" customFormat="1" ht="17.25" customHeight="1">
      <c r="A21" s="69">
        <v>10</v>
      </c>
      <c r="B21" s="63" t="s">
        <v>89</v>
      </c>
      <c r="C21" s="70">
        <v>20000</v>
      </c>
      <c r="D21" s="71">
        <v>5720</v>
      </c>
      <c r="E21" s="70">
        <v>5000</v>
      </c>
      <c r="F21" s="71">
        <v>1925</v>
      </c>
      <c r="G21" s="70">
        <f t="shared" si="0"/>
        <v>25000</v>
      </c>
      <c r="H21" s="72">
        <f t="shared" si="1"/>
        <v>7645</v>
      </c>
      <c r="I21" s="71">
        <f t="shared" si="2"/>
        <v>32645</v>
      </c>
      <c r="J21" s="66">
        <f t="shared" si="3"/>
        <v>2174</v>
      </c>
      <c r="K21" s="72">
        <v>8925</v>
      </c>
      <c r="L21" s="67">
        <f t="shared" si="4"/>
        <v>21546</v>
      </c>
      <c r="M21" s="72"/>
      <c r="N21" s="71"/>
    </row>
    <row r="22" spans="1:14" s="68" customFormat="1" ht="17.25" customHeight="1">
      <c r="A22" s="69">
        <v>11</v>
      </c>
      <c r="B22" s="63" t="s">
        <v>90</v>
      </c>
      <c r="C22" s="70">
        <v>20000</v>
      </c>
      <c r="D22" s="71">
        <v>5200</v>
      </c>
      <c r="E22" s="70">
        <v>5000</v>
      </c>
      <c r="F22" s="71">
        <v>1750</v>
      </c>
      <c r="G22" s="70">
        <f t="shared" si="0"/>
        <v>25000</v>
      </c>
      <c r="H22" s="72">
        <f t="shared" si="1"/>
        <v>6950</v>
      </c>
      <c r="I22" s="71">
        <f t="shared" si="2"/>
        <v>31950</v>
      </c>
      <c r="J22" s="66">
        <f t="shared" si="3"/>
        <v>1976</v>
      </c>
      <c r="K22" s="72">
        <v>8925</v>
      </c>
      <c r="L22" s="67">
        <f t="shared" si="4"/>
        <v>21049</v>
      </c>
      <c r="M22" s="72"/>
      <c r="N22" s="71"/>
    </row>
    <row r="23" spans="1:14" s="68" customFormat="1" ht="17.25" customHeight="1">
      <c r="A23" s="69">
        <v>12</v>
      </c>
      <c r="B23" s="63" t="s">
        <v>91</v>
      </c>
      <c r="C23" s="70">
        <v>20000</v>
      </c>
      <c r="D23" s="71">
        <v>4680</v>
      </c>
      <c r="E23" s="70">
        <v>5000</v>
      </c>
      <c r="F23" s="71">
        <v>1575</v>
      </c>
      <c r="G23" s="70">
        <f t="shared" si="0"/>
        <v>25000</v>
      </c>
      <c r="H23" s="72">
        <f t="shared" si="1"/>
        <v>6255</v>
      </c>
      <c r="I23" s="71">
        <f t="shared" si="2"/>
        <v>31255</v>
      </c>
      <c r="J23" s="66">
        <f t="shared" si="3"/>
        <v>1778</v>
      </c>
      <c r="K23" s="72">
        <v>8925</v>
      </c>
      <c r="L23" s="67">
        <f t="shared" si="4"/>
        <v>20552</v>
      </c>
      <c r="M23" s="72"/>
      <c r="N23" s="71"/>
    </row>
    <row r="24" spans="1:14" s="68" customFormat="1" ht="17.25" customHeight="1">
      <c r="A24" s="69">
        <v>13</v>
      </c>
      <c r="B24" s="63" t="s">
        <v>92</v>
      </c>
      <c r="C24" s="70">
        <v>20000</v>
      </c>
      <c r="D24" s="71">
        <v>4160</v>
      </c>
      <c r="E24" s="70">
        <v>5000</v>
      </c>
      <c r="F24" s="71">
        <v>1400</v>
      </c>
      <c r="G24" s="70">
        <f t="shared" si="0"/>
        <v>25000</v>
      </c>
      <c r="H24" s="72">
        <f t="shared" si="1"/>
        <v>5560</v>
      </c>
      <c r="I24" s="71">
        <f t="shared" si="2"/>
        <v>30560</v>
      </c>
      <c r="J24" s="66">
        <f t="shared" si="3"/>
        <v>1581</v>
      </c>
      <c r="K24" s="72">
        <v>8925</v>
      </c>
      <c r="L24" s="67">
        <f t="shared" si="4"/>
        <v>20054</v>
      </c>
      <c r="M24" s="72"/>
      <c r="N24" s="71"/>
    </row>
    <row r="25" spans="1:14" s="68" customFormat="1" ht="17.25" customHeight="1">
      <c r="A25" s="69">
        <v>14</v>
      </c>
      <c r="B25" s="63" t="s">
        <v>93</v>
      </c>
      <c r="C25" s="70">
        <v>20000</v>
      </c>
      <c r="D25" s="71">
        <v>3640</v>
      </c>
      <c r="E25" s="70">
        <v>5000</v>
      </c>
      <c r="F25" s="71">
        <v>1225</v>
      </c>
      <c r="G25" s="70">
        <f t="shared" si="0"/>
        <v>25000</v>
      </c>
      <c r="H25" s="72">
        <f t="shared" si="1"/>
        <v>4865</v>
      </c>
      <c r="I25" s="71">
        <f t="shared" si="2"/>
        <v>29865</v>
      </c>
      <c r="J25" s="66">
        <f t="shared" si="3"/>
        <v>1383</v>
      </c>
      <c r="K25" s="72">
        <v>8925</v>
      </c>
      <c r="L25" s="67">
        <f t="shared" si="4"/>
        <v>19557</v>
      </c>
      <c r="M25" s="72"/>
      <c r="N25" s="71"/>
    </row>
    <row r="26" spans="1:14" s="68" customFormat="1" ht="17.25" customHeight="1">
      <c r="A26" s="69">
        <v>15</v>
      </c>
      <c r="B26" s="63" t="s">
        <v>94</v>
      </c>
      <c r="C26" s="70">
        <v>20000</v>
      </c>
      <c r="D26" s="71">
        <v>3120</v>
      </c>
      <c r="E26" s="70">
        <v>5000</v>
      </c>
      <c r="F26" s="71">
        <v>1050</v>
      </c>
      <c r="G26" s="70">
        <f t="shared" si="0"/>
        <v>25000</v>
      </c>
      <c r="H26" s="72">
        <f t="shared" si="1"/>
        <v>4170</v>
      </c>
      <c r="I26" s="71">
        <f t="shared" si="2"/>
        <v>29170</v>
      </c>
      <c r="J26" s="66">
        <f t="shared" si="3"/>
        <v>1186</v>
      </c>
      <c r="K26" s="72">
        <v>8925</v>
      </c>
      <c r="L26" s="67">
        <f t="shared" si="4"/>
        <v>19059</v>
      </c>
      <c r="M26" s="72"/>
      <c r="N26" s="71"/>
    </row>
    <row r="27" spans="1:14" s="68" customFormat="1" ht="17.25" customHeight="1">
      <c r="A27" s="69">
        <v>16</v>
      </c>
      <c r="B27" s="63" t="s">
        <v>95</v>
      </c>
      <c r="C27" s="70">
        <v>20000</v>
      </c>
      <c r="D27" s="71">
        <v>2600</v>
      </c>
      <c r="E27" s="70">
        <v>5000</v>
      </c>
      <c r="F27" s="71">
        <v>875</v>
      </c>
      <c r="G27" s="70">
        <f t="shared" si="0"/>
        <v>25000</v>
      </c>
      <c r="H27" s="72">
        <f t="shared" si="1"/>
        <v>3475</v>
      </c>
      <c r="I27" s="71">
        <f t="shared" si="2"/>
        <v>28475</v>
      </c>
      <c r="J27" s="66">
        <f t="shared" si="3"/>
        <v>988</v>
      </c>
      <c r="K27" s="72">
        <v>8925</v>
      </c>
      <c r="L27" s="67">
        <f t="shared" si="4"/>
        <v>18562</v>
      </c>
      <c r="M27" s="72"/>
      <c r="N27" s="71"/>
    </row>
    <row r="28" spans="1:14" s="68" customFormat="1" ht="17.25" customHeight="1">
      <c r="A28" s="69">
        <v>17</v>
      </c>
      <c r="B28" s="63" t="s">
        <v>96</v>
      </c>
      <c r="C28" s="70">
        <v>20000</v>
      </c>
      <c r="D28" s="71">
        <v>2080</v>
      </c>
      <c r="E28" s="70">
        <v>5000</v>
      </c>
      <c r="F28" s="71">
        <v>700</v>
      </c>
      <c r="G28" s="70">
        <f t="shared" si="0"/>
        <v>25000</v>
      </c>
      <c r="H28" s="72">
        <f t="shared" si="1"/>
        <v>2780</v>
      </c>
      <c r="I28" s="71">
        <f t="shared" si="2"/>
        <v>27780</v>
      </c>
      <c r="J28" s="66">
        <f t="shared" si="3"/>
        <v>790</v>
      </c>
      <c r="K28" s="72">
        <v>8925</v>
      </c>
      <c r="L28" s="67">
        <f t="shared" si="4"/>
        <v>18065</v>
      </c>
      <c r="M28" s="72"/>
      <c r="N28" s="71"/>
    </row>
    <row r="29" spans="1:14" s="68" customFormat="1" ht="17.25" customHeight="1">
      <c r="A29" s="69">
        <v>18</v>
      </c>
      <c r="B29" s="63" t="s">
        <v>97</v>
      </c>
      <c r="C29" s="70">
        <v>20000</v>
      </c>
      <c r="D29" s="71">
        <v>1560</v>
      </c>
      <c r="E29" s="70">
        <v>5000</v>
      </c>
      <c r="F29" s="71">
        <v>525</v>
      </c>
      <c r="G29" s="70">
        <f t="shared" si="0"/>
        <v>25000</v>
      </c>
      <c r="H29" s="72">
        <f t="shared" si="1"/>
        <v>2085</v>
      </c>
      <c r="I29" s="71">
        <f t="shared" si="2"/>
        <v>27085</v>
      </c>
      <c r="J29" s="66">
        <f t="shared" si="3"/>
        <v>593</v>
      </c>
      <c r="K29" s="72">
        <v>8925</v>
      </c>
      <c r="L29" s="67">
        <f t="shared" si="4"/>
        <v>17567</v>
      </c>
      <c r="M29" s="72"/>
      <c r="N29" s="71"/>
    </row>
    <row r="30" spans="1:14" s="68" customFormat="1" ht="17.25" customHeight="1">
      <c r="A30" s="69">
        <v>19</v>
      </c>
      <c r="B30" s="63" t="s">
        <v>98</v>
      </c>
      <c r="C30" s="70">
        <v>20000</v>
      </c>
      <c r="D30" s="71">
        <v>1040</v>
      </c>
      <c r="E30" s="70">
        <v>5000</v>
      </c>
      <c r="F30" s="71">
        <v>350</v>
      </c>
      <c r="G30" s="70">
        <f t="shared" si="0"/>
        <v>25000</v>
      </c>
      <c r="H30" s="72">
        <f t="shared" si="1"/>
        <v>1390</v>
      </c>
      <c r="I30" s="71">
        <f t="shared" si="2"/>
        <v>26390</v>
      </c>
      <c r="J30" s="66">
        <f t="shared" si="3"/>
        <v>395</v>
      </c>
      <c r="K30" s="72">
        <v>8925</v>
      </c>
      <c r="L30" s="67">
        <f t="shared" si="4"/>
        <v>17070</v>
      </c>
      <c r="M30" s="72"/>
      <c r="N30" s="71"/>
    </row>
    <row r="31" spans="1:14" s="68" customFormat="1" ht="17.25" customHeight="1" thickBot="1">
      <c r="A31" s="73">
        <v>20</v>
      </c>
      <c r="B31" s="63" t="s">
        <v>99</v>
      </c>
      <c r="C31" s="74">
        <v>20000</v>
      </c>
      <c r="D31" s="75">
        <v>520</v>
      </c>
      <c r="E31" s="74">
        <v>5000</v>
      </c>
      <c r="F31" s="75">
        <v>175</v>
      </c>
      <c r="G31" s="84">
        <f t="shared" si="0"/>
        <v>25000</v>
      </c>
      <c r="H31" s="85">
        <f t="shared" si="1"/>
        <v>695</v>
      </c>
      <c r="I31" s="86">
        <f t="shared" si="2"/>
        <v>25695</v>
      </c>
      <c r="J31" s="66">
        <f t="shared" si="3"/>
        <v>198</v>
      </c>
      <c r="K31" s="72">
        <v>8925</v>
      </c>
      <c r="L31" s="67">
        <f t="shared" si="4"/>
        <v>16572</v>
      </c>
      <c r="M31" s="76"/>
      <c r="N31" s="75"/>
    </row>
    <row r="32" spans="1:14" s="68" customFormat="1" ht="16.5" customHeight="1" thickTop="1">
      <c r="A32" s="108" t="s">
        <v>65</v>
      </c>
      <c r="B32" s="109"/>
      <c r="C32" s="77">
        <f aca="true" t="shared" si="5" ref="C32:L32">SUM(C9:C31)</f>
        <v>380000</v>
      </c>
      <c r="D32" s="78">
        <f t="shared" si="5"/>
        <v>108680</v>
      </c>
      <c r="E32" s="77">
        <f>SUM(E9:E31)</f>
        <v>100000</v>
      </c>
      <c r="F32" s="78">
        <f>SUM(F9:F31)</f>
        <v>32250</v>
      </c>
      <c r="G32" s="81">
        <f>SUM(G9:G31)</f>
        <v>480000</v>
      </c>
      <c r="H32" s="83">
        <f>SUM(H9:H31)</f>
        <v>140930</v>
      </c>
      <c r="I32" s="82">
        <f>SUM(I9:I31)</f>
        <v>620930</v>
      </c>
      <c r="J32" s="79">
        <f t="shared" si="5"/>
        <v>41298</v>
      </c>
      <c r="K32" s="79">
        <f t="shared" si="5"/>
        <v>169575</v>
      </c>
      <c r="L32" s="79">
        <f t="shared" si="5"/>
        <v>410057</v>
      </c>
      <c r="M32" s="80"/>
      <c r="N32" s="78"/>
    </row>
  </sheetData>
  <sheetProtection/>
  <mergeCells count="10">
    <mergeCell ref="A32:B32"/>
    <mergeCell ref="C6:D6"/>
    <mergeCell ref="A2:N2"/>
    <mergeCell ref="J7:N7"/>
    <mergeCell ref="N4:N5"/>
    <mergeCell ref="E6:F6"/>
    <mergeCell ref="E7:F7"/>
    <mergeCell ref="C7:D7"/>
    <mergeCell ref="A7:B7"/>
    <mergeCell ref="G6:I7"/>
  </mergeCells>
  <printOptions/>
  <pageMargins left="0.7874015748031497" right="0.5905511811023623" top="0.58" bottom="0.5118110236220472" header="0.36" footer="0.5118110236220472"/>
  <pageSetup cellComments="asDisplayed" horizontalDpi="300" verticalDpi="300" orientation="landscape" paperSize="9" scale="99" r:id="rId4"/>
  <headerFooter alignWithMargins="0">
    <oddFooter>&amp;C18</oddFooter>
  </headerFooter>
  <drawing r:id="rId3"/>
  <legacyDrawing r:id="rId2"/>
</worksheet>
</file>

<file path=xl/worksheets/sheet3.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46</v>
      </c>
    </row>
    <row r="3" spans="1:7" ht="15.75" customHeight="1">
      <c r="A3" t="s">
        <v>38</v>
      </c>
      <c r="D3" t="s">
        <v>37</v>
      </c>
      <c r="G3" t="s">
        <v>39</v>
      </c>
    </row>
    <row r="4" spans="1:10" ht="15" customHeight="1">
      <c r="A4" s="10"/>
      <c r="B4" s="25"/>
      <c r="C4" s="11"/>
      <c r="D4" s="136" t="s">
        <v>27</v>
      </c>
      <c r="E4" s="134" t="s">
        <v>29</v>
      </c>
      <c r="F4" s="134" t="s">
        <v>27</v>
      </c>
      <c r="G4" s="134" t="s">
        <v>30</v>
      </c>
      <c r="H4" s="134" t="s">
        <v>23</v>
      </c>
      <c r="I4" s="16"/>
      <c r="J4" s="16"/>
    </row>
    <row r="5" spans="1:10" ht="15" customHeight="1">
      <c r="A5" s="26" t="s">
        <v>1</v>
      </c>
      <c r="B5" s="27"/>
      <c r="C5" s="28"/>
      <c r="D5" s="137"/>
      <c r="E5" s="134"/>
      <c r="F5" s="134"/>
      <c r="G5" s="134"/>
      <c r="H5" s="134"/>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138"/>
      <c r="F7" s="31"/>
      <c r="G7" s="31"/>
      <c r="H7" s="32"/>
      <c r="I7" s="17"/>
      <c r="J7" s="17"/>
    </row>
    <row r="8" spans="1:10" ht="15" customHeight="1">
      <c r="A8" s="18"/>
      <c r="B8" s="5">
        <v>2</v>
      </c>
      <c r="C8" s="17" t="s">
        <v>3</v>
      </c>
      <c r="D8" s="24"/>
      <c r="E8" s="139"/>
      <c r="F8" s="31"/>
      <c r="G8" s="31"/>
      <c r="H8" s="32"/>
      <c r="I8" s="17"/>
      <c r="J8" s="17"/>
    </row>
    <row r="9" spans="1:10" ht="15" customHeight="1">
      <c r="A9" s="18"/>
      <c r="B9" s="5">
        <v>3</v>
      </c>
      <c r="C9" s="17" t="s">
        <v>4</v>
      </c>
      <c r="D9" s="24"/>
      <c r="E9" s="139"/>
      <c r="F9" s="31"/>
      <c r="G9" s="31"/>
      <c r="H9" s="32"/>
      <c r="I9" s="17"/>
      <c r="J9" s="17"/>
    </row>
    <row r="10" spans="1:10" ht="15" customHeight="1">
      <c r="A10" s="19" t="s">
        <v>40</v>
      </c>
      <c r="B10" s="5">
        <v>4</v>
      </c>
      <c r="C10" s="17" t="s">
        <v>5</v>
      </c>
      <c r="D10" s="24"/>
      <c r="E10" s="139"/>
      <c r="F10" s="31"/>
      <c r="G10" s="31"/>
      <c r="H10" s="32"/>
      <c r="I10" s="17"/>
      <c r="J10" s="17"/>
    </row>
    <row r="11" spans="1:10" ht="15" customHeight="1">
      <c r="A11" s="18"/>
      <c r="B11" s="5">
        <v>5</v>
      </c>
      <c r="C11" s="17" t="s">
        <v>6</v>
      </c>
      <c r="D11" s="24"/>
      <c r="E11" s="139"/>
      <c r="F11" s="31"/>
      <c r="G11" s="31"/>
      <c r="H11" s="32"/>
      <c r="I11" s="17"/>
      <c r="J11" s="17"/>
    </row>
    <row r="12" spans="1:10" ht="15" customHeight="1">
      <c r="A12" s="18"/>
      <c r="B12" s="5">
        <v>6</v>
      </c>
      <c r="C12" s="17" t="s">
        <v>7</v>
      </c>
      <c r="D12" s="24"/>
      <c r="E12" s="139"/>
      <c r="F12" s="24"/>
      <c r="G12" s="24"/>
      <c r="H12" s="17"/>
      <c r="I12" s="17"/>
      <c r="J12" s="17"/>
    </row>
    <row r="13" spans="1:10" ht="15" customHeight="1">
      <c r="A13" s="18"/>
      <c r="B13" s="5">
        <v>7</v>
      </c>
      <c r="C13" s="35" t="s">
        <v>42</v>
      </c>
      <c r="D13" s="24"/>
      <c r="E13" s="139"/>
      <c r="F13" s="24"/>
      <c r="G13" s="24"/>
      <c r="H13" s="17"/>
      <c r="I13" s="17"/>
      <c r="J13" s="17"/>
    </row>
    <row r="14" spans="1:10" ht="15" customHeight="1">
      <c r="A14" s="22"/>
      <c r="B14" s="20" t="s">
        <v>8</v>
      </c>
      <c r="C14" s="21"/>
      <c r="D14" s="24"/>
      <c r="E14" s="139"/>
      <c r="F14" s="24"/>
      <c r="G14" s="24"/>
      <c r="H14" s="32"/>
      <c r="I14" s="17"/>
      <c r="J14" s="17"/>
    </row>
    <row r="15" spans="1:10" ht="15" customHeight="1">
      <c r="A15" s="33" t="s">
        <v>9</v>
      </c>
      <c r="B15" s="34"/>
      <c r="C15" s="35"/>
      <c r="D15" s="24"/>
      <c r="E15" s="139"/>
      <c r="F15" s="31"/>
      <c r="G15" s="31"/>
      <c r="H15" s="32"/>
      <c r="I15" s="17"/>
      <c r="J15" s="17"/>
    </row>
    <row r="16" spans="1:10" ht="15" customHeight="1">
      <c r="A16" s="33" t="s">
        <v>10</v>
      </c>
      <c r="B16" s="34"/>
      <c r="C16" s="35"/>
      <c r="D16" s="24"/>
      <c r="E16" s="139"/>
      <c r="F16" s="24"/>
      <c r="G16" s="24"/>
      <c r="H16" s="17"/>
      <c r="I16" s="17"/>
      <c r="J16" s="17"/>
    </row>
    <row r="17" spans="1:10" ht="15" customHeight="1">
      <c r="A17" s="33" t="s">
        <v>11</v>
      </c>
      <c r="B17" s="34"/>
      <c r="C17" s="35"/>
      <c r="D17" s="24"/>
      <c r="E17" s="139"/>
      <c r="F17" s="24"/>
      <c r="G17" s="24"/>
      <c r="H17" s="17"/>
      <c r="I17" s="17"/>
      <c r="J17" s="17"/>
    </row>
    <row r="18" spans="1:10" ht="15" customHeight="1">
      <c r="A18" s="10"/>
      <c r="B18" s="11"/>
      <c r="C18" s="17"/>
      <c r="D18" s="24"/>
      <c r="E18" s="139"/>
      <c r="F18" s="31"/>
      <c r="G18" s="31"/>
      <c r="H18" s="32"/>
      <c r="I18" s="17"/>
      <c r="J18" s="17"/>
    </row>
    <row r="19" spans="1:10" ht="15" customHeight="1">
      <c r="A19" s="12" t="s">
        <v>12</v>
      </c>
      <c r="B19" s="13"/>
      <c r="C19" s="17"/>
      <c r="D19" s="24"/>
      <c r="E19" s="139"/>
      <c r="F19" s="24"/>
      <c r="G19" s="24"/>
      <c r="H19" s="17"/>
      <c r="I19" s="17"/>
      <c r="J19" s="17"/>
    </row>
    <row r="20" spans="1:10" ht="15" customHeight="1">
      <c r="A20" s="14"/>
      <c r="B20" s="15"/>
      <c r="C20" s="5" t="s">
        <v>8</v>
      </c>
      <c r="D20" s="24"/>
      <c r="E20" s="139"/>
      <c r="F20" s="24"/>
      <c r="G20" s="24"/>
      <c r="H20" s="24"/>
      <c r="I20" s="17"/>
      <c r="J20" s="17"/>
    </row>
    <row r="21" spans="1:10" ht="15" customHeight="1">
      <c r="A21" s="36" t="s">
        <v>13</v>
      </c>
      <c r="B21" s="29"/>
      <c r="C21" s="39"/>
      <c r="D21" s="24"/>
      <c r="E21" s="139"/>
      <c r="F21" s="24"/>
      <c r="G21" s="24"/>
      <c r="H21" s="24"/>
      <c r="I21" s="17"/>
      <c r="J21" s="17"/>
    </row>
    <row r="22" spans="1:10" ht="15" customHeight="1">
      <c r="A22" s="10"/>
      <c r="B22" s="11"/>
      <c r="C22" s="37" t="s">
        <v>14</v>
      </c>
      <c r="D22" s="24"/>
      <c r="E22" s="139"/>
      <c r="F22" s="24"/>
      <c r="G22" s="24"/>
      <c r="H22" s="17"/>
      <c r="I22" s="17"/>
      <c r="J22" s="17"/>
    </row>
    <row r="23" spans="1:10" ht="15" customHeight="1">
      <c r="A23" s="12" t="s">
        <v>16</v>
      </c>
      <c r="B23" s="13"/>
      <c r="C23" s="37" t="s">
        <v>15</v>
      </c>
      <c r="D23" s="24"/>
      <c r="E23" s="139"/>
      <c r="F23" s="24"/>
      <c r="G23" s="24"/>
      <c r="H23" s="17"/>
      <c r="I23" s="17"/>
      <c r="J23" s="17"/>
    </row>
    <row r="24" spans="1:10" ht="15" customHeight="1">
      <c r="A24" s="12" t="s">
        <v>17</v>
      </c>
      <c r="B24" s="13"/>
      <c r="C24" s="17"/>
      <c r="D24" s="24"/>
      <c r="E24" s="139"/>
      <c r="F24" s="24"/>
      <c r="G24" s="24"/>
      <c r="H24" s="17"/>
      <c r="I24" s="17"/>
      <c r="J24" s="17"/>
    </row>
    <row r="25" spans="1:10" ht="15" customHeight="1">
      <c r="A25" s="14"/>
      <c r="B25" s="15"/>
      <c r="C25" s="5" t="s">
        <v>8</v>
      </c>
      <c r="D25" s="24"/>
      <c r="E25" s="139"/>
      <c r="F25" s="24"/>
      <c r="G25" s="24"/>
      <c r="H25" s="17"/>
      <c r="I25" s="17"/>
      <c r="J25" s="17"/>
    </row>
    <row r="26" spans="1:10" ht="15" customHeight="1">
      <c r="A26" s="33" t="s">
        <v>18</v>
      </c>
      <c r="B26" s="34"/>
      <c r="C26" s="35"/>
      <c r="D26" s="24"/>
      <c r="E26" s="139"/>
      <c r="F26" s="31"/>
      <c r="G26" s="31"/>
      <c r="H26" s="32"/>
      <c r="I26" s="17"/>
      <c r="J26" s="17"/>
    </row>
    <row r="27" spans="1:10" ht="15" customHeight="1">
      <c r="A27" s="33" t="s">
        <v>55</v>
      </c>
      <c r="B27" s="34"/>
      <c r="C27" s="35"/>
      <c r="D27" s="24"/>
      <c r="E27" s="139"/>
      <c r="F27" s="24"/>
      <c r="G27" s="24"/>
      <c r="H27" s="17"/>
      <c r="I27" s="17"/>
      <c r="J27" s="17"/>
    </row>
    <row r="28" spans="1:10" ht="15" customHeight="1">
      <c r="A28" s="16"/>
      <c r="B28" s="5">
        <v>1</v>
      </c>
      <c r="C28" s="17" t="s">
        <v>20</v>
      </c>
      <c r="D28" s="24"/>
      <c r="E28" s="139"/>
      <c r="F28" s="24"/>
      <c r="G28" s="24"/>
      <c r="H28" s="17"/>
      <c r="I28" s="17"/>
      <c r="J28" s="17"/>
    </row>
    <row r="29" spans="1:10" ht="15" customHeight="1">
      <c r="A29" s="135" t="s">
        <v>22</v>
      </c>
      <c r="B29" s="5">
        <v>2</v>
      </c>
      <c r="C29" s="17" t="s">
        <v>21</v>
      </c>
      <c r="D29" s="24"/>
      <c r="E29" s="139"/>
      <c r="F29" s="31"/>
      <c r="G29" s="31"/>
      <c r="H29" s="32"/>
      <c r="I29" s="17"/>
      <c r="J29" s="17"/>
    </row>
    <row r="30" spans="1:10" ht="15" customHeight="1">
      <c r="A30" s="135"/>
      <c r="B30" s="5">
        <v>3</v>
      </c>
      <c r="C30" s="17" t="s">
        <v>18</v>
      </c>
      <c r="D30" s="24"/>
      <c r="E30" s="139"/>
      <c r="F30" s="31"/>
      <c r="G30" s="31"/>
      <c r="H30" s="32"/>
      <c r="I30" s="17"/>
      <c r="J30" s="17"/>
    </row>
    <row r="31" spans="1:10" ht="15" customHeight="1">
      <c r="A31" s="135"/>
      <c r="B31" s="5">
        <v>4</v>
      </c>
      <c r="C31" s="17" t="s">
        <v>19</v>
      </c>
      <c r="D31" s="24"/>
      <c r="E31" s="139"/>
      <c r="F31" s="31"/>
      <c r="G31" s="31"/>
      <c r="H31" s="32"/>
      <c r="I31" s="17"/>
      <c r="J31" s="17"/>
    </row>
    <row r="32" spans="1:10" ht="15" customHeight="1">
      <c r="A32" s="135"/>
      <c r="B32" s="17"/>
      <c r="C32" s="17"/>
      <c r="D32" s="24"/>
      <c r="E32" s="139"/>
      <c r="F32" s="24"/>
      <c r="G32" s="24"/>
      <c r="H32" s="17"/>
      <c r="I32" s="17"/>
      <c r="J32" s="17"/>
    </row>
    <row r="33" spans="1:10" ht="15" customHeight="1">
      <c r="A33" s="22"/>
      <c r="B33" s="20" t="s">
        <v>8</v>
      </c>
      <c r="C33" s="21"/>
      <c r="D33" s="24"/>
      <c r="E33" s="139"/>
      <c r="F33" s="24"/>
      <c r="G33" s="24"/>
      <c r="H33" s="24"/>
      <c r="I33" s="17"/>
      <c r="J33" s="17"/>
    </row>
    <row r="34" spans="1:10" ht="15" customHeight="1">
      <c r="A34" s="20" t="s">
        <v>25</v>
      </c>
      <c r="B34" s="23"/>
      <c r="C34" s="21"/>
      <c r="D34" s="24"/>
      <c r="E34" s="139"/>
      <c r="F34" s="24"/>
      <c r="G34" s="24"/>
      <c r="H34" s="17"/>
      <c r="I34" s="17"/>
      <c r="J34" s="17"/>
    </row>
    <row r="35" spans="1:10" ht="15" customHeight="1">
      <c r="A35" s="20" t="s">
        <v>24</v>
      </c>
      <c r="B35" s="23"/>
      <c r="C35" s="21"/>
      <c r="D35" s="24"/>
      <c r="E35" s="140"/>
      <c r="F35" s="24"/>
      <c r="G35" s="24"/>
      <c r="H35" s="17"/>
      <c r="I35" s="17"/>
      <c r="J35" s="17"/>
    </row>
    <row r="36" spans="1:10" ht="15" customHeight="1">
      <c r="A36" s="20" t="s">
        <v>26</v>
      </c>
      <c r="B36" s="23"/>
      <c r="C36" s="21"/>
      <c r="D36" s="24"/>
      <c r="E36" s="38"/>
      <c r="F36" s="24"/>
      <c r="G36" s="24"/>
      <c r="H36" s="24"/>
      <c r="I36" s="17"/>
      <c r="J36" s="17"/>
    </row>
    <row r="38" ht="13.5">
      <c r="A38" s="4" t="s">
        <v>47</v>
      </c>
    </row>
    <row r="39" spans="1:6" ht="13.5">
      <c r="A39" s="4" t="s">
        <v>48</v>
      </c>
      <c r="F39" s="3"/>
    </row>
    <row r="40" ht="13.5">
      <c r="A40" s="4" t="s">
        <v>49</v>
      </c>
    </row>
    <row r="41" ht="13.5">
      <c r="A41" s="4" t="s">
        <v>50</v>
      </c>
    </row>
    <row r="42" ht="13.5">
      <c r="A42" s="4" t="s">
        <v>51</v>
      </c>
    </row>
    <row r="43" ht="13.5">
      <c r="A43" s="4" t="s">
        <v>52</v>
      </c>
    </row>
    <row r="44" ht="13.5">
      <c r="A44" s="4" t="s">
        <v>53</v>
      </c>
    </row>
    <row r="45" ht="13.5">
      <c r="A45" s="45" t="s">
        <v>54</v>
      </c>
    </row>
    <row r="46" ht="13.5">
      <c r="A46" s="4" t="s">
        <v>56</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dimension ref="A4:J54"/>
  <sheetViews>
    <sheetView view="pageBreakPreview" zoomScaleSheetLayoutView="100"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46</v>
      </c>
    </row>
    <row r="8" spans="1:7" ht="13.5">
      <c r="A8" t="s">
        <v>38</v>
      </c>
      <c r="D8" t="s">
        <v>37</v>
      </c>
      <c r="G8" t="s">
        <v>39</v>
      </c>
    </row>
    <row r="9" spans="1:10" ht="15" customHeight="1">
      <c r="A9" s="10"/>
      <c r="B9" s="25"/>
      <c r="C9" s="11"/>
      <c r="D9" s="136" t="s">
        <v>27</v>
      </c>
      <c r="E9" s="134" t="s">
        <v>29</v>
      </c>
      <c r="F9" s="134" t="s">
        <v>27</v>
      </c>
      <c r="G9" s="134" t="s">
        <v>30</v>
      </c>
      <c r="H9" s="134" t="s">
        <v>23</v>
      </c>
      <c r="I9" s="16"/>
      <c r="J9" s="16"/>
    </row>
    <row r="10" spans="1:10" ht="15" customHeight="1">
      <c r="A10" s="26" t="s">
        <v>1</v>
      </c>
      <c r="B10" s="27"/>
      <c r="C10" s="28"/>
      <c r="D10" s="137"/>
      <c r="E10" s="134"/>
      <c r="F10" s="134"/>
      <c r="G10" s="134"/>
      <c r="H10" s="134"/>
      <c r="I10" s="19" t="s">
        <v>34</v>
      </c>
      <c r="J10" s="19" t="s">
        <v>35</v>
      </c>
    </row>
    <row r="11" spans="1:10" ht="15" customHeight="1">
      <c r="A11" s="14"/>
      <c r="B11" s="29"/>
      <c r="C11" s="15"/>
      <c r="D11" s="5" t="s">
        <v>28</v>
      </c>
      <c r="E11" s="5" t="s">
        <v>43</v>
      </c>
      <c r="F11" s="5" t="s">
        <v>31</v>
      </c>
      <c r="G11" s="30" t="s">
        <v>32</v>
      </c>
      <c r="H11" s="30" t="s">
        <v>33</v>
      </c>
      <c r="I11" s="22"/>
      <c r="J11" s="22"/>
    </row>
    <row r="12" spans="1:10" ht="15" customHeight="1">
      <c r="A12" s="16"/>
      <c r="B12" s="5">
        <v>1</v>
      </c>
      <c r="C12" s="17" t="s">
        <v>2</v>
      </c>
      <c r="D12" s="24">
        <v>26069270</v>
      </c>
      <c r="E12" s="138"/>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39"/>
      <c r="F13" s="31">
        <f>ROUND(D13*E41,0)</f>
        <v>33748837</v>
      </c>
      <c r="G13" s="31">
        <f t="shared" si="0"/>
        <v>26999422</v>
      </c>
      <c r="H13" s="32">
        <f t="shared" si="1"/>
        <v>566987869</v>
      </c>
      <c r="I13" s="17"/>
      <c r="J13" s="17"/>
    </row>
    <row r="14" spans="1:10" ht="15" customHeight="1">
      <c r="A14" s="18"/>
      <c r="B14" s="5">
        <v>3</v>
      </c>
      <c r="C14" s="17" t="s">
        <v>4</v>
      </c>
      <c r="D14" s="24">
        <v>78849900</v>
      </c>
      <c r="E14" s="139"/>
      <c r="F14" s="31">
        <f>ROUND(D14*E41,0)</f>
        <v>5256587</v>
      </c>
      <c r="G14" s="31">
        <f t="shared" si="0"/>
        <v>4205324</v>
      </c>
      <c r="H14" s="32">
        <f t="shared" si="1"/>
        <v>88311811</v>
      </c>
      <c r="I14" s="17"/>
      <c r="J14" s="17"/>
    </row>
    <row r="15" spans="1:10" ht="15" customHeight="1">
      <c r="A15" s="19" t="s">
        <v>40</v>
      </c>
      <c r="B15" s="5">
        <v>4</v>
      </c>
      <c r="C15" s="17" t="s">
        <v>5</v>
      </c>
      <c r="D15" s="24">
        <v>54675000</v>
      </c>
      <c r="E15" s="139"/>
      <c r="F15" s="31">
        <f>ROUND(D15*E41,0)</f>
        <v>3644949</v>
      </c>
      <c r="G15" s="31">
        <f t="shared" si="0"/>
        <v>2915997</v>
      </c>
      <c r="H15" s="32">
        <f t="shared" si="1"/>
        <v>61235946</v>
      </c>
      <c r="I15" s="17"/>
      <c r="J15" s="17"/>
    </row>
    <row r="16" spans="1:10" ht="15" customHeight="1">
      <c r="A16" s="18"/>
      <c r="B16" s="5">
        <v>5</v>
      </c>
      <c r="C16" s="17" t="s">
        <v>6</v>
      </c>
      <c r="D16" s="24">
        <v>32040000</v>
      </c>
      <c r="E16" s="139"/>
      <c r="F16" s="31">
        <f>ROUND(D16*E41,0)</f>
        <v>2135970</v>
      </c>
      <c r="G16" s="31">
        <f t="shared" si="0"/>
        <v>1708799</v>
      </c>
      <c r="H16" s="32">
        <f t="shared" si="1"/>
        <v>35884769</v>
      </c>
      <c r="I16" s="17"/>
      <c r="J16" s="17"/>
    </row>
    <row r="17" spans="1:10" ht="15" customHeight="1">
      <c r="A17" s="18"/>
      <c r="B17" s="5">
        <v>6</v>
      </c>
      <c r="C17" s="17" t="s">
        <v>7</v>
      </c>
      <c r="D17" s="24">
        <v>11585520</v>
      </c>
      <c r="E17" s="139"/>
      <c r="F17" s="31">
        <f>ROUND(D17*E41,0)</f>
        <v>772357</v>
      </c>
      <c r="G17" s="31">
        <f t="shared" si="0"/>
        <v>617894</v>
      </c>
      <c r="H17" s="32">
        <f t="shared" si="1"/>
        <v>12975771</v>
      </c>
      <c r="I17" s="17"/>
      <c r="J17" s="17"/>
    </row>
    <row r="18" spans="1:10" ht="15" customHeight="1">
      <c r="A18" s="18"/>
      <c r="B18" s="5">
        <v>7</v>
      </c>
      <c r="C18" s="40" t="s">
        <v>42</v>
      </c>
      <c r="D18" s="24">
        <v>45581000</v>
      </c>
      <c r="E18" s="139"/>
      <c r="F18" s="31">
        <f>ROUND(D18*E41,0)</f>
        <v>3038691</v>
      </c>
      <c r="G18" s="31">
        <f>ROUND((D18+F18)*0.05,0)</f>
        <v>2430985</v>
      </c>
      <c r="H18" s="32">
        <f>D18+F18+G18</f>
        <v>51050676</v>
      </c>
      <c r="I18" s="17"/>
      <c r="J18" s="17"/>
    </row>
    <row r="19" spans="1:10" ht="15" customHeight="1">
      <c r="A19" s="22"/>
      <c r="B19" s="20" t="s">
        <v>8</v>
      </c>
      <c r="C19" s="21"/>
      <c r="D19" s="24">
        <f>SUM(D12:D18)</f>
        <v>755040300</v>
      </c>
      <c r="E19" s="139"/>
      <c r="F19" s="24">
        <f>SUM(F12:F18)</f>
        <v>50335318</v>
      </c>
      <c r="G19" s="24">
        <f>SUM(G12:G18)</f>
        <v>40268781</v>
      </c>
      <c r="H19" s="32">
        <f>SUM(H12:H18)</f>
        <v>845644399</v>
      </c>
      <c r="I19" s="17"/>
      <c r="J19" s="17"/>
    </row>
    <row r="20" spans="1:10" ht="15" customHeight="1">
      <c r="A20" s="33" t="s">
        <v>9</v>
      </c>
      <c r="B20" s="34"/>
      <c r="C20" s="35"/>
      <c r="D20" s="24">
        <v>65160900</v>
      </c>
      <c r="E20" s="139"/>
      <c r="F20" s="31">
        <f>ROUND(D20*E41,0)</f>
        <v>4343999</v>
      </c>
      <c r="G20" s="31">
        <f>ROUND((D20+F20)*0.05,0)</f>
        <v>3475245</v>
      </c>
      <c r="H20" s="32">
        <f t="shared" si="1"/>
        <v>72980144</v>
      </c>
      <c r="I20" s="17"/>
      <c r="J20" s="17"/>
    </row>
    <row r="21" spans="1:10" ht="15" customHeight="1">
      <c r="A21" s="33" t="s">
        <v>10</v>
      </c>
      <c r="B21" s="34"/>
      <c r="C21" s="35"/>
      <c r="D21" s="24"/>
      <c r="E21" s="139"/>
      <c r="F21" s="31">
        <f>ROUND(D21*E41,0)</f>
        <v>0</v>
      </c>
      <c r="G21" s="31">
        <f>ROUND((D21+F21)*0.05,0)</f>
        <v>0</v>
      </c>
      <c r="H21" s="32">
        <f t="shared" si="1"/>
        <v>0</v>
      </c>
      <c r="I21" s="17"/>
      <c r="J21" s="17"/>
    </row>
    <row r="22" spans="1:10" ht="15" customHeight="1">
      <c r="A22" s="33" t="s">
        <v>11</v>
      </c>
      <c r="B22" s="34"/>
      <c r="C22" s="35"/>
      <c r="D22" s="24"/>
      <c r="E22" s="139"/>
      <c r="F22" s="31">
        <f>ROUND(D22*E41,0)</f>
        <v>0</v>
      </c>
      <c r="G22" s="31">
        <f>ROUND((D22+F22)*0.05,0)</f>
        <v>0</v>
      </c>
      <c r="H22" s="32">
        <f t="shared" si="1"/>
        <v>0</v>
      </c>
      <c r="I22" s="17"/>
      <c r="J22" s="17"/>
    </row>
    <row r="23" spans="1:10" ht="15" customHeight="1">
      <c r="A23" s="10"/>
      <c r="B23" s="11"/>
      <c r="C23" s="17"/>
      <c r="D23" s="24">
        <v>9000000</v>
      </c>
      <c r="E23" s="139"/>
      <c r="F23" s="31">
        <f>ROUND(D23*E41,0)</f>
        <v>599992</v>
      </c>
      <c r="G23" s="31">
        <f>ROUND((D23+F23)*0.05,0)</f>
        <v>480000</v>
      </c>
      <c r="H23" s="32">
        <f t="shared" si="1"/>
        <v>10079992</v>
      </c>
      <c r="I23" s="17"/>
      <c r="J23" s="17"/>
    </row>
    <row r="24" spans="1:10" ht="15" customHeight="1">
      <c r="A24" s="12" t="s">
        <v>12</v>
      </c>
      <c r="B24" s="13"/>
      <c r="C24" s="17"/>
      <c r="D24" s="24"/>
      <c r="E24" s="139"/>
      <c r="F24" s="31">
        <f>ROUND(D24*E41,0)</f>
        <v>0</v>
      </c>
      <c r="G24" s="31">
        <f>ROUND((D24+F24)*0.05,0)</f>
        <v>0</v>
      </c>
      <c r="H24" s="32">
        <f t="shared" si="1"/>
        <v>0</v>
      </c>
      <c r="I24" s="17"/>
      <c r="J24" s="17"/>
    </row>
    <row r="25" spans="1:10" ht="15" customHeight="1">
      <c r="A25" s="14"/>
      <c r="B25" s="15"/>
      <c r="C25" s="5" t="s">
        <v>8</v>
      </c>
      <c r="D25" s="24">
        <f>SUM(D23:D24)</f>
        <v>9000000</v>
      </c>
      <c r="E25" s="139"/>
      <c r="F25" s="31">
        <f>SUM(F23:F24)</f>
        <v>599992</v>
      </c>
      <c r="G25" s="31">
        <f>SUM(G23:G24)</f>
        <v>480000</v>
      </c>
      <c r="H25" s="32">
        <f t="shared" si="1"/>
        <v>10079992</v>
      </c>
      <c r="I25" s="17"/>
      <c r="J25" s="17"/>
    </row>
    <row r="26" spans="1:10" ht="15" customHeight="1">
      <c r="A26" s="36" t="s">
        <v>13</v>
      </c>
      <c r="B26" s="34"/>
      <c r="C26" s="35"/>
      <c r="D26" s="24"/>
      <c r="E26" s="139"/>
      <c r="F26" s="31">
        <f>ROUND(D26*E41,0)</f>
        <v>0</v>
      </c>
      <c r="G26" s="31">
        <f>ROUND((D26+F26)*0.05,0)</f>
        <v>0</v>
      </c>
      <c r="H26" s="32">
        <f t="shared" si="1"/>
        <v>0</v>
      </c>
      <c r="I26" s="17"/>
      <c r="J26" s="17"/>
    </row>
    <row r="27" spans="1:10" ht="15" customHeight="1">
      <c r="A27" s="10"/>
      <c r="B27" s="11"/>
      <c r="C27" s="37" t="s">
        <v>14</v>
      </c>
      <c r="D27" s="24">
        <v>7650000</v>
      </c>
      <c r="E27" s="139"/>
      <c r="F27" s="31">
        <f>ROUND(D27*E41,0)</f>
        <v>509993</v>
      </c>
      <c r="G27" s="31">
        <f>ROUND((D27+F27)*0.05,0)</f>
        <v>408000</v>
      </c>
      <c r="H27" s="32">
        <f t="shared" si="1"/>
        <v>8567993</v>
      </c>
      <c r="I27" s="17"/>
      <c r="J27" s="17"/>
    </row>
    <row r="28" spans="1:10" ht="15" customHeight="1">
      <c r="A28" s="12" t="s">
        <v>16</v>
      </c>
      <c r="B28" s="13"/>
      <c r="C28" s="37" t="s">
        <v>15</v>
      </c>
      <c r="D28" s="24"/>
      <c r="E28" s="139"/>
      <c r="F28" s="31">
        <f>ROUND(D28*E41,0)</f>
        <v>0</v>
      </c>
      <c r="G28" s="31">
        <f>ROUND((D28+F28)*0.05,0)</f>
        <v>0</v>
      </c>
      <c r="H28" s="32">
        <f t="shared" si="1"/>
        <v>0</v>
      </c>
      <c r="I28" s="17"/>
      <c r="J28" s="17"/>
    </row>
    <row r="29" spans="1:10" ht="15" customHeight="1">
      <c r="A29" s="12" t="s">
        <v>17</v>
      </c>
      <c r="B29" s="13"/>
      <c r="C29" s="17"/>
      <c r="D29" s="24"/>
      <c r="E29" s="139"/>
      <c r="F29" s="31">
        <f>ROUND(D29*E41,0)</f>
        <v>0</v>
      </c>
      <c r="G29" s="31">
        <f>ROUND((D29+F29)*0.05,0)</f>
        <v>0</v>
      </c>
      <c r="H29" s="32">
        <f t="shared" si="1"/>
        <v>0</v>
      </c>
      <c r="I29" s="17"/>
      <c r="J29" s="17"/>
    </row>
    <row r="30" spans="1:10" ht="15" customHeight="1">
      <c r="A30" s="14"/>
      <c r="B30" s="15"/>
      <c r="C30" s="5" t="s">
        <v>8</v>
      </c>
      <c r="D30" s="24">
        <f>SUM(D27:D29)</f>
        <v>7650000</v>
      </c>
      <c r="E30" s="139"/>
      <c r="F30" s="24">
        <f>SUM(F27:F29)</f>
        <v>509993</v>
      </c>
      <c r="G30" s="31">
        <f>SUM(G27:G29)</f>
        <v>408000</v>
      </c>
      <c r="H30" s="32">
        <f t="shared" si="1"/>
        <v>8567993</v>
      </c>
      <c r="I30" s="17"/>
      <c r="J30" s="17"/>
    </row>
    <row r="31" spans="1:10" ht="15" customHeight="1">
      <c r="A31" s="33" t="s">
        <v>18</v>
      </c>
      <c r="B31" s="34"/>
      <c r="C31" s="35"/>
      <c r="D31" s="24"/>
      <c r="E31" s="139"/>
      <c r="F31" s="31">
        <f>ROUND(D31*E41,0)</f>
        <v>0</v>
      </c>
      <c r="G31" s="31">
        <f>ROUND((D31+F31)*0.05,0)</f>
        <v>0</v>
      </c>
      <c r="H31" s="32">
        <f t="shared" si="1"/>
        <v>0</v>
      </c>
      <c r="I31" s="17"/>
      <c r="J31" s="17"/>
    </row>
    <row r="32" spans="1:10" ht="15" customHeight="1">
      <c r="A32" s="33" t="s">
        <v>55</v>
      </c>
      <c r="B32" s="34"/>
      <c r="C32" s="35"/>
      <c r="D32" s="24"/>
      <c r="E32" s="139"/>
      <c r="F32" s="31">
        <f>ROUND(D32*E41,0)</f>
        <v>0</v>
      </c>
      <c r="G32" s="31">
        <f>ROUND((D32+F32)*0.05,0)</f>
        <v>0</v>
      </c>
      <c r="H32" s="32">
        <f t="shared" si="1"/>
        <v>0</v>
      </c>
      <c r="I32" s="17"/>
      <c r="J32" s="17"/>
    </row>
    <row r="33" spans="1:10" ht="15" customHeight="1">
      <c r="A33" s="16"/>
      <c r="B33" s="5">
        <v>1</v>
      </c>
      <c r="C33" s="17" t="s">
        <v>20</v>
      </c>
      <c r="D33" s="24">
        <v>0</v>
      </c>
      <c r="E33" s="139"/>
      <c r="F33" s="31">
        <f>ROUND(D33*E41,0)</f>
        <v>0</v>
      </c>
      <c r="G33" s="31">
        <f>ROUND((D33+F33)*0.05,0)</f>
        <v>0</v>
      </c>
      <c r="H33" s="32">
        <f t="shared" si="1"/>
        <v>0</v>
      </c>
      <c r="I33" s="17"/>
      <c r="J33" s="17"/>
    </row>
    <row r="34" spans="1:10" ht="15" customHeight="1">
      <c r="A34" s="135" t="s">
        <v>22</v>
      </c>
      <c r="B34" s="5">
        <v>2</v>
      </c>
      <c r="C34" s="17" t="s">
        <v>21</v>
      </c>
      <c r="D34" s="24">
        <v>11697500</v>
      </c>
      <c r="E34" s="139"/>
      <c r="F34" s="31">
        <f>ROUND(D34*E41,0)</f>
        <v>779822</v>
      </c>
      <c r="G34" s="31">
        <f>ROUND((D34+F34)*0.05,0)-1</f>
        <v>623865</v>
      </c>
      <c r="H34" s="32">
        <f t="shared" si="1"/>
        <v>13101187</v>
      </c>
      <c r="I34" s="17"/>
      <c r="J34" s="17"/>
    </row>
    <row r="35" spans="1:10" ht="15" customHeight="1">
      <c r="A35" s="135"/>
      <c r="B35" s="5">
        <v>3</v>
      </c>
      <c r="C35" s="17" t="s">
        <v>44</v>
      </c>
      <c r="D35" s="24"/>
      <c r="E35" s="139"/>
      <c r="F35" s="31">
        <f>ROUND(D35*E41,0)</f>
        <v>0</v>
      </c>
      <c r="G35" s="31">
        <f>ROUND((D35+F35)*0.05,0)</f>
        <v>0</v>
      </c>
      <c r="H35" s="32">
        <f t="shared" si="1"/>
        <v>0</v>
      </c>
      <c r="I35" s="17"/>
      <c r="J35" s="17"/>
    </row>
    <row r="36" spans="1:10" ht="15" customHeight="1">
      <c r="A36" s="135"/>
      <c r="B36" s="5">
        <v>4</v>
      </c>
      <c r="C36" s="17" t="s">
        <v>45</v>
      </c>
      <c r="D36" s="24"/>
      <c r="E36" s="139"/>
      <c r="F36" s="31">
        <f>ROUND(D36*E41,0)</f>
        <v>0</v>
      </c>
      <c r="G36" s="31">
        <f>ROUND((D36+F36)*0.05,0)</f>
        <v>0</v>
      </c>
      <c r="H36" s="32">
        <f t="shared" si="1"/>
        <v>0</v>
      </c>
      <c r="I36" s="17"/>
      <c r="J36" s="17"/>
    </row>
    <row r="37" spans="1:10" ht="15" customHeight="1">
      <c r="A37" s="43"/>
      <c r="B37" s="17"/>
      <c r="C37" s="35"/>
      <c r="D37" s="24"/>
      <c r="E37" s="139"/>
      <c r="F37" s="31"/>
      <c r="G37" s="31"/>
      <c r="H37" s="32"/>
      <c r="I37" s="17"/>
      <c r="J37" s="17"/>
    </row>
    <row r="38" spans="1:10" ht="15" customHeight="1">
      <c r="A38" s="22"/>
      <c r="B38" s="20" t="s">
        <v>8</v>
      </c>
      <c r="C38" s="21"/>
      <c r="D38" s="24">
        <f>SUM(D33:D36)</f>
        <v>11697500</v>
      </c>
      <c r="E38" s="139"/>
      <c r="F38" s="31">
        <f>SUM(F33:F36)</f>
        <v>779822</v>
      </c>
      <c r="G38" s="31">
        <f>SUM(G33:G36)</f>
        <v>623865</v>
      </c>
      <c r="H38" s="32">
        <f t="shared" si="1"/>
        <v>13101187</v>
      </c>
      <c r="I38" s="17"/>
      <c r="J38" s="17"/>
    </row>
    <row r="39" spans="1:10" ht="15" customHeight="1">
      <c r="A39" s="20" t="s">
        <v>25</v>
      </c>
      <c r="B39" s="23"/>
      <c r="C39" s="21"/>
      <c r="D39" s="24">
        <f>D19+D20+D25+D30+D31+D38</f>
        <v>848548700</v>
      </c>
      <c r="E39" s="139"/>
      <c r="F39" s="24">
        <f>F19+F20+F25+F30+F31+F38</f>
        <v>56569124</v>
      </c>
      <c r="G39" s="24">
        <f>G19+G20+G25+G30+G31+G38</f>
        <v>45255891</v>
      </c>
      <c r="H39" s="32">
        <f>H19+H20+H25+H30+H31+H38</f>
        <v>950373715</v>
      </c>
      <c r="I39" s="17"/>
      <c r="J39" s="17"/>
    </row>
    <row r="40" spans="1:10" ht="15" customHeight="1">
      <c r="A40" s="20" t="s">
        <v>24</v>
      </c>
      <c r="B40" s="23"/>
      <c r="C40" s="21"/>
      <c r="D40" s="24">
        <v>528000</v>
      </c>
      <c r="E40" s="140"/>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57</v>
      </c>
      <c r="F46" s="3"/>
      <c r="J46" s="9"/>
    </row>
    <row r="47" ht="13.5">
      <c r="A47" s="4" t="s">
        <v>58</v>
      </c>
    </row>
    <row r="48" ht="13.5">
      <c r="A48" s="4" t="s">
        <v>59</v>
      </c>
    </row>
    <row r="49" ht="13.5">
      <c r="A49" s="4" t="s">
        <v>60</v>
      </c>
    </row>
    <row r="50" ht="13.5">
      <c r="A50" s="4" t="s">
        <v>61</v>
      </c>
    </row>
    <row r="51" ht="13.5">
      <c r="A51" s="4" t="s">
        <v>62</v>
      </c>
    </row>
    <row r="52" ht="13.5">
      <c r="A52" s="4" t="s">
        <v>63</v>
      </c>
    </row>
    <row r="53" ht="13.5">
      <c r="A53" s="45" t="s">
        <v>64</v>
      </c>
    </row>
    <row r="54" ht="13.5">
      <c r="A54" s="4" t="s">
        <v>56</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T10N05765</dc:creator>
  <cp:keywords/>
  <dc:description/>
  <cp:lastModifiedBy>東京都</cp:lastModifiedBy>
  <cp:lastPrinted>2014-08-19T11:03:40Z</cp:lastPrinted>
  <dcterms:created xsi:type="dcterms:W3CDTF">1997-01-08T22:48:59Z</dcterms:created>
  <dcterms:modified xsi:type="dcterms:W3CDTF">2014-08-19T11:04:24Z</dcterms:modified>
  <cp:category/>
  <cp:version/>
  <cp:contentType/>
  <cp:contentStatus/>
</cp:coreProperties>
</file>