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2\新型コロナ補助金関係（部内共有）\04_新型コロナウイルス感染症緊急包括支援交付金（介護分）\77_仕入れ税額控除\03_様式作成\"/>
    </mc:Choice>
  </mc:AlternateContent>
  <workbookProtection workbookAlgorithmName="SHA-512" workbookHashValue="y+5GdyYCFzwuKDTfWokRkn1D1zy7Ac3A9c2s+WMKFIUPmZZ5C+2fEo+uEvmEoDF2cDyp/4lTZLiAp/0aI1cp7A==" workbookSaltValue="y3Zwn5jVVHLnogBWgr8ETg==" workbookSpinCount="100000" lockStructure="1"/>
  <bookViews>
    <workbookView xWindow="120" yWindow="84" windowWidth="18840" windowHeight="3168" tabRatio="869" firstSheet="1" activeTab="1"/>
  </bookViews>
  <sheets>
    <sheet name="事業所・施設一覧" sheetId="16" state="hidden" r:id="rId1"/>
    <sheet name="基本情報入力" sheetId="19" r:id="rId2"/>
    <sheet name="様式第６号「消費税仕入税額控除報告」" sheetId="17" r:id="rId3"/>
    <sheet name="別紙様式1（返還額がないことの理由書）" sheetId="18" r:id="rId4"/>
    <sheet name="【共通】別紙様式2_返還額算定基礎シート" sheetId="9" r:id="rId5"/>
    <sheet name="別紙様式2-1① (５億超or95%未満で個別対応方式) " sheetId="10" r:id="rId6"/>
    <sheet name="別紙様式2-1② (５億超or95%未満で個別対応方式 ）" sheetId="21" r:id="rId7"/>
    <sheet name="別紙様式2-2① (５億超or95%未満で一括比例配分方式）" sheetId="11" r:id="rId8"/>
    <sheet name="別紙様式2-2② (５億超or95%未満で一括比例配分 ）" sheetId="22" r:id="rId9"/>
    <sheet name="別紙様式2-3① (５億以下and95%以上) " sheetId="12" r:id="rId10"/>
    <sheet name="別紙様式2-3②(５億以下and95%以上)  " sheetId="20" r:id="rId11"/>
  </sheets>
  <externalReferences>
    <externalReference r:id="rId12"/>
  </externalReferences>
  <definedNames>
    <definedName name="_xlnm.Print_Area" localSheetId="4">【共通】別紙様式2_返還額算定基礎シート!$A$1:$BB$98</definedName>
    <definedName name="_xlnm.Print_Area" localSheetId="1">基本情報入力!$A$1:$I$23</definedName>
    <definedName name="_xlnm.Print_Area" localSheetId="3">'別紙様式1（返還額がないことの理由書）'!$A$1:$K$22</definedName>
    <definedName name="_xlnm.Print_Area" localSheetId="5">'別紙様式2-1① (５億超or95%未満で個別対応方式) '!$A$1:$BB$78</definedName>
    <definedName name="_xlnm.Print_Area" localSheetId="6">'別紙様式2-1② (５億超or95%未満で個別対応方式 ）'!$A$1:$BB$78</definedName>
    <definedName name="_xlnm.Print_Area" localSheetId="7">'別紙様式2-2① (５億超or95%未満で一括比例配分方式）'!$A$1:$BB$61</definedName>
    <definedName name="_xlnm.Print_Area" localSheetId="8">'別紙様式2-2② (５億超or95%未満で一括比例配分 ）'!$A$1:$BB$60</definedName>
    <definedName name="_xlnm.Print_Area" localSheetId="9">'別紙様式2-3① (５億以下and95%以上) '!$A$1:$BB$61</definedName>
    <definedName name="_xlnm.Print_Area" localSheetId="10">'別紙様式2-3②(５億以下and95%以上)  '!$A$1:$BB$61</definedName>
    <definedName name="_xlnm.Print_Area" localSheetId="2">様式第６号「消費税仕入税額控除報告」!$A$1:$Y$39</definedName>
    <definedName name="画像" localSheetId="1">INDIRECT(画像番号)</definedName>
    <definedName name="画像" localSheetId="3">INDIRECT(画像番号)</definedName>
    <definedName name="画像" localSheetId="6">INDIRECT('別紙様式2-1② (５億超or95%未満で個別対応方式 ）'!画像番号)</definedName>
    <definedName name="画像" localSheetId="8">INDIRECT('別紙様式2-2② (５億超or95%未満で一括比例配分 ）'!画像番号)</definedName>
    <definedName name="画像" localSheetId="10">INDIRECT('別紙様式2-3②(５億以下and95%以上)  '!画像番号)</definedName>
    <definedName name="画像">INDIRECT(画像番号)</definedName>
    <definedName name="画像番号" localSheetId="6">#REF!</definedName>
    <definedName name="画像番号" localSheetId="8">#REF!</definedName>
    <definedName name="画像番号" localSheetId="10">#REF!</definedName>
    <definedName name="画像番号">#REF!</definedName>
    <definedName name="画損番号" localSheetId="6">#REF!</definedName>
    <definedName name="画損番号" localSheetId="8">#REF!</definedName>
    <definedName name="画損番号" localSheetId="10">#REF!</definedName>
    <definedName name="画損番号">#REF!</definedName>
    <definedName name="参照画像" localSheetId="6">INDEX(#REF!,MATCH([1]チェックシート兼計算シート!$BJ$22,#REF!,0))</definedName>
    <definedName name="参照画像" localSheetId="8">INDEX(#REF!,MATCH([1]チェックシート兼計算シート!$BJ$22,#REF!,0))</definedName>
    <definedName name="参照画像" localSheetId="10">INDEX(#REF!,MATCH([1]チェックシート兼計算シート!$BJ$22,#REF!,0))</definedName>
    <definedName name="参照画像">INDEX(#REF!,MATCH([1]チェックシート兼計算シート!$BJ$22,#REF!,0))</definedName>
  </definedNames>
  <calcPr calcId="162913"/>
</workbook>
</file>

<file path=xl/calcChain.xml><?xml version="1.0" encoding="utf-8"?>
<calcChain xmlns="http://schemas.openxmlformats.org/spreadsheetml/2006/main">
  <c r="BE15" i="9" l="1"/>
  <c r="BE61" i="9" l="1"/>
  <c r="BE20" i="9"/>
  <c r="B35" i="20" l="1"/>
  <c r="B36" i="21"/>
  <c r="B54" i="21"/>
  <c r="Z35" i="20" l="1"/>
  <c r="Z45" i="20"/>
  <c r="S55" i="20" s="1"/>
  <c r="AJ55" i="12"/>
  <c r="S55" i="12"/>
  <c r="B55" i="12"/>
  <c r="Z45" i="12"/>
  <c r="Z35" i="12"/>
  <c r="B35" i="12"/>
  <c r="B36" i="22" l="1"/>
  <c r="B37" i="11"/>
  <c r="T45" i="21"/>
  <c r="T45" i="10"/>
  <c r="B54" i="10"/>
  <c r="B36" i="10"/>
  <c r="AK43" i="9" l="1"/>
  <c r="M14" i="17" l="1"/>
  <c r="BF48" i="9"/>
  <c r="BF45" i="9"/>
  <c r="BF46" i="9"/>
  <c r="BF44" i="9"/>
  <c r="A7" i="20" l="1"/>
  <c r="A7" i="22"/>
  <c r="A7" i="21"/>
  <c r="AC43" i="9"/>
  <c r="AK83" i="9"/>
  <c r="AC83" i="9"/>
  <c r="O83" i="9"/>
  <c r="V83" i="9"/>
  <c r="BD51" i="9" l="1"/>
  <c r="BD96" i="9" s="1"/>
  <c r="BD97" i="9" l="1"/>
  <c r="L24" i="18"/>
  <c r="X2" i="17" l="1"/>
  <c r="V2" i="17"/>
  <c r="T2" i="17"/>
  <c r="G14" i="17" l="1"/>
  <c r="E14" i="17"/>
  <c r="C14" i="17"/>
  <c r="AF5" i="20" l="1"/>
  <c r="L5" i="20"/>
  <c r="AF5" i="12"/>
  <c r="L5" i="12"/>
  <c r="AF5" i="21"/>
  <c r="L5" i="21"/>
  <c r="AF5" i="10"/>
  <c r="L5" i="10"/>
  <c r="AF5" i="11"/>
  <c r="L5" i="11"/>
  <c r="AF5" i="22"/>
  <c r="L5" i="22"/>
  <c r="C89" i="9"/>
  <c r="C49" i="9"/>
  <c r="L25" i="18" l="1"/>
  <c r="B20" i="18" s="1"/>
  <c r="U24" i="22" l="1"/>
  <c r="B24" i="22"/>
  <c r="U24" i="21"/>
  <c r="B24" i="21"/>
  <c r="AS48" i="9"/>
  <c r="AS47" i="9"/>
  <c r="BF47" i="9" s="1"/>
  <c r="AS46" i="9"/>
  <c r="AS45" i="9"/>
  <c r="AS44" i="9"/>
  <c r="BE60" i="9" l="1"/>
  <c r="BE58" i="9"/>
  <c r="BE56" i="9"/>
  <c r="BE19" i="9"/>
  <c r="BE17" i="9"/>
  <c r="L27" i="18"/>
  <c r="L26" i="18"/>
  <c r="B21" i="18" l="1"/>
  <c r="T36" i="21"/>
  <c r="B72" i="21" s="1"/>
  <c r="T36" i="10" l="1"/>
  <c r="B72" i="10" s="1"/>
  <c r="O43" i="9"/>
  <c r="AS83" i="9" l="1"/>
  <c r="V43" i="9"/>
  <c r="AS43" i="9"/>
  <c r="B21" i="9"/>
  <c r="R39" i="17" l="1"/>
  <c r="R38" i="17"/>
  <c r="R35" i="17"/>
  <c r="R37" i="17"/>
  <c r="P8" i="17"/>
  <c r="P7" i="17"/>
  <c r="P6" i="17"/>
  <c r="J23" i="19"/>
  <c r="J22" i="19"/>
  <c r="J21" i="19"/>
  <c r="J20" i="19"/>
  <c r="J19" i="19"/>
  <c r="AS88" i="9"/>
  <c r="BG48" i="9" s="1"/>
  <c r="AS87" i="9"/>
  <c r="AS86" i="9"/>
  <c r="BG46" i="9" s="1"/>
  <c r="AS85" i="9"/>
  <c r="BG45" i="9" s="1"/>
  <c r="AS84" i="9"/>
  <c r="BG44" i="9" s="1"/>
  <c r="BG47" i="9"/>
  <c r="C17" i="19"/>
  <c r="C18" i="19"/>
  <c r="BD95" i="9" l="1"/>
  <c r="B96" i="9" s="1"/>
  <c r="N93" i="9" s="1"/>
  <c r="E29" i="17" s="1"/>
  <c r="E23" i="17"/>
  <c r="U23" i="20" l="1"/>
  <c r="B23" i="20"/>
  <c r="B62" i="9" l="1"/>
  <c r="B55" i="20" l="1"/>
  <c r="AJ55" i="20" s="1"/>
  <c r="A7" i="10"/>
  <c r="A7" i="12"/>
  <c r="A7" i="11"/>
  <c r="U23" i="12" l="1"/>
  <c r="B23" i="12"/>
  <c r="U24" i="11"/>
  <c r="B24" i="11"/>
  <c r="U24" i="10" l="1"/>
  <c r="B24" i="10"/>
  <c r="AN74" i="9" l="1"/>
  <c r="L63" i="21" l="1"/>
  <c r="AB63" i="21" s="1"/>
  <c r="L46" i="22"/>
  <c r="AB46" i="22" s="1"/>
  <c r="S55" i="22" s="1"/>
  <c r="L36" i="22"/>
  <c r="AB36" i="22" s="1"/>
  <c r="B55" i="22" s="1"/>
  <c r="AJ55" i="22" s="1"/>
  <c r="BE59" i="9" s="1"/>
  <c r="AN24" i="21"/>
  <c r="L54" i="21"/>
  <c r="AB54" i="21" s="1"/>
  <c r="S72" i="21" s="1"/>
  <c r="AJ72" i="21" s="1"/>
  <c r="AN24" i="22"/>
  <c r="AN23" i="20"/>
  <c r="AN34" i="9"/>
  <c r="L37" i="11" l="1"/>
  <c r="AB37" i="11" s="1"/>
  <c r="B56" i="11" s="1"/>
  <c r="L63" i="10"/>
  <c r="AB63" i="10" s="1"/>
  <c r="L47" i="11"/>
  <c r="AB47" i="11" s="1"/>
  <c r="S56" i="11" s="1"/>
  <c r="L54" i="10"/>
  <c r="AB54" i="10" s="1"/>
  <c r="S72" i="10" s="1"/>
  <c r="AJ72" i="10" s="1"/>
  <c r="AN24" i="11"/>
  <c r="AN23" i="12"/>
  <c r="AN24" i="10"/>
  <c r="AJ56" i="11" l="1"/>
  <c r="BE18" i="9" s="1"/>
  <c r="BE57" i="9"/>
  <c r="BE16" i="9"/>
</calcChain>
</file>

<file path=xl/sharedStrings.xml><?xml version="1.0" encoding="utf-8"?>
<sst xmlns="http://schemas.openxmlformats.org/spreadsheetml/2006/main" count="639" uniqueCount="258">
  <si>
    <t>（１）課税売上割合</t>
    <rPh sb="3" eb="5">
      <t>カゼイ</t>
    </rPh>
    <rPh sb="5" eb="7">
      <t>ウリアゲ</t>
    </rPh>
    <rPh sb="7" eb="9">
      <t>ワリアイ</t>
    </rPh>
    <phoneticPr fontId="1"/>
  </si>
  <si>
    <r>
      <t xml:space="preserve">課税資産の譲渡等
の対価の額
</t>
    </r>
    <r>
      <rPr>
        <sz val="9"/>
        <color theme="1"/>
        <rFont val="ＭＳ Ｐゴシック"/>
        <family val="3"/>
        <charset val="128"/>
        <scheme val="minor"/>
      </rPr>
      <t>付表２「消費税等の確定申告書における課税売上割合・控除対象税額等の計算表」の④の額</t>
    </r>
    <rPh sb="0" eb="2">
      <t>カゼイ</t>
    </rPh>
    <rPh sb="2" eb="4">
      <t>シサン</t>
    </rPh>
    <rPh sb="5" eb="7">
      <t>ジョウト</t>
    </rPh>
    <rPh sb="7" eb="8">
      <t>トウ</t>
    </rPh>
    <rPh sb="10" eb="12">
      <t>タイカ</t>
    </rPh>
    <rPh sb="13" eb="14">
      <t>ガク</t>
    </rPh>
    <rPh sb="16" eb="18">
      <t>フヒョウ</t>
    </rPh>
    <rPh sb="20" eb="23">
      <t>ショウヒゼイ</t>
    </rPh>
    <rPh sb="23" eb="24">
      <t>トウ</t>
    </rPh>
    <rPh sb="25" eb="27">
      <t>カクテイ</t>
    </rPh>
    <rPh sb="27" eb="29">
      <t>シンコク</t>
    </rPh>
    <rPh sb="29" eb="30">
      <t>ショ</t>
    </rPh>
    <rPh sb="34" eb="36">
      <t>カゼイ</t>
    </rPh>
    <rPh sb="36" eb="38">
      <t>ウリアゲ</t>
    </rPh>
    <rPh sb="38" eb="40">
      <t>ワリアイ</t>
    </rPh>
    <rPh sb="41" eb="43">
      <t>コウジョ</t>
    </rPh>
    <rPh sb="43" eb="45">
      <t>タイショウ</t>
    </rPh>
    <rPh sb="45" eb="47">
      <t>ゼイガク</t>
    </rPh>
    <rPh sb="47" eb="48">
      <t>トウ</t>
    </rPh>
    <rPh sb="49" eb="51">
      <t>ケイサン</t>
    </rPh>
    <rPh sb="51" eb="52">
      <t>ヒョウ</t>
    </rPh>
    <rPh sb="56" eb="57">
      <t>ガク</t>
    </rPh>
    <phoneticPr fontId="1"/>
  </si>
  <si>
    <r>
      <t xml:space="preserve">資産の譲渡等
の対価の額
</t>
    </r>
    <r>
      <rPr>
        <sz val="9"/>
        <color theme="1"/>
        <rFont val="ＭＳ Ｐゴシック"/>
        <family val="3"/>
        <charset val="128"/>
        <scheme val="minor"/>
      </rPr>
      <t>付表２「消費税等の確定申告書における課税売上割合・控除対象仕入税額等の計算表」の⑦の額</t>
    </r>
    <rPh sb="0" eb="2">
      <t>シサン</t>
    </rPh>
    <rPh sb="3" eb="5">
      <t>ジョウト</t>
    </rPh>
    <rPh sb="5" eb="6">
      <t>トウ</t>
    </rPh>
    <rPh sb="8" eb="10">
      <t>タイカ</t>
    </rPh>
    <rPh sb="11" eb="12">
      <t>ガク</t>
    </rPh>
    <rPh sb="14" eb="16">
      <t>フヒョウ</t>
    </rPh>
    <rPh sb="18" eb="21">
      <t>ショウヒゼイ</t>
    </rPh>
    <rPh sb="21" eb="22">
      <t>トウ</t>
    </rPh>
    <rPh sb="23" eb="25">
      <t>カクテイ</t>
    </rPh>
    <rPh sb="25" eb="27">
      <t>シンコク</t>
    </rPh>
    <rPh sb="27" eb="28">
      <t>ショ</t>
    </rPh>
    <rPh sb="32" eb="34">
      <t>カゼイ</t>
    </rPh>
    <rPh sb="34" eb="36">
      <t>ウリアゲ</t>
    </rPh>
    <rPh sb="36" eb="38">
      <t>ワリアイ</t>
    </rPh>
    <rPh sb="39" eb="41">
      <t>コウジョ</t>
    </rPh>
    <rPh sb="41" eb="43">
      <t>タイショウ</t>
    </rPh>
    <rPh sb="43" eb="45">
      <t>シイレ</t>
    </rPh>
    <rPh sb="45" eb="47">
      <t>ゼイガク</t>
    </rPh>
    <rPh sb="47" eb="48">
      <t>トウ</t>
    </rPh>
    <rPh sb="49" eb="51">
      <t>ケイサン</t>
    </rPh>
    <rPh sb="51" eb="52">
      <t>ヒョウ</t>
    </rPh>
    <rPh sb="56" eb="57">
      <t>ガク</t>
    </rPh>
    <phoneticPr fontId="1"/>
  </si>
  <si>
    <t>課税売上割合</t>
    <rPh sb="0" eb="2">
      <t>カゼイ</t>
    </rPh>
    <rPh sb="2" eb="4">
      <t>ウリアゲ</t>
    </rPh>
    <rPh sb="4" eb="6">
      <t>ワリアイ</t>
    </rPh>
    <phoneticPr fontId="1"/>
  </si>
  <si>
    <r>
      <t xml:space="preserve">課税売上割合
</t>
    </r>
    <r>
      <rPr>
        <sz val="9"/>
        <color theme="1"/>
        <rFont val="ＭＳ Ｐゴシック"/>
        <family val="3"/>
        <charset val="128"/>
        <scheme val="minor"/>
      </rPr>
      <t>付表２「消費税等の確定申告書における課税売上割合・控除対象仕入税額等の計算表」の④／⑦</t>
    </r>
    <rPh sb="0" eb="2">
      <t>カゼイ</t>
    </rPh>
    <rPh sb="2" eb="4">
      <t>ウリアゲ</t>
    </rPh>
    <rPh sb="4" eb="6">
      <t>ワリアイ</t>
    </rPh>
    <rPh sb="8" eb="10">
      <t>フヒョウ</t>
    </rPh>
    <rPh sb="12" eb="15">
      <t>ショウヒゼイ</t>
    </rPh>
    <rPh sb="15" eb="16">
      <t>トウ</t>
    </rPh>
    <rPh sb="17" eb="19">
      <t>カクテイ</t>
    </rPh>
    <rPh sb="19" eb="21">
      <t>シンコク</t>
    </rPh>
    <rPh sb="21" eb="22">
      <t>ショ</t>
    </rPh>
    <rPh sb="26" eb="28">
      <t>カゼイ</t>
    </rPh>
    <rPh sb="28" eb="30">
      <t>ウリアゲ</t>
    </rPh>
    <rPh sb="30" eb="32">
      <t>ワリアイ</t>
    </rPh>
    <rPh sb="33" eb="35">
      <t>コウジョ</t>
    </rPh>
    <rPh sb="35" eb="37">
      <t>タイショウ</t>
    </rPh>
    <rPh sb="37" eb="39">
      <t>シイレ</t>
    </rPh>
    <rPh sb="39" eb="41">
      <t>ゼイガク</t>
    </rPh>
    <rPh sb="41" eb="42">
      <t>トウ</t>
    </rPh>
    <rPh sb="43" eb="45">
      <t>ケイサン</t>
    </rPh>
    <rPh sb="45" eb="46">
      <t>ヒョウ</t>
    </rPh>
    <phoneticPr fontId="1"/>
  </si>
  <si>
    <t>・</t>
    <phoneticPr fontId="1"/>
  </si>
  <si>
    <t>（２）補助金に係る仕入控除税額</t>
    <rPh sb="3" eb="6">
      <t>ホジョキン</t>
    </rPh>
    <rPh sb="7" eb="8">
      <t>カカ</t>
    </rPh>
    <rPh sb="9" eb="11">
      <t>シイレ</t>
    </rPh>
    <rPh sb="11" eb="13">
      <t>コウジョ</t>
    </rPh>
    <rPh sb="13" eb="15">
      <t>ゼイガク</t>
    </rPh>
    <phoneticPr fontId="1"/>
  </si>
  <si>
    <t>10/110</t>
  </si>
  <si>
    <t>10/110</t>
    <phoneticPr fontId="1"/>
  </si>
  <si>
    <t>※課税売上割合は、端数処理を行わないでください。</t>
    <rPh sb="1" eb="3">
      <t>カゼイ</t>
    </rPh>
    <rPh sb="3" eb="5">
      <t>ウリアゲ</t>
    </rPh>
    <rPh sb="5" eb="7">
      <t>ワリアイ</t>
    </rPh>
    <rPh sb="9" eb="11">
      <t>ハスウ</t>
    </rPh>
    <rPh sb="11" eb="13">
      <t>ショリ</t>
    </rPh>
    <rPh sb="14" eb="15">
      <t>オコナ</t>
    </rPh>
    <phoneticPr fontId="1"/>
  </si>
  <si>
    <t>◎課税売上高が５億円超、又は課税売上割合が９５％未満の法人であって、個別対応方式により消費税の申告を行っている場合</t>
    <rPh sb="1" eb="3">
      <t>カゼイ</t>
    </rPh>
    <rPh sb="3" eb="5">
      <t>ウリアゲ</t>
    </rPh>
    <rPh sb="5" eb="6">
      <t>ダカ</t>
    </rPh>
    <rPh sb="8" eb="11">
      <t>オクエンチョウ</t>
    </rPh>
    <rPh sb="12" eb="13">
      <t>マタ</t>
    </rPh>
    <rPh sb="14" eb="16">
      <t>カゼイ</t>
    </rPh>
    <rPh sb="16" eb="18">
      <t>ウリアゲ</t>
    </rPh>
    <rPh sb="18" eb="20">
      <t>ワリアイ</t>
    </rPh>
    <rPh sb="24" eb="26">
      <t>ミマン</t>
    </rPh>
    <rPh sb="27" eb="29">
      <t>ホウジン</t>
    </rPh>
    <rPh sb="34" eb="36">
      <t>コベツ</t>
    </rPh>
    <rPh sb="36" eb="38">
      <t>タイオウ</t>
    </rPh>
    <rPh sb="38" eb="40">
      <t>ホウシキ</t>
    </rPh>
    <rPh sb="43" eb="46">
      <t>ショウヒゼイ</t>
    </rPh>
    <rPh sb="47" eb="49">
      <t>シンコク</t>
    </rPh>
    <rPh sb="50" eb="51">
      <t>オコナ</t>
    </rPh>
    <rPh sb="55" eb="57">
      <t>バアイ</t>
    </rPh>
    <phoneticPr fontId="1"/>
  </si>
  <si>
    <t>◎課税売上高が５億円超、又は課税売上割合が９５％未満の法人であって、一括比例配分方式により消費税の申告を行っている場合</t>
    <rPh sb="1" eb="3">
      <t>カゼイ</t>
    </rPh>
    <rPh sb="3" eb="5">
      <t>ウリアゲ</t>
    </rPh>
    <rPh sb="5" eb="6">
      <t>ダカ</t>
    </rPh>
    <rPh sb="8" eb="11">
      <t>オクエンチョウ</t>
    </rPh>
    <rPh sb="12" eb="13">
      <t>マタ</t>
    </rPh>
    <rPh sb="14" eb="16">
      <t>カゼイ</t>
    </rPh>
    <rPh sb="16" eb="18">
      <t>ウリアゲ</t>
    </rPh>
    <rPh sb="18" eb="20">
      <t>ワリアイ</t>
    </rPh>
    <rPh sb="24" eb="26">
      <t>ミマン</t>
    </rPh>
    <rPh sb="27" eb="29">
      <t>ホウジン</t>
    </rPh>
    <rPh sb="34" eb="36">
      <t>イッカツ</t>
    </rPh>
    <rPh sb="36" eb="38">
      <t>ヒレイ</t>
    </rPh>
    <rPh sb="38" eb="40">
      <t>ハイブン</t>
    </rPh>
    <rPh sb="40" eb="42">
      <t>ホウシキ</t>
    </rPh>
    <rPh sb="45" eb="48">
      <t>ショウヒゼイ</t>
    </rPh>
    <rPh sb="49" eb="51">
      <t>シンコク</t>
    </rPh>
    <rPh sb="52" eb="53">
      <t>オコナ</t>
    </rPh>
    <rPh sb="57" eb="59">
      <t>バアイ</t>
    </rPh>
    <phoneticPr fontId="1"/>
  </si>
  <si>
    <t>◎課税売上高が５億円以下、かつ課税売上割合が９５％以上の場合</t>
    <rPh sb="1" eb="3">
      <t>カゼイ</t>
    </rPh>
    <rPh sb="3" eb="5">
      <t>ウリアゲ</t>
    </rPh>
    <rPh sb="5" eb="6">
      <t>ダカ</t>
    </rPh>
    <rPh sb="8" eb="12">
      <t>オクエンイカ</t>
    </rPh>
    <rPh sb="15" eb="17">
      <t>カゼイ</t>
    </rPh>
    <rPh sb="17" eb="19">
      <t>ウリアゲ</t>
    </rPh>
    <rPh sb="19" eb="21">
      <t>ワリアイ</t>
    </rPh>
    <rPh sb="25" eb="27">
      <t>イジョウ</t>
    </rPh>
    <rPh sb="28" eb="30">
      <t>バアイ</t>
    </rPh>
    <phoneticPr fontId="1"/>
  </si>
  <si>
    <t>課税売上対応分</t>
    <phoneticPr fontId="1"/>
  </si>
  <si>
    <t>非課税売上対応分</t>
    <phoneticPr fontId="1"/>
  </si>
  <si>
    <t>共通対応分</t>
    <phoneticPr fontId="1"/>
  </si>
  <si>
    <t>非課税仕入
（人件費等）</t>
    <phoneticPr fontId="1"/>
  </si>
  <si>
    <t>合計</t>
    <phoneticPr fontId="1"/>
  </si>
  <si>
    <t>【１】の課税期間において要した補助対象経費について、以下の内訳を作成してください。</t>
    <rPh sb="4" eb="6">
      <t>カゼイ</t>
    </rPh>
    <rPh sb="6" eb="8">
      <t>キカン</t>
    </rPh>
    <rPh sb="12" eb="13">
      <t>ヨウ</t>
    </rPh>
    <rPh sb="15" eb="17">
      <t>ホジョ</t>
    </rPh>
    <rPh sb="17" eb="19">
      <t>タイショウ</t>
    </rPh>
    <rPh sb="19" eb="21">
      <t>ケイヒ</t>
    </rPh>
    <rPh sb="26" eb="28">
      <t>イカ</t>
    </rPh>
    <rPh sb="29" eb="31">
      <t>ウチワケ</t>
    </rPh>
    <rPh sb="32" eb="34">
      <t>サクセイ</t>
    </rPh>
    <phoneticPr fontId="1"/>
  </si>
  <si>
    <t>補助金確定額</t>
    <rPh sb="0" eb="3">
      <t>ホジョキン</t>
    </rPh>
    <rPh sb="3" eb="5">
      <t>カクテイ</t>
    </rPh>
    <rPh sb="5" eb="6">
      <t>ガク</t>
    </rPh>
    <phoneticPr fontId="1"/>
  </si>
  <si>
    <t>【２】の課税期間において要した補助対象経費について、以下の内訳を作成してください。</t>
    <rPh sb="4" eb="6">
      <t>カゼイ</t>
    </rPh>
    <rPh sb="6" eb="8">
      <t>キカン</t>
    </rPh>
    <rPh sb="12" eb="13">
      <t>ヨウ</t>
    </rPh>
    <rPh sb="15" eb="17">
      <t>ホジョ</t>
    </rPh>
    <rPh sb="17" eb="19">
      <t>タイショウ</t>
    </rPh>
    <rPh sb="19" eb="21">
      <t>ケイヒ</t>
    </rPh>
    <rPh sb="26" eb="28">
      <t>イカ</t>
    </rPh>
    <rPh sb="29" eb="31">
      <t>ウチワケ</t>
    </rPh>
    <rPh sb="32" eb="34">
      <t>サクセイ</t>
    </rPh>
    <phoneticPr fontId="1"/>
  </si>
  <si>
    <t>※1 課税期間【1】と課税期間【2】に要した補助対象経費をもとに按分</t>
    <phoneticPr fontId="1"/>
  </si>
  <si>
    <t>※2 返還額は、円未満を切り捨ててください。</t>
    <phoneticPr fontId="1"/>
  </si>
  <si>
    <t>補助金確定額</t>
    <phoneticPr fontId="1"/>
  </si>
  <si>
    <t>課税期間【1】に要した補助対象経費</t>
    <phoneticPr fontId="1"/>
  </si>
  <si>
    <t>補助金確定額（※1）</t>
    <phoneticPr fontId="1"/>
  </si>
  <si>
    <r>
      <t xml:space="preserve">課税売上割合
</t>
    </r>
    <r>
      <rPr>
        <sz val="8"/>
        <color theme="1"/>
        <rFont val="ＭＳ Ｐゴシック"/>
        <family val="3"/>
        <charset val="128"/>
        <scheme val="minor"/>
      </rPr>
      <t>（課税期間【1】における）</t>
    </r>
    <rPh sb="0" eb="2">
      <t>カゼイ</t>
    </rPh>
    <rPh sb="2" eb="4">
      <t>ウリアゲ</t>
    </rPh>
    <rPh sb="4" eb="6">
      <t>ワリアイ</t>
    </rPh>
    <phoneticPr fontId="1"/>
  </si>
  <si>
    <t>補助金に係る仕入控除税額
（課税期間【1】における）
（返還額※2）</t>
    <rPh sb="0" eb="3">
      <t>ホジョキン</t>
    </rPh>
    <rPh sb="4" eb="5">
      <t>カカ</t>
    </rPh>
    <rPh sb="6" eb="8">
      <t>シイレ</t>
    </rPh>
    <rPh sb="8" eb="10">
      <t>コウジョ</t>
    </rPh>
    <rPh sb="10" eb="12">
      <t>ゼイガク</t>
    </rPh>
    <rPh sb="28" eb="31">
      <t>ヘンカンガク</t>
    </rPh>
    <phoneticPr fontId="1"/>
  </si>
  <si>
    <t>課税期間【2】に要した補助対象経費</t>
    <phoneticPr fontId="1"/>
  </si>
  <si>
    <t>（２）課税売上割合</t>
    <rPh sb="3" eb="5">
      <t>カゼイ</t>
    </rPh>
    <rPh sb="5" eb="7">
      <t>ウリアゲ</t>
    </rPh>
    <rPh sb="7" eb="9">
      <t>ワリアイ</t>
    </rPh>
    <phoneticPr fontId="1"/>
  </si>
  <si>
    <t>（３）補助金の使途（補助対象経費）の内訳</t>
    <rPh sb="3" eb="6">
      <t>ホジョキン</t>
    </rPh>
    <rPh sb="7" eb="9">
      <t>シト</t>
    </rPh>
    <rPh sb="10" eb="12">
      <t>ホジョ</t>
    </rPh>
    <rPh sb="12" eb="14">
      <t>タイショウ</t>
    </rPh>
    <rPh sb="14" eb="16">
      <t>ケイヒ</t>
    </rPh>
    <rPh sb="18" eb="20">
      <t>ウチワケ</t>
    </rPh>
    <phoneticPr fontId="1"/>
  </si>
  <si>
    <t>（１）算出方法について</t>
    <rPh sb="3" eb="5">
      <t>サンシュツ</t>
    </rPh>
    <rPh sb="5" eb="7">
      <t>ホウホウ</t>
    </rPh>
    <phoneticPr fontId="1"/>
  </si>
  <si>
    <t>【１】の課税期間における課税売上割合を算出してください。</t>
    <rPh sb="12" eb="14">
      <t>カゼイ</t>
    </rPh>
    <rPh sb="14" eb="16">
      <t>ウリアゲ</t>
    </rPh>
    <rPh sb="16" eb="18">
      <t>ワリアイ</t>
    </rPh>
    <rPh sb="19" eb="21">
      <t>サンシュツ</t>
    </rPh>
    <phoneticPr fontId="1"/>
  </si>
  <si>
    <t>〇</t>
    <phoneticPr fontId="1"/>
  </si>
  <si>
    <t>【２】の課税期間において、該当するもののいずれか一つに〇を付してください。</t>
    <rPh sb="13" eb="15">
      <t>ガイトウ</t>
    </rPh>
    <rPh sb="24" eb="25">
      <t>ヒト</t>
    </rPh>
    <rPh sb="29" eb="30">
      <t>フ</t>
    </rPh>
    <phoneticPr fontId="1"/>
  </si>
  <si>
    <t>【２】の課税期間における課税売上割合を算出してください。</t>
    <rPh sb="12" eb="14">
      <t>カゼイ</t>
    </rPh>
    <rPh sb="14" eb="16">
      <t>ウリアゲ</t>
    </rPh>
    <rPh sb="16" eb="18">
      <t>ワリアイ</t>
    </rPh>
    <rPh sb="19" eb="21">
      <t>サンシュツ</t>
    </rPh>
    <phoneticPr fontId="1"/>
  </si>
  <si>
    <t>通所介護事業所（通常規模型）</t>
    <phoneticPr fontId="12"/>
  </si>
  <si>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</si>
  <si>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</si>
  <si>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</si>
  <si>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</si>
  <si>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</si>
  <si>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</si>
  <si>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</si>
  <si>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短期入所生活介護事業所</t>
  </si>
  <si>
    <t>短期入所療養介護事業所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</si>
  <si>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</si>
  <si>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</si>
  <si>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</si>
  <si>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</si>
  <si>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</si>
  <si>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</si>
  <si>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</si>
  <si>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</si>
  <si>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</si>
  <si>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</si>
  <si>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</si>
  <si>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</si>
  <si>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</si>
  <si>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</si>
  <si>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</si>
  <si>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</si>
  <si>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</si>
  <si>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</si>
  <si>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</si>
  <si>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</si>
  <si>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</si>
  <si>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</si>
  <si>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</si>
  <si>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</si>
  <si>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</si>
  <si>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こちらのシートは、提出不要です。</t>
    <rPh sb="9" eb="11">
      <t>テイシュツ</t>
    </rPh>
    <rPh sb="11" eb="13">
      <t>フヨウ</t>
    </rPh>
    <phoneticPr fontId="1"/>
  </si>
  <si>
    <t>こちらのシートは、提出不要です。</t>
    <phoneticPr fontId="1"/>
  </si>
  <si>
    <t>補助金に係る
仕入控除税額
（返還額）（※3）</t>
    <rPh sb="0" eb="3">
      <t>ホジョキン</t>
    </rPh>
    <rPh sb="4" eb="5">
      <t>カカワ</t>
    </rPh>
    <rPh sb="7" eb="9">
      <t>シイレ</t>
    </rPh>
    <rPh sb="9" eb="11">
      <t>コウジョ</t>
    </rPh>
    <rPh sb="11" eb="13">
      <t>ゼイガク</t>
    </rPh>
    <rPh sb="15" eb="17">
      <t>ヘンカン</t>
    </rPh>
    <rPh sb="17" eb="18">
      <t>ガク</t>
    </rPh>
    <phoneticPr fontId="1"/>
  </si>
  <si>
    <t>～</t>
    <phoneticPr fontId="1"/>
  </si>
  <si>
    <t>　【１】課税期間　：</t>
    <phoneticPr fontId="1"/>
  </si>
  <si>
    <t>　【２】課税期間　：</t>
    <phoneticPr fontId="1"/>
  </si>
  <si>
    <t>◎補助金に係る仕入控除額（返還額）について</t>
    <rPh sb="1" eb="4">
      <t>ホジョキン</t>
    </rPh>
    <rPh sb="5" eb="6">
      <t>カカワ</t>
    </rPh>
    <rPh sb="7" eb="9">
      <t>シイレ</t>
    </rPh>
    <rPh sb="9" eb="11">
      <t>コウジョ</t>
    </rPh>
    <rPh sb="11" eb="12">
      <t>ガク</t>
    </rPh>
    <rPh sb="13" eb="15">
      <t>ヘンカン</t>
    </rPh>
    <rPh sb="15" eb="16">
      <t>ガク</t>
    </rPh>
    <phoneticPr fontId="1"/>
  </si>
  <si>
    <t>選択欄</t>
    <rPh sb="0" eb="2">
      <t>センタク</t>
    </rPh>
    <rPh sb="2" eb="3">
      <t>ラン</t>
    </rPh>
    <phoneticPr fontId="1"/>
  </si>
  <si>
    <t>①</t>
    <phoneticPr fontId="1"/>
  </si>
  <si>
    <t>課税売上高が５億円超、又は課税売上割合が９５％未満の法人であって、個別対応方式により消費税の申告を行っている場合</t>
    <phoneticPr fontId="1"/>
  </si>
  <si>
    <t>②</t>
    <phoneticPr fontId="1"/>
  </si>
  <si>
    <t>課税売上高が５億円超、又は課税売上割合が９５％未満の法人であって、一括比例配分方式により消費税の申告を行っている場合</t>
    <phoneticPr fontId="1"/>
  </si>
  <si>
    <t>③</t>
    <phoneticPr fontId="1"/>
  </si>
  <si>
    <t>課税売上高が５億円以下、かつ課税売上割合が９５％以上の場合</t>
    <phoneticPr fontId="1"/>
  </si>
  <si>
    <t>①</t>
    <phoneticPr fontId="1"/>
  </si>
  <si>
    <t>②</t>
    <phoneticPr fontId="1"/>
  </si>
  <si>
    <t>③</t>
    <phoneticPr fontId="1"/>
  </si>
  <si>
    <r>
      <rPr>
        <b/>
        <sz val="11"/>
        <color theme="1"/>
        <rFont val="ＭＳ Ｐゴシック"/>
        <family val="3"/>
        <charset val="128"/>
        <scheme val="minor"/>
      </rPr>
      <t>課税資産の譲渡等
の対価の額</t>
    </r>
    <r>
      <rPr>
        <sz val="11"/>
        <color theme="1"/>
        <rFont val="ＭＳ Ｐゴシック"/>
        <family val="2"/>
        <charset val="128"/>
        <scheme val="minor"/>
      </rPr>
      <t xml:space="preserve">
</t>
    </r>
    <r>
      <rPr>
        <sz val="9"/>
        <color theme="1"/>
        <rFont val="ＭＳ Ｐゴシック"/>
        <family val="3"/>
        <charset val="128"/>
        <scheme val="minor"/>
      </rPr>
      <t>付表２「消費税等の確定申告書における課税売上割合・控除対象税額等の計算表」の④の額</t>
    </r>
    <rPh sb="0" eb="2">
      <t>カゼイ</t>
    </rPh>
    <rPh sb="2" eb="4">
      <t>シサン</t>
    </rPh>
    <rPh sb="5" eb="7">
      <t>ジョウト</t>
    </rPh>
    <rPh sb="7" eb="8">
      <t>トウ</t>
    </rPh>
    <rPh sb="10" eb="12">
      <t>タイカ</t>
    </rPh>
    <rPh sb="13" eb="14">
      <t>ガク</t>
    </rPh>
    <rPh sb="15" eb="17">
      <t>フヒョウ</t>
    </rPh>
    <rPh sb="19" eb="22">
      <t>ショウヒゼイ</t>
    </rPh>
    <rPh sb="22" eb="23">
      <t>トウ</t>
    </rPh>
    <rPh sb="24" eb="26">
      <t>カクテイ</t>
    </rPh>
    <rPh sb="26" eb="28">
      <t>シンコク</t>
    </rPh>
    <rPh sb="28" eb="29">
      <t>ショ</t>
    </rPh>
    <rPh sb="33" eb="35">
      <t>カゼイ</t>
    </rPh>
    <rPh sb="35" eb="37">
      <t>ウリアゲ</t>
    </rPh>
    <rPh sb="37" eb="39">
      <t>ワリアイ</t>
    </rPh>
    <rPh sb="40" eb="42">
      <t>コウジョ</t>
    </rPh>
    <rPh sb="42" eb="44">
      <t>タイショウ</t>
    </rPh>
    <rPh sb="44" eb="46">
      <t>ゼイガク</t>
    </rPh>
    <rPh sb="46" eb="47">
      <t>トウ</t>
    </rPh>
    <rPh sb="48" eb="50">
      <t>ケイサン</t>
    </rPh>
    <rPh sb="50" eb="51">
      <t>ヒョウ</t>
    </rPh>
    <rPh sb="55" eb="56">
      <t>ガク</t>
    </rPh>
    <phoneticPr fontId="1"/>
  </si>
  <si>
    <r>
      <rPr>
        <b/>
        <sz val="11"/>
        <color theme="1"/>
        <rFont val="ＭＳ Ｐゴシック"/>
        <family val="3"/>
        <charset val="128"/>
        <scheme val="minor"/>
      </rPr>
      <t>資産の譲渡等
の対価の額</t>
    </r>
    <r>
      <rPr>
        <sz val="11"/>
        <color theme="1"/>
        <rFont val="ＭＳ Ｐゴシック"/>
        <family val="2"/>
        <charset val="128"/>
        <scheme val="minor"/>
      </rPr>
      <t xml:space="preserve">
</t>
    </r>
    <r>
      <rPr>
        <sz val="9"/>
        <color theme="1"/>
        <rFont val="ＭＳ Ｐゴシック"/>
        <family val="3"/>
        <charset val="128"/>
        <scheme val="minor"/>
      </rPr>
      <t>付表２「消費税等の確定申告書における課税売上割合・控除対象仕入税額等の計算表」の⑦の額</t>
    </r>
    <rPh sb="0" eb="2">
      <t>シサン</t>
    </rPh>
    <rPh sb="3" eb="5">
      <t>ジョウト</t>
    </rPh>
    <rPh sb="5" eb="6">
      <t>トウ</t>
    </rPh>
    <rPh sb="8" eb="10">
      <t>タイカ</t>
    </rPh>
    <rPh sb="11" eb="12">
      <t>ガク</t>
    </rPh>
    <rPh sb="13" eb="15">
      <t>フヒョウ</t>
    </rPh>
    <rPh sb="17" eb="20">
      <t>ショウヒゼイ</t>
    </rPh>
    <rPh sb="20" eb="21">
      <t>トウ</t>
    </rPh>
    <rPh sb="22" eb="24">
      <t>カクテイ</t>
    </rPh>
    <rPh sb="24" eb="26">
      <t>シンコク</t>
    </rPh>
    <rPh sb="26" eb="27">
      <t>ショ</t>
    </rPh>
    <rPh sb="31" eb="33">
      <t>カゼイ</t>
    </rPh>
    <rPh sb="33" eb="35">
      <t>ウリアゲ</t>
    </rPh>
    <rPh sb="35" eb="37">
      <t>ワリアイ</t>
    </rPh>
    <rPh sb="38" eb="40">
      <t>コウジョ</t>
    </rPh>
    <rPh sb="40" eb="42">
      <t>タイショウ</t>
    </rPh>
    <rPh sb="42" eb="44">
      <t>シイレ</t>
    </rPh>
    <rPh sb="44" eb="46">
      <t>ゼイガク</t>
    </rPh>
    <rPh sb="46" eb="47">
      <t>トウ</t>
    </rPh>
    <rPh sb="48" eb="50">
      <t>ケイサン</t>
    </rPh>
    <rPh sb="50" eb="51">
      <t>ヒョウ</t>
    </rPh>
    <rPh sb="55" eb="56">
      <t>ガク</t>
    </rPh>
    <phoneticPr fontId="1"/>
  </si>
  <si>
    <r>
      <rPr>
        <b/>
        <sz val="11"/>
        <color theme="1"/>
        <rFont val="ＭＳ Ｐゴシック"/>
        <family val="3"/>
        <charset val="128"/>
        <scheme val="minor"/>
      </rPr>
      <t>課税売上割合（※2）</t>
    </r>
    <r>
      <rPr>
        <sz val="11"/>
        <color theme="1"/>
        <rFont val="ＭＳ Ｐゴシック"/>
        <family val="2"/>
        <charset val="128"/>
        <scheme val="minor"/>
      </rPr>
      <t xml:space="preserve">
</t>
    </r>
    <r>
      <rPr>
        <sz val="9"/>
        <color theme="1"/>
        <rFont val="ＭＳ Ｐゴシック"/>
        <family val="3"/>
        <charset val="128"/>
        <scheme val="minor"/>
      </rPr>
      <t>付表２「消費税等の確定申告書における課税売上割合・控除対象仕入税額等の計算表」の④／⑦</t>
    </r>
    <rPh sb="0" eb="2">
      <t>カゼイ</t>
    </rPh>
    <rPh sb="2" eb="4">
      <t>ウリアゲ</t>
    </rPh>
    <rPh sb="4" eb="6">
      <t>ワリアイ</t>
    </rPh>
    <rPh sb="11" eb="13">
      <t>フヒョウ</t>
    </rPh>
    <rPh sb="15" eb="18">
      <t>ショウヒゼイ</t>
    </rPh>
    <rPh sb="18" eb="19">
      <t>トウ</t>
    </rPh>
    <rPh sb="20" eb="22">
      <t>カクテイ</t>
    </rPh>
    <rPh sb="22" eb="24">
      <t>シンコク</t>
    </rPh>
    <rPh sb="24" eb="25">
      <t>ショ</t>
    </rPh>
    <rPh sb="29" eb="31">
      <t>カゼイ</t>
    </rPh>
    <rPh sb="31" eb="33">
      <t>ウリアゲ</t>
    </rPh>
    <rPh sb="33" eb="35">
      <t>ワリアイ</t>
    </rPh>
    <rPh sb="36" eb="38">
      <t>コウジョ</t>
    </rPh>
    <rPh sb="38" eb="40">
      <t>タイショウ</t>
    </rPh>
    <rPh sb="40" eb="42">
      <t>シイレ</t>
    </rPh>
    <rPh sb="42" eb="44">
      <t>ゼイガク</t>
    </rPh>
    <rPh sb="44" eb="45">
      <t>トウ</t>
    </rPh>
    <rPh sb="46" eb="48">
      <t>ケイサン</t>
    </rPh>
    <rPh sb="48" eb="49">
      <t>ヒョウ</t>
    </rPh>
    <phoneticPr fontId="1"/>
  </si>
  <si>
    <t>【１】の課税期間において、①から③のうち、該当するものを選択してください。</t>
    <phoneticPr fontId="1"/>
  </si>
  <si>
    <t>※2 課税売上割合は、端数処理を行わないでください。</t>
    <phoneticPr fontId="1"/>
  </si>
  <si>
    <t>課税期間【１】の積算資料として、こちらのシートを提出してください。</t>
    <rPh sb="10" eb="12">
      <t>シリョウ</t>
    </rPh>
    <phoneticPr fontId="1"/>
  </si>
  <si>
    <t>課税期間【２】の積算資料として、こちらのシートを提出してください。</t>
    <rPh sb="10" eb="12">
      <t>シリョウ</t>
    </rPh>
    <phoneticPr fontId="1"/>
  </si>
  <si>
    <t>e-mail</t>
    <phoneticPr fontId="23"/>
  </si>
  <si>
    <t>TEL</t>
    <phoneticPr fontId="23"/>
  </si>
  <si>
    <t>氏名</t>
    <rPh sb="0" eb="2">
      <t>シメイ</t>
    </rPh>
    <phoneticPr fontId="23"/>
  </si>
  <si>
    <t>所属</t>
    <rPh sb="0" eb="2">
      <t>ショゾク</t>
    </rPh>
    <phoneticPr fontId="23"/>
  </si>
  <si>
    <t>担 当 者</t>
    <rPh sb="0" eb="1">
      <t>タン</t>
    </rPh>
    <rPh sb="2" eb="3">
      <t>トウ</t>
    </rPh>
    <rPh sb="4" eb="5">
      <t>シャ</t>
    </rPh>
    <phoneticPr fontId="23"/>
  </si>
  <si>
    <t>円</t>
    <rPh sb="0" eb="1">
      <t>エン</t>
    </rPh>
    <phoneticPr fontId="23"/>
  </si>
  <si>
    <t>　　金</t>
    <rPh sb="2" eb="3">
      <t>キン</t>
    </rPh>
    <phoneticPr fontId="23"/>
  </si>
  <si>
    <t>２　消費税及び地方消費税の申告により確定した消費税及び地方消費税に係る</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カカワ</t>
    </rPh>
    <phoneticPr fontId="23"/>
  </si>
  <si>
    <t>１　補助金確定額又は事業実績報告額</t>
    <rPh sb="2" eb="5">
      <t>ホジョキン</t>
    </rPh>
    <rPh sb="5" eb="7">
      <t>カクテイ</t>
    </rPh>
    <rPh sb="7" eb="8">
      <t>ガク</t>
    </rPh>
    <rPh sb="8" eb="9">
      <t>マタ</t>
    </rPh>
    <rPh sb="10" eb="12">
      <t>ジギョウ</t>
    </rPh>
    <rPh sb="12" eb="14">
      <t>ジッセキ</t>
    </rPh>
    <rPh sb="14" eb="16">
      <t>ホウコク</t>
    </rPh>
    <rPh sb="16" eb="17">
      <t>ガク</t>
    </rPh>
    <phoneticPr fontId="23"/>
  </si>
  <si>
    <t>記</t>
    <rPh sb="0" eb="1">
      <t>キ</t>
    </rPh>
    <phoneticPr fontId="23"/>
  </si>
  <si>
    <t>代表者名</t>
    <rPh sb="0" eb="3">
      <t>ダイヒョウシャ</t>
    </rPh>
    <phoneticPr fontId="23"/>
  </si>
  <si>
    <t>所在地：</t>
    <rPh sb="0" eb="3">
      <t>ショザイチ</t>
    </rPh>
    <phoneticPr fontId="23"/>
  </si>
  <si>
    <t>法人名：</t>
    <rPh sb="0" eb="2">
      <t>ホウジン</t>
    </rPh>
    <rPh sb="2" eb="3">
      <t>メイ</t>
    </rPh>
    <phoneticPr fontId="23"/>
  </si>
  <si>
    <t>補助対象事業者</t>
    <rPh sb="0" eb="2">
      <t>ホジョ</t>
    </rPh>
    <rPh sb="2" eb="4">
      <t>タイショウ</t>
    </rPh>
    <rPh sb="4" eb="6">
      <t>ジギョウ</t>
    </rPh>
    <rPh sb="6" eb="7">
      <t>シャ</t>
    </rPh>
    <phoneticPr fontId="23"/>
  </si>
  <si>
    <t>東京都知事　殿</t>
    <phoneticPr fontId="23"/>
  </si>
  <si>
    <t>補助対象経費が、人件費等の非課税仕入のみである。</t>
    <phoneticPr fontId="1"/>
  </si>
  <si>
    <t xml:space="preserve">4
</t>
    <phoneticPr fontId="1"/>
  </si>
  <si>
    <r>
      <t xml:space="preserve">公益法人等で特定収入割合が５％を超えている。
</t>
    </r>
    <r>
      <rPr>
        <u/>
        <sz val="11"/>
        <color theme="1"/>
        <rFont val="ＭＳ ゴシック"/>
        <family val="3"/>
        <charset val="128"/>
      </rPr>
      <t>※特定収入割合の計算過程が分かる書類を添付してください。</t>
    </r>
    <rPh sb="24" eb="26">
      <t>トクテイ</t>
    </rPh>
    <rPh sb="26" eb="28">
      <t>シュウニュウ</t>
    </rPh>
    <rPh sb="28" eb="30">
      <t>ワリアイ</t>
    </rPh>
    <rPh sb="31" eb="33">
      <t>ケイサン</t>
    </rPh>
    <rPh sb="33" eb="35">
      <t>カテイ</t>
    </rPh>
    <rPh sb="36" eb="37">
      <t>ワ</t>
    </rPh>
    <rPh sb="39" eb="41">
      <t>ショルイ</t>
    </rPh>
    <rPh sb="42" eb="44">
      <t>テンプ</t>
    </rPh>
    <phoneticPr fontId="1"/>
  </si>
  <si>
    <t xml:space="preserve">3
</t>
    <phoneticPr fontId="1"/>
  </si>
  <si>
    <r>
      <t xml:space="preserve">簡易課税方式により申告している。
 </t>
    </r>
    <r>
      <rPr>
        <u/>
        <sz val="11"/>
        <color theme="1"/>
        <rFont val="ＭＳ ゴシック"/>
        <family val="3"/>
        <charset val="128"/>
      </rPr>
      <t>※上記を確認できる消費税及び地方消費税の確定申告書の付表５（控除対象仕入税額の計算表）の写しを添付してください。</t>
    </r>
    <rPh sb="62" eb="63">
      <t>ウツ</t>
    </rPh>
    <phoneticPr fontId="1"/>
  </si>
  <si>
    <t>消費税の確定申告義務がない。</t>
    <phoneticPr fontId="1"/>
  </si>
  <si>
    <t>記</t>
    <phoneticPr fontId="1"/>
  </si>
  <si>
    <t>返還額がないことの理由書</t>
  </si>
  <si>
    <t>別紙様式1</t>
    <phoneticPr fontId="1"/>
  </si>
  <si>
    <t>　④再開環境整備</t>
    <rPh sb="2" eb="4">
      <t>サイカイ</t>
    </rPh>
    <rPh sb="4" eb="6">
      <t>カンキョウ</t>
    </rPh>
    <rPh sb="6" eb="8">
      <t>セイビ</t>
    </rPh>
    <phoneticPr fontId="12"/>
  </si>
  <si>
    <t>　③個別再開支援</t>
    <rPh sb="2" eb="4">
      <t>コベツ</t>
    </rPh>
    <rPh sb="4" eb="6">
      <t>サイカイ</t>
    </rPh>
    <rPh sb="6" eb="8">
      <t>シエン</t>
    </rPh>
    <phoneticPr fontId="12"/>
  </si>
  <si>
    <t>　②感染症対策経費</t>
    <rPh sb="2" eb="5">
      <t>カンセンショウ</t>
    </rPh>
    <rPh sb="5" eb="7">
      <t>タイサク</t>
    </rPh>
    <rPh sb="7" eb="9">
      <t>ケイヒ</t>
    </rPh>
    <phoneticPr fontId="12"/>
  </si>
  <si>
    <t>　　①-２振込手数料</t>
    <rPh sb="5" eb="7">
      <t>フリコミ</t>
    </rPh>
    <rPh sb="7" eb="10">
      <t>テスウリョウ</t>
    </rPh>
    <phoneticPr fontId="12"/>
  </si>
  <si>
    <t>　　①-１慰労金（5万円・20万円）</t>
    <rPh sb="5" eb="8">
      <t>イロウキン</t>
    </rPh>
    <rPh sb="10" eb="11">
      <t>マン</t>
    </rPh>
    <rPh sb="11" eb="12">
      <t>エン</t>
    </rPh>
    <rPh sb="15" eb="17">
      <t>マンエン</t>
    </rPh>
    <phoneticPr fontId="12"/>
  </si>
  <si>
    <t>　①慰労金合計</t>
    <rPh sb="2" eb="5">
      <t>イロウキン</t>
    </rPh>
    <rPh sb="5" eb="7">
      <t>ゴウケイ</t>
    </rPh>
    <phoneticPr fontId="12"/>
  </si>
  <si>
    <t>補助金額</t>
    <rPh sb="0" eb="2">
      <t>ホジョ</t>
    </rPh>
    <rPh sb="2" eb="4">
      <t>キンガク</t>
    </rPh>
    <phoneticPr fontId="12"/>
  </si>
  <si>
    <t>【補助金情報】</t>
    <rPh sb="1" eb="4">
      <t>ホジョキン</t>
    </rPh>
    <rPh sb="4" eb="6">
      <t>ジョウホウ</t>
    </rPh>
    <phoneticPr fontId="12"/>
  </si>
  <si>
    <t>メールアドレス</t>
    <phoneticPr fontId="12"/>
  </si>
  <si>
    <t>電話番号</t>
    <rPh sb="0" eb="2">
      <t>デンワ</t>
    </rPh>
    <rPh sb="2" eb="4">
      <t>バンゴウ</t>
    </rPh>
    <phoneticPr fontId="12"/>
  </si>
  <si>
    <t>氏名</t>
    <rPh sb="0" eb="2">
      <t>シメイ</t>
    </rPh>
    <phoneticPr fontId="12"/>
  </si>
  <si>
    <t>所属</t>
    <rPh sb="0" eb="2">
      <t>ショゾク</t>
    </rPh>
    <phoneticPr fontId="12"/>
  </si>
  <si>
    <t>【担当者情報】</t>
    <rPh sb="1" eb="4">
      <t>タントウシャ</t>
    </rPh>
    <rPh sb="4" eb="6">
      <t>ジョウホウ</t>
    </rPh>
    <phoneticPr fontId="12"/>
  </si>
  <si>
    <t>代表者名</t>
    <rPh sb="0" eb="3">
      <t>ダイヒョウシャ</t>
    </rPh>
    <rPh sb="3" eb="4">
      <t>メイ</t>
    </rPh>
    <phoneticPr fontId="12"/>
  </si>
  <si>
    <t>法人所在地</t>
    <rPh sb="0" eb="2">
      <t>ホウジン</t>
    </rPh>
    <rPh sb="2" eb="5">
      <t>ショザイチ</t>
    </rPh>
    <phoneticPr fontId="12"/>
  </si>
  <si>
    <t>法人名</t>
    <rPh sb="0" eb="2">
      <t>ホウジン</t>
    </rPh>
    <rPh sb="2" eb="3">
      <t>メイ</t>
    </rPh>
    <phoneticPr fontId="12"/>
  </si>
  <si>
    <t>【法人情報】</t>
    <rPh sb="1" eb="3">
      <t>ホウジン</t>
    </rPh>
    <rPh sb="3" eb="5">
      <t>ジョウホウ</t>
    </rPh>
    <phoneticPr fontId="12"/>
  </si>
  <si>
    <t xml:space="preserve"> 令和２年度東京都新型コロナウイルス感染症緊急包括支援事業（介護分）に係る消費税仕入控除税額について、返還額が生じない理由は下記のとおりである。</t>
    <rPh sb="6" eb="9">
      <t>トウキョウト</t>
    </rPh>
    <rPh sb="9" eb="11">
      <t>シンガタ</t>
    </rPh>
    <rPh sb="18" eb="21">
      <t>カンセンショウ</t>
    </rPh>
    <rPh sb="21" eb="23">
      <t>キンキュウ</t>
    </rPh>
    <rPh sb="23" eb="25">
      <t>ホウカツ</t>
    </rPh>
    <rPh sb="25" eb="27">
      <t>シエン</t>
    </rPh>
    <rPh sb="27" eb="29">
      <t>ジギョウ</t>
    </rPh>
    <rPh sb="30" eb="32">
      <t>カイゴ</t>
    </rPh>
    <rPh sb="32" eb="33">
      <t>ブン</t>
    </rPh>
    <rPh sb="35" eb="36">
      <t>カカ</t>
    </rPh>
    <rPh sb="51" eb="53">
      <t>ヘンカン</t>
    </rPh>
    <rPh sb="53" eb="54">
      <t>ガク</t>
    </rPh>
    <rPh sb="55" eb="56">
      <t>ショウ</t>
    </rPh>
    <rPh sb="59" eb="61">
      <t>リユウ</t>
    </rPh>
    <rPh sb="62" eb="64">
      <t>カキ</t>
    </rPh>
    <phoneticPr fontId="1"/>
  </si>
  <si>
    <r>
      <rPr>
        <b/>
        <sz val="11"/>
        <color theme="1"/>
        <rFont val="ＭＳ ゴシック"/>
        <family val="3"/>
        <charset val="128"/>
      </rPr>
      <t>返還額がない理由　</t>
    </r>
    <r>
      <rPr>
        <sz val="11"/>
        <color theme="1"/>
        <rFont val="ＭＳ ゴシック"/>
        <family val="3"/>
        <charset val="128"/>
      </rPr>
      <t>（該当するものに○を付してください。）</t>
    </r>
    <rPh sb="19" eb="20">
      <t>フ</t>
    </rPh>
    <phoneticPr fontId="1"/>
  </si>
  <si>
    <t>令和２年度東京都新型コロナウイルス感染症緊急包括支援事業（介護分）に係る仕入控除税額積算資料</t>
    <rPh sb="0" eb="1">
      <t>レイ</t>
    </rPh>
    <rPh sb="1" eb="2">
      <t>ワ</t>
    </rPh>
    <rPh sb="3" eb="5">
      <t>ネンド</t>
    </rPh>
    <rPh sb="5" eb="8">
      <t>トウキョウト</t>
    </rPh>
    <rPh sb="8" eb="10">
      <t>シンガタ</t>
    </rPh>
    <rPh sb="17" eb="20">
      <t>カンセンショウ</t>
    </rPh>
    <rPh sb="20" eb="22">
      <t>キンキュウ</t>
    </rPh>
    <rPh sb="22" eb="24">
      <t>ホウカツ</t>
    </rPh>
    <rPh sb="24" eb="26">
      <t>シエン</t>
    </rPh>
    <rPh sb="26" eb="28">
      <t>ジギョウ</t>
    </rPh>
    <rPh sb="29" eb="31">
      <t>カイゴ</t>
    </rPh>
    <rPh sb="31" eb="32">
      <t>ブン</t>
    </rPh>
    <rPh sb="34" eb="35">
      <t>カカ</t>
    </rPh>
    <rPh sb="36" eb="38">
      <t>シイレ</t>
    </rPh>
    <rPh sb="38" eb="40">
      <t>コウジョ</t>
    </rPh>
    <rPh sb="40" eb="42">
      <t>ゼイガク</t>
    </rPh>
    <rPh sb="42" eb="44">
      <t>セキサン</t>
    </rPh>
    <rPh sb="44" eb="46">
      <t>シリョウ</t>
    </rPh>
    <phoneticPr fontId="1"/>
  </si>
  <si>
    <t>補助対象経費が複数の課税期間に跨る場合は、課税期間ごとに以下を作成してください。</t>
    <rPh sb="0" eb="2">
      <t>ホジョ</t>
    </rPh>
    <rPh sb="2" eb="4">
      <t>タイショウ</t>
    </rPh>
    <rPh sb="4" eb="6">
      <t>ケイヒ</t>
    </rPh>
    <rPh sb="7" eb="9">
      <t>フクスウ</t>
    </rPh>
    <rPh sb="10" eb="12">
      <t>カゼイ</t>
    </rPh>
    <rPh sb="12" eb="14">
      <t>キカン</t>
    </rPh>
    <rPh sb="15" eb="16">
      <t>マタガ</t>
    </rPh>
    <rPh sb="17" eb="19">
      <t>バアイ</t>
    </rPh>
    <rPh sb="21" eb="23">
      <t>カゼイ</t>
    </rPh>
    <rPh sb="23" eb="25">
      <t>キカン</t>
    </rPh>
    <rPh sb="28" eb="30">
      <t>イカ</t>
    </rPh>
    <rPh sb="31" eb="33">
      <t>サクセイ</t>
    </rPh>
    <phoneticPr fontId="1"/>
  </si>
  <si>
    <t>①慰労金合計</t>
    <rPh sb="1" eb="4">
      <t>イロウキン</t>
    </rPh>
    <rPh sb="4" eb="6">
      <t>ゴウケイ</t>
    </rPh>
    <phoneticPr fontId="3"/>
  </si>
  <si>
    <t>　①-２振込手数料</t>
    <rPh sb="4" eb="6">
      <t>フリコミ</t>
    </rPh>
    <rPh sb="6" eb="9">
      <t>テスウリョウ</t>
    </rPh>
    <phoneticPr fontId="3"/>
  </si>
  <si>
    <t>②感染症対策経費</t>
    <rPh sb="1" eb="4">
      <t>カンセンショウ</t>
    </rPh>
    <rPh sb="4" eb="6">
      <t>タイサク</t>
    </rPh>
    <rPh sb="6" eb="8">
      <t>ケイヒ</t>
    </rPh>
    <phoneticPr fontId="3"/>
  </si>
  <si>
    <t>③個別再開支援</t>
    <rPh sb="1" eb="3">
      <t>コベツ</t>
    </rPh>
    <rPh sb="3" eb="5">
      <t>サイカイ</t>
    </rPh>
    <rPh sb="5" eb="7">
      <t>シエン</t>
    </rPh>
    <phoneticPr fontId="3"/>
  </si>
  <si>
    <t>④再開環境整備</t>
    <rPh sb="1" eb="3">
      <t>サイカイ</t>
    </rPh>
    <rPh sb="3" eb="5">
      <t>カンキョウ</t>
    </rPh>
    <rPh sb="5" eb="7">
      <t>セイビ</t>
    </rPh>
    <phoneticPr fontId="3"/>
  </si>
  <si>
    <t>補助区分</t>
    <rPh sb="0" eb="2">
      <t>ホジョ</t>
    </rPh>
    <rPh sb="2" eb="4">
      <t>クブン</t>
    </rPh>
    <phoneticPr fontId="1"/>
  </si>
  <si>
    <t>・</t>
  </si>
  <si>
    <t>※1 課税期間【1】と課税期間【2】に要した補助金確定額をもとに按分</t>
    <rPh sb="22" eb="25">
      <t>ホジョキン</t>
    </rPh>
    <rPh sb="25" eb="27">
      <t>カクテイ</t>
    </rPh>
    <rPh sb="27" eb="28">
      <t>ガク</t>
    </rPh>
    <phoneticPr fontId="1"/>
  </si>
  <si>
    <t>←法人格を必ず記載してください。</t>
    <rPh sb="1" eb="3">
      <t>ホウジン</t>
    </rPh>
    <rPh sb="3" eb="4">
      <t>カク</t>
    </rPh>
    <rPh sb="5" eb="6">
      <t>カナラ</t>
    </rPh>
    <rPh sb="7" eb="9">
      <t>キサイ</t>
    </rPh>
    <phoneticPr fontId="1"/>
  </si>
  <si>
    <t>←都道府県名から入力してください。</t>
    <rPh sb="1" eb="5">
      <t>トドウフケン</t>
    </rPh>
    <rPh sb="5" eb="6">
      <t>メイ</t>
    </rPh>
    <rPh sb="8" eb="10">
      <t>ニュウリョク</t>
    </rPh>
    <phoneticPr fontId="1"/>
  </si>
  <si>
    <t>課税期間【２】に要した補助対象経費</t>
    <phoneticPr fontId="1"/>
  </si>
  <si>
    <t>令和</t>
    <rPh sb="0" eb="2">
      <t>レイワ</t>
    </rPh>
    <phoneticPr fontId="1"/>
  </si>
  <si>
    <t>年</t>
    <rPh sb="0" eb="1">
      <t>ネン</t>
    </rPh>
    <phoneticPr fontId="1"/>
  </si>
  <si>
    <t>月</t>
    <rPh sb="0" eb="1">
      <t>ツキ</t>
    </rPh>
    <phoneticPr fontId="1"/>
  </si>
  <si>
    <t>日</t>
    <rPh sb="0" eb="1">
      <t>ヒ</t>
    </rPh>
    <phoneticPr fontId="1"/>
  </si>
  <si>
    <t>消費税を補助対象経費として申請していない。</t>
    <rPh sb="0" eb="3">
      <t>ショウヒゼイ</t>
    </rPh>
    <rPh sb="4" eb="6">
      <t>ホジョ</t>
    </rPh>
    <rPh sb="6" eb="8">
      <t>タイショウ</t>
    </rPh>
    <rPh sb="8" eb="10">
      <t>ケイヒ</t>
    </rPh>
    <rPh sb="13" eb="15">
      <t>シンセイ</t>
    </rPh>
    <phoneticPr fontId="1"/>
  </si>
  <si>
    <t>←額の確定通知と同額であるか確認してください。</t>
    <rPh sb="1" eb="2">
      <t>ガク</t>
    </rPh>
    <rPh sb="3" eb="5">
      <t>カクテイ</t>
    </rPh>
    <rPh sb="5" eb="7">
      <t>ツウチ</t>
    </rPh>
    <rPh sb="8" eb="10">
      <t>ドウガク</t>
    </rPh>
    <rPh sb="14" eb="16">
      <t>カクニン</t>
    </rPh>
    <phoneticPr fontId="1"/>
  </si>
  <si>
    <t>慰労金</t>
    <rPh sb="0" eb="3">
      <t>イロウキン</t>
    </rPh>
    <phoneticPr fontId="3"/>
  </si>
  <si>
    <t>振込手数料</t>
    <rPh sb="0" eb="2">
      <t>フリコミ</t>
    </rPh>
    <rPh sb="2" eb="5">
      <t>テスウリョウ</t>
    </rPh>
    <phoneticPr fontId="3"/>
  </si>
  <si>
    <t>感染症対策経費</t>
    <rPh sb="0" eb="3">
      <t>カンセンショウ</t>
    </rPh>
    <rPh sb="3" eb="5">
      <t>タイサク</t>
    </rPh>
    <rPh sb="5" eb="7">
      <t>ケイヒ</t>
    </rPh>
    <phoneticPr fontId="3"/>
  </si>
  <si>
    <t>個別再開支援</t>
    <rPh sb="0" eb="2">
      <t>コベツ</t>
    </rPh>
    <rPh sb="2" eb="4">
      <t>サイカイ</t>
    </rPh>
    <rPh sb="4" eb="6">
      <t>シエン</t>
    </rPh>
    <phoneticPr fontId="3"/>
  </si>
  <si>
    <t>再開環境整備</t>
    <rPh sb="0" eb="2">
      <t>サイカイ</t>
    </rPh>
    <rPh sb="2" eb="4">
      <t>カンキョウ</t>
    </rPh>
    <rPh sb="4" eb="6">
      <t>セイビ</t>
    </rPh>
    <phoneticPr fontId="3"/>
  </si>
  <si>
    <t>課税期間通算</t>
    <rPh sb="0" eb="2">
      <t>カゼイ</t>
    </rPh>
    <rPh sb="2" eb="4">
      <t>キカン</t>
    </rPh>
    <rPh sb="4" eb="6">
      <t>ツウサン</t>
    </rPh>
    <phoneticPr fontId="1"/>
  </si>
  <si>
    <t>項目</t>
    <rPh sb="0" eb="2">
      <t>コウモク</t>
    </rPh>
    <phoneticPr fontId="1"/>
  </si>
  <si>
    <t>（！！！入力エラー！！！） 【１】（３）及び【２】（３）の合計額が「基本情報入力シート」【補助金額】と一致していません。</t>
    <rPh sb="4" eb="6">
      <t>ニュウリョク</t>
    </rPh>
    <rPh sb="20" eb="21">
      <t>オヨ</t>
    </rPh>
    <rPh sb="29" eb="31">
      <t>ゴウケイ</t>
    </rPh>
    <rPh sb="31" eb="32">
      <t>ガク</t>
    </rPh>
    <rPh sb="34" eb="36">
      <t>キホン</t>
    </rPh>
    <rPh sb="36" eb="38">
      <t>ジョウホウ</t>
    </rPh>
    <rPh sb="38" eb="40">
      <t>ニュウリョク</t>
    </rPh>
    <rPh sb="45" eb="48">
      <t>ホジョキン</t>
    </rPh>
    <rPh sb="48" eb="49">
      <t>ガク</t>
    </rPh>
    <rPh sb="51" eb="53">
      <t>イッチ</t>
    </rPh>
    <phoneticPr fontId="1"/>
  </si>
  <si>
    <t>〇</t>
    <phoneticPr fontId="1"/>
  </si>
  <si>
    <t>（！！！入力エラー！！！）返還額がない理由は１から７までの一つのみを選択してください。</t>
    <rPh sb="13" eb="15">
      <t>ヘンカン</t>
    </rPh>
    <rPh sb="15" eb="16">
      <t>ガク</t>
    </rPh>
    <rPh sb="19" eb="21">
      <t>リユウ</t>
    </rPh>
    <rPh sb="29" eb="30">
      <t>ヒト</t>
    </rPh>
    <rPh sb="34" eb="36">
      <t>センタク</t>
    </rPh>
    <phoneticPr fontId="1"/>
  </si>
  <si>
    <t>（！！！入力エラー！！！）貴法人は「基本情報入力シート」で介護サービス事業所・施設等に勤務する職員に対する慰労金の支給事業（振込手数料を除く。）及び在宅サービス事業所による利用者への再開支援への助成事業以外の補助金額を入力いただいているため、選択肢７には該当しません。</t>
    <rPh sb="4" eb="6">
      <t>ニュウリョク</t>
    </rPh>
    <phoneticPr fontId="1"/>
  </si>
  <si>
    <t>※　選択肢２に該当する場合には、消費税及び地方消費税の確定申告書の付表５（控除対象仕入税額の計算表）の写しを添付してください。</t>
    <rPh sb="2" eb="5">
      <t>センタクシ</t>
    </rPh>
    <rPh sb="7" eb="9">
      <t>ガイトウ</t>
    </rPh>
    <rPh sb="11" eb="13">
      <t>バアイ</t>
    </rPh>
    <phoneticPr fontId="1"/>
  </si>
  <si>
    <t>※　選択肢３に該当する場合には、特定収入割合の計算過程が分かる書類を添付してください。</t>
    <rPh sb="2" eb="5">
      <t>センタクシ</t>
    </rPh>
    <rPh sb="7" eb="9">
      <t>ガイトウ</t>
    </rPh>
    <rPh sb="11" eb="13">
      <t>バアイ</t>
    </rPh>
    <phoneticPr fontId="1"/>
  </si>
  <si>
    <t>別紙様式2-3①</t>
    <rPh sb="0" eb="2">
      <t>ベッシ</t>
    </rPh>
    <rPh sb="2" eb="4">
      <t>ヨウシキ</t>
    </rPh>
    <phoneticPr fontId="1"/>
  </si>
  <si>
    <t>別紙様式2-2①</t>
    <rPh sb="0" eb="2">
      <t>ベッシ</t>
    </rPh>
    <rPh sb="2" eb="4">
      <t>ヨウシキ</t>
    </rPh>
    <phoneticPr fontId="1"/>
  </si>
  <si>
    <t>別紙様式2-1①</t>
    <rPh sb="0" eb="2">
      <t>ベッシ</t>
    </rPh>
    <rPh sb="2" eb="4">
      <t>ヨウシキ</t>
    </rPh>
    <phoneticPr fontId="1"/>
  </si>
  <si>
    <t>別紙様式2  返還額算定基礎シート</t>
    <rPh sb="0" eb="2">
      <t>ベッシ</t>
    </rPh>
    <rPh sb="2" eb="4">
      <t>ヨウシキ</t>
    </rPh>
    <rPh sb="7" eb="9">
      <t>ヘンカン</t>
    </rPh>
    <rPh sb="9" eb="10">
      <t>ガク</t>
    </rPh>
    <rPh sb="10" eb="12">
      <t>サンテイ</t>
    </rPh>
    <rPh sb="12" eb="14">
      <t>キソ</t>
    </rPh>
    <phoneticPr fontId="1"/>
  </si>
  <si>
    <t>課税仕入【税込金額を入力】</t>
    <rPh sb="5" eb="7">
      <t>ゼイコ</t>
    </rPh>
    <rPh sb="7" eb="9">
      <t>キンガク</t>
    </rPh>
    <rPh sb="10" eb="12">
      <t>ニュウリョク</t>
    </rPh>
    <phoneticPr fontId="1"/>
  </si>
  <si>
    <t>作成日</t>
    <rPh sb="0" eb="2">
      <t>サクセイ</t>
    </rPh>
    <rPh sb="2" eb="3">
      <t>ビ</t>
    </rPh>
    <phoneticPr fontId="1"/>
  </si>
  <si>
    <t>令和</t>
    <rPh sb="0" eb="2">
      <t>レイワ</t>
    </rPh>
    <phoneticPr fontId="1"/>
  </si>
  <si>
    <t>月</t>
    <rPh sb="0" eb="1">
      <t>ガツ</t>
    </rPh>
    <phoneticPr fontId="1"/>
  </si>
  <si>
    <t>日</t>
    <rPh sb="0" eb="1">
      <t>ニチ</t>
    </rPh>
    <phoneticPr fontId="1"/>
  </si>
  <si>
    <t>年</t>
    <rPh sb="0" eb="1">
      <t>ネン</t>
    </rPh>
    <phoneticPr fontId="1"/>
  </si>
  <si>
    <t>補助対象経費に係る消費税を、個別対応方式において、「非課税売上にのみ要するもの」として申告している。</t>
    <phoneticPr fontId="1"/>
  </si>
  <si>
    <t>※３ 記入いただいた内容に誤りがないか必ずご確認ください。修正が必要な場合には東京都担当者より連絡する場合がございます。</t>
    <phoneticPr fontId="1"/>
  </si>
  <si>
    <t xml:space="preserve">（円） </t>
    <rPh sb="1" eb="2">
      <t>エン</t>
    </rPh>
    <phoneticPr fontId="1"/>
  </si>
  <si>
    <t>円</t>
    <rPh sb="0" eb="1">
      <t>エン</t>
    </rPh>
    <phoneticPr fontId="1"/>
  </si>
  <si>
    <t>　①-１慰労金
　　　（5万円・20万円）</t>
    <rPh sb="4" eb="7">
      <t>イロウキン</t>
    </rPh>
    <rPh sb="13" eb="14">
      <t>マン</t>
    </rPh>
    <rPh sb="14" eb="15">
      <t>エン</t>
    </rPh>
    <rPh sb="18" eb="20">
      <t>マンエン</t>
    </rPh>
    <phoneticPr fontId="3"/>
  </si>
  <si>
    <t>令和</t>
    <rPh sb="0" eb="2">
      <t>レイワ</t>
    </rPh>
    <phoneticPr fontId="1"/>
  </si>
  <si>
    <t>年</t>
    <rPh sb="0" eb="1">
      <t>ネン</t>
    </rPh>
    <phoneticPr fontId="1"/>
  </si>
  <si>
    <t>月</t>
    <rPh sb="0" eb="1">
      <t>ガツ</t>
    </rPh>
    <phoneticPr fontId="1"/>
  </si>
  <si>
    <t>日</t>
    <rPh sb="0" eb="1">
      <t>ニチ</t>
    </rPh>
    <phoneticPr fontId="1"/>
  </si>
  <si>
    <t>交付決定番号</t>
    <rPh sb="0" eb="2">
      <t>コウフ</t>
    </rPh>
    <rPh sb="2" eb="4">
      <t>ケッテイ</t>
    </rPh>
    <rPh sb="4" eb="6">
      <t>バンゴウ</t>
    </rPh>
    <phoneticPr fontId="12"/>
  </si>
  <si>
    <t>入力規則</t>
    <rPh sb="0" eb="2">
      <t>ニュウリョク</t>
    </rPh>
    <rPh sb="2" eb="4">
      <t>キソク</t>
    </rPh>
    <phoneticPr fontId="1"/>
  </si>
  <si>
    <t>号数</t>
    <rPh sb="0" eb="2">
      <t>ゴウスウ</t>
    </rPh>
    <phoneticPr fontId="1"/>
  </si>
  <si>
    <t>年</t>
    <rPh sb="0" eb="1">
      <t>ネン</t>
    </rPh>
    <phoneticPr fontId="1"/>
  </si>
  <si>
    <t>月</t>
    <rPh sb="0" eb="1">
      <t>ツキ</t>
    </rPh>
    <phoneticPr fontId="1"/>
  </si>
  <si>
    <t>日</t>
    <rPh sb="0" eb="1">
      <t>ヒ</t>
    </rPh>
    <phoneticPr fontId="1"/>
  </si>
  <si>
    <t>報告書の作成はこれにて終了です。内容に誤りがないことを確認した上でマニュアルに記載のURLまでご提出をお願いします。</t>
    <rPh sb="0" eb="3">
      <t>ホウコクショ</t>
    </rPh>
    <rPh sb="4" eb="6">
      <t>サクセイ</t>
    </rPh>
    <rPh sb="11" eb="13">
      <t>シュウリョウ</t>
    </rPh>
    <rPh sb="16" eb="18">
      <t>ナイヨウ</t>
    </rPh>
    <rPh sb="19" eb="20">
      <t>アヤマ</t>
    </rPh>
    <rPh sb="27" eb="29">
      <t>カクニン</t>
    </rPh>
    <rPh sb="31" eb="32">
      <t>ウエ</t>
    </rPh>
    <rPh sb="39" eb="41">
      <t>キサイ</t>
    </rPh>
    <rPh sb="48" eb="50">
      <t>テイシュツ</t>
    </rPh>
    <rPh sb="52" eb="53">
      <t>ネガ</t>
    </rPh>
    <phoneticPr fontId="1"/>
  </si>
  <si>
    <t>報告書の作成はこれにて終了です。返還額及び記載の内容に誤りがないことを確認した上でマニュアルに記載のURLまでご提出をお願いします。</t>
    <rPh sb="16" eb="18">
      <t>ヘンカン</t>
    </rPh>
    <rPh sb="18" eb="19">
      <t>ガク</t>
    </rPh>
    <rPh sb="19" eb="20">
      <t>オヨ</t>
    </rPh>
    <rPh sb="21" eb="23">
      <t>キサイ</t>
    </rPh>
    <phoneticPr fontId="1"/>
  </si>
  <si>
    <t>仕入控除税額（要補助金返還相当額）</t>
    <phoneticPr fontId="23"/>
  </si>
  <si>
    <t>（注）記載内容を確認するための書類（確定申告書の写し、課税売上割合等が把握でき</t>
    <phoneticPr fontId="23"/>
  </si>
  <si>
    <t>る資料、特定収入の割合を確認できる資料）を添付する。</t>
  </si>
  <si>
    <t>（！！！入力エラー！！！） 【１】（２）又は【２】（２）に空欄があります。消費税等の確定申告書の該当箇所より漏れなく転記してください。</t>
    <rPh sb="4" eb="6">
      <t>ニュウリョク</t>
    </rPh>
    <rPh sb="20" eb="21">
      <t>マタ</t>
    </rPh>
    <rPh sb="29" eb="31">
      <t>クウラン</t>
    </rPh>
    <rPh sb="37" eb="40">
      <t>ショウヒゼイ</t>
    </rPh>
    <rPh sb="40" eb="41">
      <t>トウ</t>
    </rPh>
    <rPh sb="42" eb="44">
      <t>カクテイ</t>
    </rPh>
    <rPh sb="44" eb="46">
      <t>シンコク</t>
    </rPh>
    <rPh sb="46" eb="47">
      <t>ショ</t>
    </rPh>
    <rPh sb="48" eb="50">
      <t>ガイトウ</t>
    </rPh>
    <rPh sb="50" eb="52">
      <t>カショ</t>
    </rPh>
    <rPh sb="54" eb="55">
      <t>モ</t>
    </rPh>
    <rPh sb="58" eb="60">
      <t>テンキ</t>
    </rPh>
    <phoneticPr fontId="1"/>
  </si>
  <si>
    <t>令和２年度東京都新型コロナウイルス感染症緊急包括支援事業（介護分）</t>
    <rPh sb="0" eb="2">
      <t>レイワ</t>
    </rPh>
    <rPh sb="3" eb="5">
      <t>ネンド</t>
    </rPh>
    <rPh sb="5" eb="8">
      <t>トウキョウト</t>
    </rPh>
    <rPh sb="8" eb="10">
      <t>シンガタ</t>
    </rPh>
    <rPh sb="17" eb="20">
      <t>カンセンショウ</t>
    </rPh>
    <rPh sb="20" eb="22">
      <t>キンキュウ</t>
    </rPh>
    <rPh sb="22" eb="24">
      <t>ホウカツ</t>
    </rPh>
    <rPh sb="24" eb="26">
      <t>シエン</t>
    </rPh>
    <rPh sb="26" eb="28">
      <t>ジギョウ</t>
    </rPh>
    <rPh sb="29" eb="31">
      <t>カイゴ</t>
    </rPh>
    <rPh sb="31" eb="32">
      <t>ブン</t>
    </rPh>
    <phoneticPr fontId="23"/>
  </si>
  <si>
    <t xml:space="preserve">         消費税及び地方消費税に係る仕入控除税額報告書</t>
    <phoneticPr fontId="23"/>
  </si>
  <si>
    <t>介護サービス事業所・施設等に勤務する職員に対する慰労金の支給事業もしくは在宅サービス事業所による利用者への再開支援への助成事業のみの申請である。
※介護サービス事業所・施設等が慰労金を支払う際に生じた手数料の申請を行っている場合には、本選択肢に該当しない。</t>
    <phoneticPr fontId="1"/>
  </si>
  <si>
    <t>（！！！入力エラー！！！） 【１】（１）又は【２】（１）に空欄があります。消費税等の確定申告書を参照し、該当の番号を選択してください。</t>
    <rPh sb="20" eb="21">
      <t>マタ</t>
    </rPh>
    <rPh sb="48" eb="50">
      <t>サンショウ</t>
    </rPh>
    <rPh sb="55" eb="57">
      <t>バンゴウ</t>
    </rPh>
    <rPh sb="58" eb="60">
      <t>センタク</t>
    </rPh>
    <phoneticPr fontId="1"/>
  </si>
  <si>
    <t>２福保高計</t>
    <rPh sb="1" eb="3">
      <t>フクホ</t>
    </rPh>
    <rPh sb="3" eb="4">
      <t>コウ</t>
    </rPh>
    <rPh sb="4" eb="5">
      <t>ケイ</t>
    </rPh>
    <phoneticPr fontId="1"/>
  </si>
  <si>
    <t>号で交付決定を受けた令和２年度東京都</t>
    <phoneticPr fontId="1"/>
  </si>
  <si>
    <t>新型コロナウイルス感染症緊急包括支援補助金について、交付決定により付された条件</t>
    <rPh sb="29" eb="30">
      <t>テイ</t>
    </rPh>
    <rPh sb="33" eb="34">
      <t>フ</t>
    </rPh>
    <rPh sb="37" eb="39">
      <t>ジョウケン</t>
    </rPh>
    <phoneticPr fontId="1"/>
  </si>
  <si>
    <t>に基づき、下記のとおり報告する。</t>
    <phoneticPr fontId="1"/>
  </si>
  <si>
    <t>付２福保高計第</t>
    <rPh sb="0" eb="1">
      <t>ヅケ</t>
    </rPh>
    <rPh sb="2" eb="3">
      <t>フク</t>
    </rPh>
    <phoneticPr fontId="1"/>
  </si>
  <si>
    <t>〒</t>
    <phoneticPr fontId="1"/>
  </si>
  <si>
    <t>住所　</t>
    <rPh sb="0" eb="2">
      <t>ジュウショ</t>
    </rPh>
    <phoneticPr fontId="1"/>
  </si>
  <si>
    <t>郵便番号　</t>
    <rPh sb="0" eb="4">
      <t>ユウビンバンゴウ</t>
    </rPh>
    <phoneticPr fontId="1"/>
  </si>
  <si>
    <r>
      <rPr>
        <sz val="11"/>
        <color theme="1"/>
        <rFont val="ＭＳ Ｐゴシック"/>
        <family val="3"/>
        <charset val="128"/>
        <scheme val="minor"/>
      </rPr>
      <t>課税売上対応分（10％）</t>
    </r>
    <r>
      <rPr>
        <sz val="9"/>
        <color theme="1"/>
        <rFont val="ＭＳ Ｐゴシック"/>
        <family val="2"/>
        <charset val="128"/>
        <scheme val="minor"/>
      </rPr>
      <t xml:space="preserve">
</t>
    </r>
    <r>
      <rPr>
        <sz val="8"/>
        <color theme="1"/>
        <rFont val="ＭＳ Ｐゴシック"/>
        <family val="3"/>
        <charset val="128"/>
        <scheme val="minor"/>
      </rPr>
      <t>（課税期間【1】における）</t>
    </r>
    <rPh sb="0" eb="2">
      <t>カゼイ</t>
    </rPh>
    <rPh sb="2" eb="4">
      <t>ウリアゲ</t>
    </rPh>
    <rPh sb="4" eb="6">
      <t>タイオウ</t>
    </rPh>
    <rPh sb="6" eb="7">
      <t>ブン</t>
    </rPh>
    <phoneticPr fontId="1"/>
  </si>
  <si>
    <r>
      <rPr>
        <sz val="11"/>
        <color theme="1"/>
        <rFont val="ＭＳ Ｐゴシック"/>
        <family val="3"/>
        <charset val="128"/>
        <scheme val="minor"/>
      </rPr>
      <t>課税売上対応分（８％）</t>
    </r>
    <r>
      <rPr>
        <sz val="9"/>
        <color theme="1"/>
        <rFont val="ＭＳ Ｐゴシック"/>
        <family val="2"/>
        <charset val="128"/>
        <scheme val="minor"/>
      </rPr>
      <t xml:space="preserve">
</t>
    </r>
    <r>
      <rPr>
        <sz val="8"/>
        <color theme="1"/>
        <rFont val="ＭＳ Ｐゴシック"/>
        <family val="3"/>
        <charset val="128"/>
        <scheme val="minor"/>
      </rPr>
      <t>（課税期間【1】における）</t>
    </r>
    <rPh sb="0" eb="2">
      <t>カゼイ</t>
    </rPh>
    <rPh sb="2" eb="4">
      <t>ウリアゲ</t>
    </rPh>
    <rPh sb="4" eb="6">
      <t>タイオウ</t>
    </rPh>
    <rPh sb="6" eb="7">
      <t>ブン</t>
    </rPh>
    <phoneticPr fontId="1"/>
  </si>
  <si>
    <t>A１</t>
    <phoneticPr fontId="1"/>
  </si>
  <si>
    <r>
      <t xml:space="preserve">共通対応分（10％）
</t>
    </r>
    <r>
      <rPr>
        <sz val="8"/>
        <color theme="1"/>
        <rFont val="ＭＳ Ｐゴシック"/>
        <family val="3"/>
        <charset val="128"/>
        <scheme val="minor"/>
      </rPr>
      <t>（課税期間【1】における）</t>
    </r>
    <rPh sb="0" eb="2">
      <t>キョウツウ</t>
    </rPh>
    <rPh sb="2" eb="4">
      <t>タイオウ</t>
    </rPh>
    <rPh sb="4" eb="5">
      <t>ブン</t>
    </rPh>
    <phoneticPr fontId="1"/>
  </si>
  <si>
    <r>
      <t xml:space="preserve">共通対応分（８％）
</t>
    </r>
    <r>
      <rPr>
        <sz val="8"/>
        <color theme="1"/>
        <rFont val="ＭＳ Ｐゴシック"/>
        <family val="3"/>
        <charset val="128"/>
        <scheme val="minor"/>
      </rPr>
      <t>（課税期間【1】における）</t>
    </r>
    <rPh sb="0" eb="2">
      <t>キョウツウ</t>
    </rPh>
    <rPh sb="2" eb="4">
      <t>タイオウ</t>
    </rPh>
    <rPh sb="4" eb="5">
      <t>ブン</t>
    </rPh>
    <phoneticPr fontId="1"/>
  </si>
  <si>
    <t>８/108</t>
    <phoneticPr fontId="1"/>
  </si>
  <si>
    <t>８/108</t>
    <phoneticPr fontId="1"/>
  </si>
  <si>
    <t>A２</t>
    <phoneticPr fontId="1"/>
  </si>
  <si>
    <t>Ｂ１</t>
    <phoneticPr fontId="1"/>
  </si>
  <si>
    <t>Ｂ２</t>
    <phoneticPr fontId="1"/>
  </si>
  <si>
    <t>A（＝A１+A2）</t>
    <phoneticPr fontId="1"/>
  </si>
  <si>
    <t>B（＝B1+B2)</t>
    <phoneticPr fontId="1"/>
  </si>
  <si>
    <r>
      <t>課税仕入等分（</t>
    </r>
    <r>
      <rPr>
        <sz val="11"/>
        <color theme="1"/>
        <rFont val="ＭＳ Ｐゴシック"/>
        <family val="3"/>
        <charset val="128"/>
        <scheme val="minor"/>
      </rPr>
      <t>10</t>
    </r>
    <r>
      <rPr>
        <sz val="11"/>
        <color theme="1"/>
        <rFont val="ＭＳ Ｐゴシック"/>
        <family val="2"/>
        <charset val="128"/>
        <scheme val="minor"/>
      </rPr>
      <t xml:space="preserve">％）
</t>
    </r>
    <r>
      <rPr>
        <sz val="8"/>
        <color theme="1"/>
        <rFont val="ＭＳ Ｐゴシック"/>
        <family val="3"/>
        <charset val="128"/>
        <scheme val="minor"/>
      </rPr>
      <t>（課税期間【1】における）</t>
    </r>
    <rPh sb="0" eb="2">
      <t>カゼイ</t>
    </rPh>
    <rPh sb="2" eb="4">
      <t>シイ</t>
    </rPh>
    <rPh sb="4" eb="5">
      <t>トウ</t>
    </rPh>
    <rPh sb="5" eb="6">
      <t>ブン</t>
    </rPh>
    <phoneticPr fontId="1"/>
  </si>
  <si>
    <r>
      <t xml:space="preserve">課税仕入等分（８％）
</t>
    </r>
    <r>
      <rPr>
        <sz val="8"/>
        <color theme="1"/>
        <rFont val="ＭＳ Ｐゴシック"/>
        <family val="3"/>
        <charset val="128"/>
        <scheme val="minor"/>
      </rPr>
      <t>（課税期間【1】における）</t>
    </r>
    <rPh sb="0" eb="2">
      <t>カゼイ</t>
    </rPh>
    <rPh sb="2" eb="4">
      <t>シイ</t>
    </rPh>
    <rPh sb="4" eb="5">
      <t>トウ</t>
    </rPh>
    <rPh sb="5" eb="6">
      <t>ブン</t>
    </rPh>
    <phoneticPr fontId="1"/>
  </si>
  <si>
    <t>補助金に係る仕入控除税額
（課税期間【1】における）
（返還額※１）</t>
    <rPh sb="0" eb="3">
      <t>ホジョキン</t>
    </rPh>
    <rPh sb="4" eb="5">
      <t>カカ</t>
    </rPh>
    <rPh sb="6" eb="8">
      <t>シイレ</t>
    </rPh>
    <rPh sb="8" eb="10">
      <t>コウジョ</t>
    </rPh>
    <rPh sb="10" eb="12">
      <t>ゼイガク</t>
    </rPh>
    <rPh sb="28" eb="31">
      <t>ヘンカンガク</t>
    </rPh>
    <phoneticPr fontId="1"/>
  </si>
  <si>
    <t>※1 返還額は、円未満を切り捨ててください。</t>
    <phoneticPr fontId="1"/>
  </si>
  <si>
    <t>8/108</t>
    <phoneticPr fontId="1"/>
  </si>
  <si>
    <t>補助金に係る仕入控除税額
（課税期間【1】における）
（返還額②※2）</t>
    <phoneticPr fontId="1"/>
  </si>
  <si>
    <t>返還額①</t>
    <rPh sb="0" eb="2">
      <t>ヘンカン</t>
    </rPh>
    <rPh sb="2" eb="3">
      <t>ガク</t>
    </rPh>
    <phoneticPr fontId="1"/>
  </si>
  <si>
    <t>返還額②</t>
    <rPh sb="0" eb="2">
      <t>ヘンカン</t>
    </rPh>
    <rPh sb="2" eb="3">
      <t>ガク</t>
    </rPh>
    <phoneticPr fontId="1"/>
  </si>
  <si>
    <r>
      <t xml:space="preserve">補助金に係る仕入控除税額
</t>
    </r>
    <r>
      <rPr>
        <sz val="8"/>
        <color theme="1"/>
        <rFont val="ＭＳ Ｐゴシック"/>
        <family val="3"/>
        <charset val="128"/>
        <scheme val="minor"/>
      </rPr>
      <t>（課税期間【1】における）
（返還額②）</t>
    </r>
    <rPh sb="0" eb="3">
      <t>ホジョキン</t>
    </rPh>
    <rPh sb="4" eb="5">
      <t>カカワ</t>
    </rPh>
    <rPh sb="6" eb="8">
      <t>シイレ</t>
    </rPh>
    <rPh sb="8" eb="10">
      <t>コウジョ</t>
    </rPh>
    <rPh sb="10" eb="12">
      <t>ゼイガク</t>
    </rPh>
    <rPh sb="14" eb="16">
      <t>カゼイ</t>
    </rPh>
    <rPh sb="16" eb="18">
      <t>キカン</t>
    </rPh>
    <rPh sb="28" eb="30">
      <t>ヘンカン</t>
    </rPh>
    <rPh sb="30" eb="31">
      <t>ガク</t>
    </rPh>
    <phoneticPr fontId="1"/>
  </si>
  <si>
    <r>
      <t xml:space="preserve">
補助金に係る仕入控除税額
</t>
    </r>
    <r>
      <rPr>
        <sz val="8"/>
        <color theme="1"/>
        <rFont val="ＭＳ Ｐゴシック"/>
        <family val="3"/>
        <charset val="128"/>
        <scheme val="minor"/>
      </rPr>
      <t>（課税期間【1】における）
（返還額①）</t>
    </r>
    <rPh sb="1" eb="4">
      <t>ホジョキン</t>
    </rPh>
    <rPh sb="5" eb="6">
      <t>カカワ</t>
    </rPh>
    <rPh sb="7" eb="9">
      <t>シイレ</t>
    </rPh>
    <rPh sb="9" eb="11">
      <t>コウジョ</t>
    </rPh>
    <rPh sb="11" eb="13">
      <t>ゼイガク</t>
    </rPh>
    <rPh sb="15" eb="17">
      <t>カゼイ</t>
    </rPh>
    <rPh sb="17" eb="19">
      <t>キカン</t>
    </rPh>
    <rPh sb="29" eb="31">
      <t>ヘンカン</t>
    </rPh>
    <rPh sb="31" eb="32">
      <t>ガク</t>
    </rPh>
    <phoneticPr fontId="1"/>
  </si>
  <si>
    <t>補助金に係る仕入控除税額
（課税期間【1】における）
（返還額※２）</t>
    <rPh sb="0" eb="3">
      <t>ホジョキン</t>
    </rPh>
    <rPh sb="4" eb="5">
      <t>カカ</t>
    </rPh>
    <rPh sb="6" eb="8">
      <t>シイレ</t>
    </rPh>
    <rPh sb="8" eb="10">
      <t>コウジョ</t>
    </rPh>
    <rPh sb="10" eb="12">
      <t>ゼイガク</t>
    </rPh>
    <rPh sb="28" eb="31">
      <t>ヘンカンガク</t>
    </rPh>
    <phoneticPr fontId="1"/>
  </si>
  <si>
    <t>補助金に係る仕入控除税額
（課税期間【２】における）
（返還額※2）</t>
    <phoneticPr fontId="1"/>
  </si>
  <si>
    <t>補助金に係る仕入控除税額
（課税期間【２】における）
（返還額②※2）</t>
    <phoneticPr fontId="1"/>
  </si>
  <si>
    <t>課税仕入等分（10％）
（課税期間【２】における）</t>
    <rPh sb="0" eb="2">
      <t>カゼイ</t>
    </rPh>
    <rPh sb="2" eb="4">
      <t>シイレ</t>
    </rPh>
    <rPh sb="4" eb="5">
      <t>トウ</t>
    </rPh>
    <rPh sb="5" eb="6">
      <t>ブン</t>
    </rPh>
    <phoneticPr fontId="1"/>
  </si>
  <si>
    <t>課税仕入等分（10％）
（課税期間【１】における）</t>
    <rPh sb="0" eb="2">
      <t>カゼイ</t>
    </rPh>
    <rPh sb="2" eb="4">
      <t>シイレ</t>
    </rPh>
    <rPh sb="4" eb="5">
      <t>トウ</t>
    </rPh>
    <rPh sb="5" eb="6">
      <t>ブン</t>
    </rPh>
    <phoneticPr fontId="1"/>
  </si>
  <si>
    <r>
      <rPr>
        <sz val="11"/>
        <color theme="1"/>
        <rFont val="ＭＳ Ｐゴシック"/>
        <family val="3"/>
        <charset val="128"/>
        <scheme val="minor"/>
      </rPr>
      <t>課税売上対応分（10％）</t>
    </r>
    <r>
      <rPr>
        <sz val="9"/>
        <color theme="1"/>
        <rFont val="ＭＳ Ｐゴシック"/>
        <family val="2"/>
        <charset val="128"/>
        <scheme val="minor"/>
      </rPr>
      <t xml:space="preserve">
</t>
    </r>
    <r>
      <rPr>
        <sz val="8"/>
        <color theme="1"/>
        <rFont val="ＭＳ Ｐゴシック"/>
        <family val="3"/>
        <charset val="128"/>
        <scheme val="minor"/>
      </rPr>
      <t>（課税期間【２】における）</t>
    </r>
    <rPh sb="0" eb="2">
      <t>カゼイ</t>
    </rPh>
    <rPh sb="2" eb="4">
      <t>ウリアゲ</t>
    </rPh>
    <rPh sb="4" eb="6">
      <t>タイオウ</t>
    </rPh>
    <rPh sb="6" eb="7">
      <t>ブン</t>
    </rPh>
    <phoneticPr fontId="1"/>
  </si>
  <si>
    <r>
      <rPr>
        <sz val="11"/>
        <color theme="1"/>
        <rFont val="ＭＳ Ｐゴシック"/>
        <family val="3"/>
        <charset val="128"/>
        <scheme val="minor"/>
      </rPr>
      <t>課税売上対応分（８％）</t>
    </r>
    <r>
      <rPr>
        <sz val="9"/>
        <color theme="1"/>
        <rFont val="ＭＳ Ｐゴシック"/>
        <family val="2"/>
        <charset val="128"/>
        <scheme val="minor"/>
      </rPr>
      <t xml:space="preserve">
</t>
    </r>
    <r>
      <rPr>
        <sz val="8"/>
        <color theme="1"/>
        <rFont val="ＭＳ Ｐゴシック"/>
        <family val="3"/>
        <charset val="128"/>
        <scheme val="minor"/>
      </rPr>
      <t>（課税期間【２】における）</t>
    </r>
    <rPh sb="0" eb="2">
      <t>カゼイ</t>
    </rPh>
    <rPh sb="2" eb="4">
      <t>ウリアゲ</t>
    </rPh>
    <rPh sb="4" eb="6">
      <t>タイオウ</t>
    </rPh>
    <rPh sb="6" eb="7">
      <t>ブン</t>
    </rPh>
    <phoneticPr fontId="1"/>
  </si>
  <si>
    <r>
      <t xml:space="preserve">共通対応分（10％）
</t>
    </r>
    <r>
      <rPr>
        <sz val="8"/>
        <color theme="1"/>
        <rFont val="ＭＳ Ｐゴシック"/>
        <family val="3"/>
        <charset val="128"/>
        <scheme val="minor"/>
      </rPr>
      <t>（課税期間【２】における）</t>
    </r>
    <rPh sb="0" eb="2">
      <t>キョウツウ</t>
    </rPh>
    <rPh sb="2" eb="4">
      <t>タイオウ</t>
    </rPh>
    <rPh sb="4" eb="5">
      <t>ブン</t>
    </rPh>
    <phoneticPr fontId="1"/>
  </si>
  <si>
    <r>
      <t xml:space="preserve">共通対応分（８％）
</t>
    </r>
    <r>
      <rPr>
        <sz val="8"/>
        <color theme="1"/>
        <rFont val="ＭＳ Ｐゴシック"/>
        <family val="3"/>
        <charset val="128"/>
        <scheme val="minor"/>
      </rPr>
      <t>（課税期間【２】における）</t>
    </r>
    <rPh sb="0" eb="2">
      <t>キョウツウ</t>
    </rPh>
    <rPh sb="2" eb="4">
      <t>タイオウ</t>
    </rPh>
    <rPh sb="4" eb="5">
      <t>ブン</t>
    </rPh>
    <phoneticPr fontId="1"/>
  </si>
  <si>
    <r>
      <t xml:space="preserve">課税売上割合
</t>
    </r>
    <r>
      <rPr>
        <sz val="8"/>
        <color theme="1"/>
        <rFont val="ＭＳ Ｐゴシック"/>
        <family val="3"/>
        <charset val="128"/>
        <scheme val="minor"/>
      </rPr>
      <t>（課税期間【２】における）</t>
    </r>
    <rPh sb="0" eb="2">
      <t>カゼイ</t>
    </rPh>
    <rPh sb="2" eb="4">
      <t>ウリアゲ</t>
    </rPh>
    <rPh sb="4" eb="6">
      <t>ワリアイ</t>
    </rPh>
    <phoneticPr fontId="1"/>
  </si>
  <si>
    <t>補助金に係る仕入控除税額
（課税期間【２】における）
（返還額※2）</t>
    <rPh sb="0" eb="3">
      <t>ホジョキン</t>
    </rPh>
    <rPh sb="4" eb="5">
      <t>カカ</t>
    </rPh>
    <rPh sb="6" eb="8">
      <t>シイレ</t>
    </rPh>
    <rPh sb="8" eb="10">
      <t>コウジョ</t>
    </rPh>
    <rPh sb="10" eb="12">
      <t>ゼイガク</t>
    </rPh>
    <rPh sb="28" eb="31">
      <t>ヘンカンガク</t>
    </rPh>
    <phoneticPr fontId="1"/>
  </si>
  <si>
    <r>
      <t xml:space="preserve">課税仕入等分（８％）
</t>
    </r>
    <r>
      <rPr>
        <sz val="8"/>
        <color theme="1"/>
        <rFont val="ＭＳ Ｐゴシック"/>
        <family val="3"/>
        <charset val="128"/>
        <scheme val="minor"/>
      </rPr>
      <t>（課税期間【２】における）</t>
    </r>
    <rPh sb="0" eb="2">
      <t>カゼイ</t>
    </rPh>
    <rPh sb="2" eb="4">
      <t>シイ</t>
    </rPh>
    <rPh sb="4" eb="5">
      <t>トウ</t>
    </rPh>
    <rPh sb="5" eb="6">
      <t>ブン</t>
    </rPh>
    <phoneticPr fontId="1"/>
  </si>
  <si>
    <r>
      <t xml:space="preserve">課税仕入等分（10％）
</t>
    </r>
    <r>
      <rPr>
        <sz val="8"/>
        <color theme="1"/>
        <rFont val="ＭＳ Ｐゴシック"/>
        <family val="3"/>
        <charset val="128"/>
        <scheme val="minor"/>
      </rPr>
      <t>（課税期間【２】における）</t>
    </r>
    <rPh sb="0" eb="2">
      <t>カゼイ</t>
    </rPh>
    <rPh sb="2" eb="4">
      <t>シイ</t>
    </rPh>
    <rPh sb="4" eb="5">
      <t>トウ</t>
    </rPh>
    <rPh sb="5" eb="6">
      <t>ブン</t>
    </rPh>
    <phoneticPr fontId="1"/>
  </si>
  <si>
    <r>
      <t xml:space="preserve">補助金に係る仕入控除税額
</t>
    </r>
    <r>
      <rPr>
        <sz val="8"/>
        <color theme="1"/>
        <rFont val="ＭＳ Ｐゴシック"/>
        <family val="3"/>
        <charset val="128"/>
        <scheme val="minor"/>
      </rPr>
      <t>（課税期間【２】における）
（返還額①）</t>
    </r>
    <rPh sb="0" eb="3">
      <t>ホジョキン</t>
    </rPh>
    <rPh sb="4" eb="5">
      <t>カカワ</t>
    </rPh>
    <rPh sb="6" eb="8">
      <t>シイレ</t>
    </rPh>
    <rPh sb="8" eb="10">
      <t>コウジョ</t>
    </rPh>
    <rPh sb="10" eb="12">
      <t>ゼイガク</t>
    </rPh>
    <rPh sb="14" eb="16">
      <t>カゼイ</t>
    </rPh>
    <rPh sb="16" eb="18">
      <t>キカン</t>
    </rPh>
    <rPh sb="28" eb="30">
      <t>ヘンカン</t>
    </rPh>
    <rPh sb="30" eb="31">
      <t>ガク</t>
    </rPh>
    <phoneticPr fontId="1"/>
  </si>
  <si>
    <r>
      <t xml:space="preserve">補助金に係る仕入控除税額
</t>
    </r>
    <r>
      <rPr>
        <sz val="8"/>
        <color theme="1"/>
        <rFont val="ＭＳ Ｐゴシック"/>
        <family val="3"/>
        <charset val="128"/>
        <scheme val="minor"/>
      </rPr>
      <t>（課税期間【２】における）
（返還額②）</t>
    </r>
    <rPh sb="0" eb="3">
      <t>ホジョキン</t>
    </rPh>
    <rPh sb="4" eb="5">
      <t>カカワ</t>
    </rPh>
    <rPh sb="6" eb="8">
      <t>シイレ</t>
    </rPh>
    <rPh sb="8" eb="10">
      <t>コウジョ</t>
    </rPh>
    <rPh sb="10" eb="12">
      <t>ゼイガク</t>
    </rPh>
    <rPh sb="14" eb="16">
      <t>カゼイ</t>
    </rPh>
    <rPh sb="16" eb="18">
      <t>キカン</t>
    </rPh>
    <rPh sb="28" eb="30">
      <t>ヘンカン</t>
    </rPh>
    <rPh sb="30" eb="31">
      <t>ガク</t>
    </rPh>
    <phoneticPr fontId="1"/>
  </si>
  <si>
    <t>補助金に係る仕入控除税額
（課税期間【２】における）
（返還額※２）</t>
    <rPh sb="0" eb="3">
      <t>ホジョキン</t>
    </rPh>
    <rPh sb="4" eb="5">
      <t>カカ</t>
    </rPh>
    <rPh sb="6" eb="8">
      <t>シイレ</t>
    </rPh>
    <rPh sb="8" eb="10">
      <t>コウジョ</t>
    </rPh>
    <rPh sb="10" eb="12">
      <t>ゼイガク</t>
    </rPh>
    <rPh sb="28" eb="31">
      <t>ヘンカンガク</t>
    </rPh>
    <phoneticPr fontId="1"/>
  </si>
  <si>
    <t>補助金に係る仕入控除税額
（課税期間【１】における）
（返還額①※2）</t>
    <phoneticPr fontId="1"/>
  </si>
  <si>
    <t>課税仕入等分（８％）
（課税期間【１】における）</t>
    <rPh sb="0" eb="2">
      <t>カゼイ</t>
    </rPh>
    <rPh sb="2" eb="4">
      <t>シイレ</t>
    </rPh>
    <rPh sb="4" eb="5">
      <t>トウ</t>
    </rPh>
    <rPh sb="5" eb="6">
      <t>ブン</t>
    </rPh>
    <phoneticPr fontId="1"/>
  </si>
  <si>
    <t>課税仕入等分（８％）
（課税期間【２】における）</t>
    <rPh sb="0" eb="2">
      <t>カゼイ</t>
    </rPh>
    <rPh sb="2" eb="4">
      <t>シイレ</t>
    </rPh>
    <rPh sb="4" eb="5">
      <t>トウ</t>
    </rPh>
    <rPh sb="5" eb="6">
      <t>ブン</t>
    </rPh>
    <phoneticPr fontId="1"/>
  </si>
  <si>
    <t>補助金に係る仕入控除税額
（課税期間【２】における）
（返還額）</t>
    <rPh sb="0" eb="3">
      <t>ホジョキン</t>
    </rPh>
    <rPh sb="4" eb="5">
      <t>カカ</t>
    </rPh>
    <rPh sb="6" eb="8">
      <t>シイレ</t>
    </rPh>
    <rPh sb="8" eb="10">
      <t>コウジョ</t>
    </rPh>
    <rPh sb="10" eb="12">
      <t>ゼイガク</t>
    </rPh>
    <rPh sb="28" eb="31">
      <t>ヘンカンガク</t>
    </rPh>
    <phoneticPr fontId="1"/>
  </si>
  <si>
    <t>　課税期間【１】　：</t>
    <phoneticPr fontId="1"/>
  </si>
  <si>
    <t>　課税期間【２】　：</t>
    <phoneticPr fontId="1"/>
  </si>
  <si>
    <t>様式第６号</t>
    <rPh sb="0" eb="2">
      <t>ヨウシキ</t>
    </rPh>
    <rPh sb="2" eb="3">
      <t>ダイ</t>
    </rPh>
    <rPh sb="4" eb="5">
      <t>ゴウ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</si>
</sst>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000000%"/>
    <numFmt numFmtId="177" formatCode="#,##0_);[Red]\(#,##0\)"/>
    <numFmt numFmtId="178" formatCode="#,##0.000;[Red]\-#,##0.000"/>
    <numFmt numFmtId="179" formatCode="0_);[Red]\(0\)"/>
  </numFmts>
  <fonts count="4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color theme="1"/>
      <name val="ＭＳ Ｐゴシック"/>
      <family val="2"/>
      <scheme val="minor"/>
    </font>
    <font>
      <sz val="10"/>
      <name val="ＭＳ Ｐ明朝"/>
      <family val="1"/>
      <charset val="128"/>
    </font>
    <font>
      <sz val="6"/>
      <name val="ＭＳ Ｐゴシック"/>
      <family val="3"/>
      <charset val="128"/>
      <scheme val="minor"/>
    </font>
    <font>
      <sz val="11"/>
      <name val="ＭＳ Ｐ明朝"/>
      <family val="1"/>
      <charset val="128"/>
    </font>
    <font>
      <b/>
      <sz val="11"/>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font>
    <font>
      <u/>
      <sz val="11"/>
      <color rgb="FFFF0000"/>
      <name val="ＭＳ 明朝"/>
      <family val="1"/>
      <charset val="128"/>
    </font>
    <font>
      <b/>
      <sz val="11"/>
      <color theme="1"/>
      <name val="ＭＳ 明朝"/>
      <family val="1"/>
      <charset val="128"/>
    </font>
    <font>
      <u/>
      <sz val="11"/>
      <color theme="10"/>
      <name val="ＭＳ Ｐゴシック"/>
      <family val="3"/>
      <charset val="128"/>
    </font>
    <font>
      <sz val="11"/>
      <color theme="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8"/>
      <color theme="1"/>
      <name val="ＭＳ 明朝"/>
      <family val="1"/>
      <charset val="128"/>
    </font>
    <font>
      <sz val="11"/>
      <color theme="1"/>
      <name val="ＭＳ ゴシック"/>
      <family val="3"/>
      <charset val="128"/>
    </font>
    <font>
      <b/>
      <sz val="11"/>
      <color theme="1"/>
      <name val="ＭＳ ゴシック"/>
      <family val="3"/>
      <charset val="128"/>
    </font>
    <font>
      <u/>
      <sz val="11"/>
      <color theme="1"/>
      <name val="ＭＳ ゴシック"/>
      <family val="3"/>
      <charset val="128"/>
    </font>
    <font>
      <sz val="20"/>
      <color theme="1"/>
      <name val="ＭＳ ゴシック"/>
      <family val="3"/>
      <charset val="128"/>
    </font>
    <font>
      <b/>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b/>
      <sz val="11"/>
      <color rgb="FFFF0000"/>
      <name val="ＭＳ 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xf numFmtId="0" fontId="18" fillId="0" borderId="0"/>
    <xf numFmtId="0" fontId="21" fillId="0" borderId="0" applyNumberFormat="0" applyFill="0" applyBorder="0" applyAlignment="0" applyProtection="0"/>
    <xf numFmtId="38" fontId="18" fillId="0" borderId="0" applyFont="0" applyFill="0" applyBorder="0" applyAlignment="0" applyProtection="0"/>
    <xf numFmtId="0" fontId="2" fillId="0" borderId="0">
      <alignment vertical="center"/>
    </xf>
  </cellStyleXfs>
  <cellXfs count="636">
    <xf numFmtId="0" fontId="0" fillId="0" borderId="0" xfId="0">
      <alignment vertical="center"/>
    </xf>
    <xf numFmtId="0" fontId="0" fillId="0" borderId="3"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Fill="1">
      <alignment vertical="center"/>
    </xf>
    <xf numFmtId="38" fontId="0" fillId="0" borderId="0" xfId="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wrapText="1"/>
    </xf>
    <xf numFmtId="0" fontId="6" fillId="0" borderId="0" xfId="0" applyFont="1">
      <alignment vertical="center"/>
    </xf>
    <xf numFmtId="0" fontId="4" fillId="0" borderId="0" xfId="0" applyFont="1">
      <alignment vertical="center"/>
    </xf>
    <xf numFmtId="177" fontId="0" fillId="0" borderId="0" xfId="0" applyNumberFormat="1" applyAlignment="1">
      <alignment horizontal="right" vertical="center"/>
    </xf>
    <xf numFmtId="0" fontId="11" fillId="0" borderId="0" xfId="3" applyFont="1" applyAlignment="1">
      <alignment vertical="center"/>
    </xf>
    <xf numFmtId="0" fontId="10" fillId="0" borderId="0" xfId="3"/>
    <xf numFmtId="0" fontId="13" fillId="0" borderId="0" xfId="3" applyFont="1" applyAlignment="1">
      <alignment vertical="center"/>
    </xf>
    <xf numFmtId="0" fontId="10" fillId="0" borderId="0" xfId="3" applyAlignment="1">
      <alignment vertical="center"/>
    </xf>
    <xf numFmtId="0" fontId="10" fillId="0" borderId="0" xfId="3" applyFill="1" applyAlignment="1">
      <alignment vertical="center"/>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0" fillId="0" borderId="0" xfId="0" applyFill="1" applyBorder="1">
      <alignment vertical="center"/>
    </xf>
    <xf numFmtId="0" fontId="0" fillId="0" borderId="1" xfId="0" applyFill="1" applyBorder="1">
      <alignment vertical="center"/>
    </xf>
    <xf numFmtId="0" fontId="0" fillId="0" borderId="3" xfId="0" applyFill="1" applyBorder="1" applyAlignment="1">
      <alignment vertical="center" wrapText="1"/>
    </xf>
    <xf numFmtId="0" fontId="0" fillId="0" borderId="0" xfId="0" applyFill="1" applyBorder="1" applyAlignment="1">
      <alignment vertical="center"/>
    </xf>
    <xf numFmtId="0" fontId="0" fillId="0" borderId="1"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2" xfId="0" applyFill="1" applyBorder="1" applyAlignment="1">
      <alignment vertical="center"/>
    </xf>
    <xf numFmtId="0" fontId="0" fillId="0" borderId="4" xfId="0" applyFill="1" applyBorder="1">
      <alignment vertical="center"/>
    </xf>
    <xf numFmtId="0" fontId="0" fillId="0" borderId="5" xfId="0" applyFill="1" applyBorder="1" applyAlignment="1">
      <alignment vertical="center" wrapText="1"/>
    </xf>
    <xf numFmtId="0" fontId="0" fillId="0" borderId="6" xfId="0" applyFill="1" applyBorder="1">
      <alignment vertical="center"/>
    </xf>
    <xf numFmtId="0" fontId="0" fillId="0" borderId="8" xfId="0" applyFill="1" applyBorder="1" applyAlignment="1">
      <alignment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7" xfId="0" applyFill="1" applyBorder="1" applyAlignment="1">
      <alignment vertical="center"/>
    </xf>
    <xf numFmtId="0" fontId="19" fillId="0" borderId="0" xfId="4" applyFont="1" applyAlignment="1">
      <alignment vertical="center"/>
    </xf>
    <xf numFmtId="0" fontId="22" fillId="0" borderId="0" xfId="4" applyFont="1" applyAlignment="1">
      <alignment vertical="center"/>
    </xf>
    <xf numFmtId="0" fontId="22" fillId="0" borderId="0" xfId="4" applyFont="1" applyBorder="1" applyAlignment="1">
      <alignment vertical="center"/>
    </xf>
    <xf numFmtId="0" fontId="22" fillId="0" borderId="29" xfId="4" applyFont="1" applyBorder="1" applyAlignment="1">
      <alignment vertical="center"/>
    </xf>
    <xf numFmtId="0" fontId="25" fillId="0" borderId="0" xfId="4" applyFont="1" applyAlignment="1">
      <alignment vertical="center"/>
    </xf>
    <xf numFmtId="38" fontId="24" fillId="0" borderId="0" xfId="6" applyFont="1" applyBorder="1" applyAlignment="1">
      <alignment vertical="center"/>
    </xf>
    <xf numFmtId="0" fontId="22" fillId="0" borderId="0" xfId="4" applyFont="1" applyAlignment="1">
      <alignment vertical="top" wrapText="1"/>
    </xf>
    <xf numFmtId="0" fontId="26" fillId="0" borderId="0" xfId="4" applyFont="1" applyAlignment="1">
      <alignment vertical="center"/>
    </xf>
    <xf numFmtId="0" fontId="27" fillId="0" borderId="0" xfId="7" applyFont="1">
      <alignment vertical="center"/>
    </xf>
    <xf numFmtId="0" fontId="27" fillId="0" borderId="0" xfId="7" applyFont="1" applyAlignment="1">
      <alignment vertical="center"/>
    </xf>
    <xf numFmtId="0" fontId="27" fillId="0" borderId="0" xfId="7" applyFont="1" applyBorder="1" applyAlignment="1">
      <alignment vertical="center"/>
    </xf>
    <xf numFmtId="0" fontId="27" fillId="0" borderId="7" xfId="7" applyFont="1" applyBorder="1" applyAlignment="1">
      <alignment horizontal="justify" vertical="center"/>
    </xf>
    <xf numFmtId="0" fontId="27" fillId="0" borderId="2" xfId="7" applyFont="1" applyBorder="1" applyAlignment="1">
      <alignment horizontal="justify" vertical="center" wrapText="1"/>
    </xf>
    <xf numFmtId="0" fontId="27" fillId="0" borderId="2" xfId="7" applyFont="1" applyBorder="1" applyAlignment="1">
      <alignment horizontal="center" vertical="center" wrapText="1"/>
    </xf>
    <xf numFmtId="0" fontId="27" fillId="0" borderId="17" xfId="7" applyFont="1" applyBorder="1" applyAlignment="1">
      <alignment horizontal="center" vertical="center" wrapText="1"/>
    </xf>
    <xf numFmtId="0" fontId="27" fillId="2" borderId="28" xfId="7" applyFont="1" applyFill="1" applyBorder="1" applyAlignment="1" applyProtection="1">
      <alignment horizontal="center" vertical="center" wrapText="1"/>
      <protection locked="0"/>
    </xf>
    <xf numFmtId="0" fontId="27" fillId="0" borderId="0" xfId="7" applyFont="1" applyAlignment="1">
      <alignment horizontal="justify" vertical="center"/>
    </xf>
    <xf numFmtId="0" fontId="27" fillId="0" borderId="0" xfId="7" applyFont="1" applyAlignment="1">
      <alignment horizontal="center" vertical="center"/>
    </xf>
    <xf numFmtId="0" fontId="27" fillId="0" borderId="0" xfId="7" applyFont="1" applyAlignment="1">
      <alignment vertical="center" wrapText="1"/>
    </xf>
    <xf numFmtId="0" fontId="27" fillId="0" borderId="0" xfId="7" applyFont="1" applyAlignment="1">
      <alignment horizontal="left" vertical="center"/>
    </xf>
    <xf numFmtId="3" fontId="0" fillId="0" borderId="0" xfId="0" applyNumberFormat="1" applyBorder="1" applyAlignment="1">
      <alignment horizontal="center" vertical="center"/>
    </xf>
    <xf numFmtId="0" fontId="27" fillId="0" borderId="28" xfId="7" applyFont="1" applyBorder="1" applyAlignment="1">
      <alignment horizontal="center" vertical="center" wrapText="1"/>
    </xf>
    <xf numFmtId="0" fontId="5" fillId="0" borderId="0" xfId="0" applyFont="1">
      <alignment vertical="center"/>
    </xf>
    <xf numFmtId="0" fontId="22" fillId="3" borderId="0" xfId="4" applyFont="1" applyFill="1" applyAlignment="1">
      <alignment vertical="center"/>
    </xf>
    <xf numFmtId="179" fontId="0" fillId="0" borderId="0" xfId="0" applyNumberFormat="1">
      <alignment vertical="center"/>
    </xf>
    <xf numFmtId="0" fontId="5" fillId="3" borderId="0" xfId="3" applyFont="1" applyFill="1" applyBorder="1"/>
    <xf numFmtId="0" fontId="10" fillId="3" borderId="0" xfId="3" applyFill="1" applyBorder="1"/>
    <xf numFmtId="0" fontId="10" fillId="3" borderId="0" xfId="3" applyFill="1"/>
    <xf numFmtId="0" fontId="27" fillId="0" borderId="0" xfId="7" applyFont="1" applyAlignment="1">
      <alignment vertical="center" wrapText="1"/>
    </xf>
    <xf numFmtId="0" fontId="0" fillId="0" borderId="0" xfId="0" applyAlignment="1">
      <alignment horizontal="left" vertical="center" wrapText="1"/>
    </xf>
    <xf numFmtId="3" fontId="0" fillId="0" borderId="0" xfId="0" applyNumberFormat="1" applyBorder="1" applyAlignment="1">
      <alignment horizontal="left" vertical="center"/>
    </xf>
    <xf numFmtId="0" fontId="0" fillId="0" borderId="0" xfId="0" applyAlignment="1">
      <alignment vertical="center"/>
    </xf>
    <xf numFmtId="0" fontId="0" fillId="0" borderId="0" xfId="0" applyFill="1" applyAlignment="1">
      <alignment horizontal="left" vertical="center" wrapText="1"/>
    </xf>
    <xf numFmtId="0" fontId="36" fillId="0" borderId="0" xfId="0" applyFont="1" applyFill="1" applyAlignment="1">
      <alignment horizontal="left" vertical="center"/>
    </xf>
    <xf numFmtId="0" fontId="5" fillId="0" borderId="0" xfId="0" applyFont="1" applyFill="1">
      <alignment vertical="center"/>
    </xf>
    <xf numFmtId="0" fontId="36" fillId="0" borderId="0" xfId="0" applyFont="1" applyFill="1">
      <alignment vertical="center"/>
    </xf>
    <xf numFmtId="0" fontId="18" fillId="0" borderId="28" xfId="5" applyFont="1" applyFill="1" applyBorder="1" applyAlignment="1">
      <alignment horizontal="left"/>
    </xf>
    <xf numFmtId="0" fontId="4" fillId="0" borderId="28" xfId="3" applyFont="1" applyFill="1" applyBorder="1" applyAlignment="1">
      <alignment horizontal="left"/>
    </xf>
    <xf numFmtId="0" fontId="37" fillId="0" borderId="0" xfId="3" applyFont="1" applyFill="1"/>
    <xf numFmtId="0" fontId="22" fillId="0" borderId="0" xfId="4" applyFont="1" applyFill="1" applyAlignment="1">
      <alignment vertical="center"/>
    </xf>
    <xf numFmtId="0" fontId="38" fillId="0" borderId="0" xfId="7" applyFont="1" applyFill="1">
      <alignment vertical="center"/>
    </xf>
    <xf numFmtId="0" fontId="0" fillId="0" borderId="0" xfId="0" applyBorder="1" applyAlignment="1">
      <alignment horizontal="left" vertical="center"/>
    </xf>
    <xf numFmtId="0" fontId="37" fillId="0" borderId="0" xfId="0" applyFont="1" applyFill="1" applyAlignment="1">
      <alignment horizontal="left" vertical="center"/>
    </xf>
    <xf numFmtId="0" fontId="36" fillId="0" borderId="0" xfId="0" applyFont="1" applyFill="1" applyAlignment="1">
      <alignment horizontal="right" vertical="center"/>
    </xf>
    <xf numFmtId="0" fontId="27" fillId="0" borderId="0" xfId="7" applyFont="1" applyAlignment="1">
      <alignment vertical="center" wrapText="1"/>
    </xf>
    <xf numFmtId="0" fontId="22" fillId="0" borderId="0" xfId="4" applyFont="1" applyAlignment="1">
      <alignment vertical="center" wrapText="1"/>
    </xf>
    <xf numFmtId="0" fontId="0" fillId="3" borderId="0" xfId="0" applyFill="1">
      <alignment vertical="center"/>
    </xf>
    <xf numFmtId="38" fontId="22" fillId="0" borderId="0" xfId="4" applyNumberFormat="1" applyFont="1" applyAlignment="1">
      <alignment horizontal="center" vertical="center" wrapText="1"/>
    </xf>
    <xf numFmtId="0" fontId="10" fillId="3" borderId="17" xfId="3" applyFill="1" applyBorder="1"/>
    <xf numFmtId="0" fontId="10" fillId="3" borderId="9" xfId="3" applyFill="1" applyBorder="1"/>
    <xf numFmtId="0" fontId="10" fillId="3" borderId="16" xfId="3" applyFill="1" applyBorder="1"/>
    <xf numFmtId="0" fontId="10" fillId="0" borderId="28" xfId="3" applyFill="1" applyBorder="1" applyAlignment="1">
      <alignment horizontal="center"/>
    </xf>
    <xf numFmtId="0" fontId="10" fillId="3" borderId="28" xfId="3" applyFill="1" applyBorder="1" applyAlignment="1">
      <alignment horizontal="right"/>
    </xf>
    <xf numFmtId="0" fontId="10" fillId="3" borderId="28" xfId="3" applyFill="1" applyBorder="1" applyAlignment="1">
      <alignment horizontal="right" vertical="center"/>
    </xf>
    <xf numFmtId="0" fontId="18" fillId="2" borderId="28" xfId="5" applyFont="1" applyFill="1" applyBorder="1" applyAlignment="1" applyProtection="1">
      <alignment horizontal="left"/>
      <protection locked="0"/>
    </xf>
    <xf numFmtId="178" fontId="0" fillId="0" borderId="0" xfId="1" applyNumberFormat="1" applyFont="1" applyFill="1" applyBorder="1" applyAlignment="1">
      <alignment horizontal="center" vertical="center"/>
    </xf>
    <xf numFmtId="38" fontId="9" fillId="0" borderId="0" xfId="1" applyFont="1" applyFill="1" applyBorder="1" applyAlignment="1">
      <alignment horizontal="center" vertical="center"/>
    </xf>
    <xf numFmtId="0" fontId="0" fillId="0" borderId="0" xfId="0" applyNumberFormat="1" applyFill="1" applyBorder="1" applyAlignment="1">
      <alignment horizontal="center" vertical="center"/>
    </xf>
    <xf numFmtId="0" fontId="9" fillId="0" borderId="0"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Fill="1" applyBorder="1" applyAlignment="1">
      <alignment horizontal="center" vertical="center"/>
    </xf>
    <xf numFmtId="0" fontId="14"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Border="1" applyAlignment="1">
      <alignment horizontal="center" vertical="center"/>
    </xf>
    <xf numFmtId="38" fontId="5" fillId="0" borderId="0" xfId="1"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Protection="1">
      <alignment vertical="center"/>
    </xf>
    <xf numFmtId="0" fontId="6" fillId="0" borderId="0" xfId="0" applyFont="1" applyFill="1" applyAlignment="1" applyProtection="1">
      <alignment vertical="center" wrapText="1"/>
    </xf>
    <xf numFmtId="0" fontId="6" fillId="0" borderId="0" xfId="0" applyFont="1" applyFill="1" applyAlignment="1" applyProtection="1">
      <alignment horizontal="left" vertical="center" wrapText="1"/>
    </xf>
    <xf numFmtId="0" fontId="0" fillId="0" borderId="0" xfId="0" applyFill="1" applyBorder="1" applyProtection="1">
      <alignment vertical="center"/>
    </xf>
    <xf numFmtId="0" fontId="0" fillId="0" borderId="1" xfId="0" applyFill="1" applyBorder="1" applyProtection="1">
      <alignment vertical="center"/>
    </xf>
    <xf numFmtId="0" fontId="0" fillId="0" borderId="3" xfId="0" applyFill="1" applyBorder="1" applyAlignment="1" applyProtection="1">
      <alignment vertical="center" wrapText="1"/>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2" xfId="0" applyFill="1" applyBorder="1" applyAlignment="1" applyProtection="1">
      <alignment vertical="center"/>
    </xf>
    <xf numFmtId="0" fontId="0" fillId="0" borderId="4" xfId="0" applyFill="1" applyBorder="1" applyProtection="1">
      <alignment vertical="center"/>
    </xf>
    <xf numFmtId="0" fontId="0" fillId="0" borderId="5" xfId="0" applyFill="1" applyBorder="1" applyAlignment="1" applyProtection="1">
      <alignment vertical="center" wrapText="1"/>
    </xf>
    <xf numFmtId="0" fontId="0" fillId="0" borderId="6" xfId="0" applyFill="1" applyBorder="1" applyProtection="1">
      <alignment vertical="center"/>
    </xf>
    <xf numFmtId="0" fontId="0" fillId="0" borderId="8" xfId="0" applyFill="1" applyBorder="1" applyAlignment="1" applyProtection="1">
      <alignment vertical="center" wrapText="1"/>
    </xf>
    <xf numFmtId="0" fontId="0" fillId="0" borderId="6" xfId="0" applyFill="1" applyBorder="1" applyAlignment="1" applyProtection="1">
      <alignment vertical="center"/>
    </xf>
    <xf numFmtId="0" fontId="0" fillId="0" borderId="8" xfId="0" applyFill="1" applyBorder="1" applyAlignment="1" applyProtection="1">
      <alignment vertical="center"/>
    </xf>
    <xf numFmtId="0" fontId="0" fillId="0" borderId="7" xfId="0" applyFill="1" applyBorder="1" applyAlignment="1" applyProtection="1">
      <alignment vertical="center"/>
    </xf>
    <xf numFmtId="38" fontId="0" fillId="0" borderId="0" xfId="1" applyFont="1" applyFill="1" applyBorder="1" applyAlignment="1" applyProtection="1">
      <alignment horizontal="center" vertical="center"/>
    </xf>
    <xf numFmtId="0" fontId="15" fillId="0" borderId="0" xfId="0" applyFont="1" applyFill="1" applyAlignment="1" applyProtection="1">
      <alignment horizontal="center" vertical="center"/>
    </xf>
    <xf numFmtId="178" fontId="0" fillId="0" borderId="0" xfId="1"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4" fillId="0" borderId="0" xfId="0" quotePrefix="1" applyFont="1" applyFill="1" applyAlignment="1" applyProtection="1">
      <alignment horizontal="center" vertical="center"/>
    </xf>
    <xf numFmtId="0" fontId="0" fillId="0" borderId="0" xfId="0" applyFill="1" applyBorder="1" applyAlignment="1" applyProtection="1">
      <alignment horizontal="center" vertical="center"/>
    </xf>
    <xf numFmtId="38" fontId="9" fillId="0" borderId="0" xfId="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14" fillId="0" borderId="0" xfId="0" applyFont="1" applyFill="1" applyAlignment="1" applyProtection="1">
      <alignment horizontal="center" vertical="center"/>
    </xf>
    <xf numFmtId="38" fontId="5" fillId="0" borderId="0" xfId="1" applyFont="1" applyFill="1" applyBorder="1" applyAlignment="1" applyProtection="1">
      <alignment horizontal="center" vertical="center"/>
    </xf>
    <xf numFmtId="0" fontId="36" fillId="0" borderId="0" xfId="0" applyFont="1" applyFill="1" applyProtection="1">
      <alignment vertical="center"/>
    </xf>
    <xf numFmtId="0" fontId="0" fillId="0" borderId="0" xfId="0" applyProtection="1">
      <alignment vertical="center"/>
    </xf>
    <xf numFmtId="0" fontId="6" fillId="0" borderId="0" xfId="0" applyFont="1" applyAlignment="1" applyProtection="1">
      <alignment vertical="center" wrapText="1"/>
    </xf>
    <xf numFmtId="0" fontId="6" fillId="0" borderId="0" xfId="0" applyFont="1" applyAlignment="1" applyProtection="1">
      <alignment horizontal="left" vertical="center" wrapText="1"/>
    </xf>
    <xf numFmtId="0" fontId="0" fillId="0" borderId="0" xfId="0" applyBorder="1" applyProtection="1">
      <alignment vertical="center"/>
    </xf>
    <xf numFmtId="0" fontId="0" fillId="0" borderId="1" xfId="0" applyBorder="1" applyProtection="1">
      <alignment vertical="center"/>
    </xf>
    <xf numFmtId="0" fontId="0" fillId="0" borderId="3" xfId="0" applyBorder="1" applyAlignment="1" applyProtection="1">
      <alignment vertical="center" wrapText="1"/>
    </xf>
    <xf numFmtId="0" fontId="0" fillId="0" borderId="0"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5" xfId="0" applyBorder="1" applyAlignment="1" applyProtection="1">
      <alignment vertical="center"/>
    </xf>
    <xf numFmtId="0" fontId="0" fillId="0" borderId="2" xfId="0" applyBorder="1" applyAlignment="1" applyProtection="1">
      <alignment vertical="center"/>
    </xf>
    <xf numFmtId="0" fontId="0" fillId="0" borderId="4" xfId="0" applyBorder="1" applyProtection="1">
      <alignment vertical="center"/>
    </xf>
    <xf numFmtId="0" fontId="0" fillId="0" borderId="5" xfId="0" applyBorder="1" applyAlignment="1" applyProtection="1">
      <alignment vertical="center" wrapText="1"/>
    </xf>
    <xf numFmtId="0" fontId="0" fillId="0" borderId="6" xfId="0" applyBorder="1" applyProtection="1">
      <alignment vertical="center"/>
    </xf>
    <xf numFmtId="0" fontId="0" fillId="0" borderId="8" xfId="0" applyBorder="1" applyAlignment="1" applyProtection="1">
      <alignment vertical="center" wrapText="1"/>
    </xf>
    <xf numFmtId="0" fontId="0" fillId="0" borderId="6" xfId="0" applyBorder="1" applyAlignment="1" applyProtection="1">
      <alignment vertical="center"/>
    </xf>
    <xf numFmtId="0" fontId="0" fillId="0" borderId="8" xfId="0" applyBorder="1" applyAlignment="1" applyProtection="1">
      <alignment vertical="center"/>
    </xf>
    <xf numFmtId="0" fontId="0" fillId="0" borderId="7" xfId="0" applyBorder="1" applyAlignment="1" applyProtection="1">
      <alignment vertical="center"/>
    </xf>
    <xf numFmtId="0" fontId="9" fillId="0" borderId="0" xfId="0" applyFont="1" applyFill="1" applyProtection="1">
      <alignment vertical="center"/>
    </xf>
    <xf numFmtId="38" fontId="0" fillId="3" borderId="0" xfId="1" applyFont="1" applyFill="1" applyBorder="1" applyAlignment="1" applyProtection="1">
      <alignment horizontal="center" vertical="center"/>
    </xf>
    <xf numFmtId="0" fontId="15" fillId="0" borderId="0" xfId="0" applyFont="1" applyAlignment="1" applyProtection="1">
      <alignment horizontal="center" vertical="center"/>
    </xf>
    <xf numFmtId="178" fontId="0" fillId="3" borderId="0" xfId="1"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0" fontId="10" fillId="2" borderId="28" xfId="3" applyFill="1" applyBorder="1" applyAlignment="1" applyProtection="1">
      <alignment horizontal="left"/>
      <protection locked="0"/>
    </xf>
    <xf numFmtId="0" fontId="10" fillId="2" borderId="28" xfId="3" applyFill="1" applyBorder="1" applyAlignment="1" applyProtection="1">
      <alignment horizontal="left" vertical="center" wrapText="1"/>
      <protection locked="0"/>
    </xf>
    <xf numFmtId="0" fontId="10" fillId="3" borderId="1" xfId="3" applyFill="1" applyBorder="1" applyAlignment="1">
      <alignment vertical="center"/>
    </xf>
    <xf numFmtId="0" fontId="10" fillId="3" borderId="6" xfId="3" applyFill="1" applyBorder="1" applyAlignment="1">
      <alignment vertical="center"/>
    </xf>
    <xf numFmtId="0" fontId="10" fillId="2" borderId="17" xfId="3" applyFill="1" applyBorder="1" applyAlignment="1" applyProtection="1">
      <alignment horizontal="center"/>
      <protection locked="0"/>
    </xf>
    <xf numFmtId="0" fontId="10" fillId="2" borderId="16" xfId="3" applyFill="1" applyBorder="1" applyAlignment="1" applyProtection="1">
      <alignment horizontal="center"/>
      <protection locked="0"/>
    </xf>
    <xf numFmtId="0" fontId="10" fillId="2" borderId="9" xfId="3" applyFill="1" applyBorder="1" applyAlignment="1" applyProtection="1">
      <alignment horizontal="center"/>
      <protection locked="0"/>
    </xf>
    <xf numFmtId="38" fontId="10" fillId="2" borderId="28" xfId="1" applyFont="1" applyFill="1" applyBorder="1" applyAlignment="1" applyProtection="1">
      <alignment horizontal="right"/>
      <protection locked="0"/>
    </xf>
    <xf numFmtId="0" fontId="21" fillId="2" borderId="28" xfId="5" applyFill="1" applyBorder="1" applyAlignment="1" applyProtection="1">
      <alignment horizontal="left"/>
      <protection locked="0"/>
    </xf>
    <xf numFmtId="38" fontId="10" fillId="3" borderId="28" xfId="1" applyFont="1" applyFill="1" applyBorder="1" applyAlignment="1">
      <alignment horizontal="right"/>
    </xf>
    <xf numFmtId="0" fontId="10" fillId="2" borderId="17" xfId="3" applyFill="1" applyBorder="1" applyAlignment="1" applyProtection="1">
      <alignment horizontal="center" vertical="center"/>
      <protection locked="0"/>
    </xf>
    <xf numFmtId="0" fontId="10" fillId="2" borderId="9" xfId="3" applyFill="1" applyBorder="1" applyAlignment="1" applyProtection="1">
      <alignment horizontal="center" vertical="center"/>
      <protection locked="0"/>
    </xf>
    <xf numFmtId="0" fontId="10" fillId="0" borderId="17" xfId="3" applyFont="1" applyFill="1" applyBorder="1" applyAlignment="1">
      <alignment horizontal="center" vertical="center"/>
    </xf>
    <xf numFmtId="0" fontId="10" fillId="0" borderId="16" xfId="3" applyFont="1" applyFill="1" applyBorder="1" applyAlignment="1">
      <alignment horizontal="center" vertical="center"/>
    </xf>
    <xf numFmtId="0" fontId="10" fillId="0" borderId="9" xfId="3" applyFont="1" applyFill="1" applyBorder="1" applyAlignment="1">
      <alignment horizontal="center" vertical="center"/>
    </xf>
    <xf numFmtId="38" fontId="24" fillId="0" borderId="29" xfId="6" applyFont="1" applyFill="1" applyBorder="1" applyAlignment="1">
      <alignment horizontal="right" vertical="center"/>
    </xf>
    <xf numFmtId="38" fontId="24" fillId="0" borderId="29" xfId="1" applyFont="1" applyFill="1" applyBorder="1" applyAlignment="1">
      <alignment horizontal="right" vertical="center"/>
    </xf>
    <xf numFmtId="0" fontId="22" fillId="0" borderId="28" xfId="4" applyFont="1" applyBorder="1" applyAlignment="1">
      <alignment horizontal="center" vertical="center"/>
    </xf>
    <xf numFmtId="0" fontId="20" fillId="0" borderId="28" xfId="5" applyFont="1" applyFill="1" applyBorder="1" applyAlignment="1">
      <alignment horizontal="center" vertical="center"/>
    </xf>
    <xf numFmtId="0" fontId="20" fillId="0" borderId="28" xfId="4" applyFont="1" applyFill="1" applyBorder="1" applyAlignment="1">
      <alignment horizontal="center" vertical="center"/>
    </xf>
    <xf numFmtId="0" fontId="22" fillId="0" borderId="0" xfId="4" applyFont="1" applyAlignment="1">
      <alignment horizontal="center" vertical="center" wrapText="1"/>
    </xf>
    <xf numFmtId="0" fontId="22" fillId="0" borderId="0" xfId="4" applyFont="1" applyAlignment="1">
      <alignment horizontal="center" vertical="center"/>
    </xf>
    <xf numFmtId="0" fontId="22" fillId="0" borderId="0" xfId="4" applyFont="1" applyAlignment="1">
      <alignment horizontal="left" vertical="center"/>
    </xf>
    <xf numFmtId="0" fontId="22" fillId="0" borderId="0" xfId="4" applyFont="1" applyAlignment="1">
      <alignment horizontal="right" vertical="center"/>
    </xf>
    <xf numFmtId="0" fontId="31" fillId="0" borderId="7" xfId="4" applyFont="1" applyFill="1" applyBorder="1" applyAlignment="1">
      <alignment vertical="center" shrinkToFit="1"/>
    </xf>
    <xf numFmtId="0" fontId="31" fillId="0" borderId="16" xfId="4" applyFont="1" applyFill="1" applyBorder="1" applyAlignment="1">
      <alignment vertical="center" shrinkToFit="1"/>
    </xf>
    <xf numFmtId="0" fontId="22" fillId="0" borderId="0" xfId="4" applyFont="1" applyAlignment="1">
      <alignment horizontal="left" vertical="top" wrapText="1"/>
    </xf>
    <xf numFmtId="0" fontId="22" fillId="0" borderId="0" xfId="4" applyFont="1" applyAlignment="1">
      <alignment horizontal="left" vertical="center" shrinkToFit="1"/>
    </xf>
    <xf numFmtId="0" fontId="35" fillId="0" borderId="0" xfId="7" applyFont="1" applyAlignment="1">
      <alignment horizontal="left" vertical="center" wrapText="1"/>
    </xf>
    <xf numFmtId="0" fontId="30" fillId="0" borderId="0" xfId="7" applyFont="1" applyAlignment="1">
      <alignment horizontal="center" vertical="center"/>
    </xf>
    <xf numFmtId="0" fontId="30" fillId="0" borderId="0" xfId="7" applyFont="1" applyAlignment="1">
      <alignment vertical="center"/>
    </xf>
    <xf numFmtId="0" fontId="27" fillId="0" borderId="0" xfId="7" applyFont="1" applyAlignment="1">
      <alignment horizontal="justify" vertical="center" wrapText="1"/>
    </xf>
    <xf numFmtId="0" fontId="27" fillId="0" borderId="0" xfId="7" applyFont="1" applyAlignment="1">
      <alignment vertical="center" wrapText="1"/>
    </xf>
    <xf numFmtId="0" fontId="27" fillId="0" borderId="0" xfId="7" applyFont="1" applyAlignment="1">
      <alignment horizontal="center" vertical="center"/>
    </xf>
    <xf numFmtId="0" fontId="27" fillId="0" borderId="0" xfId="7" applyFont="1" applyBorder="1" applyAlignment="1">
      <alignment horizontal="justify" vertical="center"/>
    </xf>
    <xf numFmtId="0" fontId="27" fillId="0" borderId="0" xfId="7" applyFont="1" applyBorder="1" applyAlignment="1">
      <alignment vertical="center"/>
    </xf>
    <xf numFmtId="0" fontId="27" fillId="0" borderId="17" xfId="7" applyFont="1" applyBorder="1" applyAlignment="1">
      <alignment horizontal="justify" vertical="center" wrapText="1"/>
    </xf>
    <xf numFmtId="0" fontId="27" fillId="0" borderId="16" xfId="7" applyFont="1" applyBorder="1" applyAlignment="1">
      <alignment horizontal="justify" vertical="center" wrapText="1"/>
    </xf>
    <xf numFmtId="0" fontId="27" fillId="0" borderId="9" xfId="7" applyFont="1" applyBorder="1" applyAlignment="1">
      <alignment horizontal="justify" vertical="center" wrapText="1"/>
    </xf>
    <xf numFmtId="0" fontId="27" fillId="0" borderId="28" xfId="7" applyFont="1" applyFill="1" applyBorder="1" applyAlignment="1">
      <alignment horizontal="left" vertical="center" wrapText="1"/>
    </xf>
    <xf numFmtId="0" fontId="27" fillId="0" borderId="17" xfId="7" applyFont="1" applyFill="1" applyBorder="1" applyAlignment="1">
      <alignment horizontal="justify" vertical="center" wrapText="1"/>
    </xf>
    <xf numFmtId="0" fontId="27" fillId="0" borderId="16" xfId="7" applyFont="1" applyFill="1" applyBorder="1" applyAlignment="1">
      <alignment horizontal="justify" vertical="center" wrapText="1"/>
    </xf>
    <xf numFmtId="0" fontId="27" fillId="0" borderId="9" xfId="7" applyFont="1" applyFill="1" applyBorder="1" applyAlignment="1">
      <alignment horizontal="justify" vertical="center" wrapText="1"/>
    </xf>
    <xf numFmtId="0" fontId="38" fillId="0" borderId="17" xfId="7" applyFont="1" applyFill="1" applyBorder="1" applyAlignment="1">
      <alignment horizontal="justify" vertical="center" wrapText="1"/>
    </xf>
    <xf numFmtId="0" fontId="38" fillId="0" borderId="16" xfId="7" applyFont="1" applyFill="1" applyBorder="1" applyAlignment="1">
      <alignment horizontal="justify" vertical="center" wrapText="1"/>
    </xf>
    <xf numFmtId="0" fontId="38" fillId="0" borderId="9" xfId="7" applyFont="1" applyFill="1" applyBorder="1" applyAlignment="1">
      <alignment horizontal="justify" vertical="center" wrapText="1"/>
    </xf>
    <xf numFmtId="0" fontId="39" fillId="0" borderId="0" xfId="7" applyFont="1" applyAlignment="1">
      <alignment horizontal="left" vertical="center" wrapText="1"/>
    </xf>
    <xf numFmtId="0" fontId="4" fillId="0" borderId="0" xfId="0" applyFont="1" applyBorder="1" applyAlignment="1">
      <alignment horizontal="left" vertical="center" wrapText="1"/>
    </xf>
    <xf numFmtId="3" fontId="0" fillId="0" borderId="2" xfId="0" applyNumberFormat="1" applyFill="1" applyBorder="1" applyAlignment="1">
      <alignment horizontal="left" vertical="center"/>
    </xf>
    <xf numFmtId="0" fontId="0" fillId="0" borderId="2" xfId="0" applyBorder="1" applyAlignment="1">
      <alignment horizontal="left" vertical="center"/>
    </xf>
    <xf numFmtId="0" fontId="27" fillId="0" borderId="0" xfId="7" applyFont="1" applyFill="1" applyBorder="1" applyAlignment="1">
      <alignment horizontal="center" vertical="center"/>
    </xf>
    <xf numFmtId="0" fontId="0" fillId="0" borderId="0" xfId="0" applyFill="1" applyBorder="1" applyAlignment="1">
      <alignment horizontal="center" vertical="center"/>
    </xf>
    <xf numFmtId="38" fontId="0" fillId="2" borderId="28" xfId="1" applyFont="1" applyFill="1" applyBorder="1" applyAlignment="1" applyProtection="1">
      <alignment horizontal="right" vertical="center"/>
      <protection locked="0"/>
    </xf>
    <xf numFmtId="38" fontId="0" fillId="0" borderId="28" xfId="1" applyFont="1" applyBorder="1" applyAlignment="1">
      <alignment horizontal="right" vertical="center"/>
    </xf>
    <xf numFmtId="38" fontId="0" fillId="0" borderId="28" xfId="1" applyFont="1" applyFill="1" applyBorder="1" applyAlignment="1" applyProtection="1">
      <alignment horizontal="right" vertical="center"/>
    </xf>
    <xf numFmtId="0" fontId="0" fillId="0" borderId="28" xfId="0" applyBorder="1" applyAlignment="1">
      <alignment horizontal="left" vertical="center"/>
    </xf>
    <xf numFmtId="38" fontId="9" fillId="2" borderId="28" xfId="1" applyFont="1" applyFill="1" applyBorder="1" applyAlignment="1" applyProtection="1">
      <alignment horizontal="right" vertical="center"/>
      <protection locked="0"/>
    </xf>
    <xf numFmtId="0" fontId="0" fillId="0" borderId="28" xfId="0" applyBorder="1" applyAlignment="1">
      <alignment horizontal="left" vertical="center" wrapText="1"/>
    </xf>
    <xf numFmtId="38" fontId="0" fillId="0" borderId="28" xfId="1" applyFont="1" applyBorder="1" applyAlignment="1" applyProtection="1">
      <alignment horizontal="right" vertical="center"/>
    </xf>
    <xf numFmtId="0" fontId="6" fillId="0" borderId="0" xfId="0" applyFont="1" applyAlignment="1">
      <alignment horizontal="center" vertical="center" wrapText="1"/>
    </xf>
    <xf numFmtId="58" fontId="6" fillId="2" borderId="1"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0" fillId="0" borderId="0" xfId="0" applyAlignment="1">
      <alignment horizontal="right"/>
    </xf>
    <xf numFmtId="0" fontId="0" fillId="0" borderId="7" xfId="0" applyBorder="1" applyAlignment="1">
      <alignment horizontal="right"/>
    </xf>
    <xf numFmtId="0" fontId="0" fillId="0" borderId="0" xfId="0" applyAlignment="1">
      <alignment horizontal="center" vertical="center"/>
    </xf>
    <xf numFmtId="0" fontId="0" fillId="0" borderId="7" xfId="0" applyBorder="1" applyAlignment="1">
      <alignment horizontal="center" vertical="center"/>
    </xf>
    <xf numFmtId="0" fontId="34" fillId="0" borderId="28" xfId="0" applyFont="1" applyBorder="1" applyAlignment="1">
      <alignment horizontal="center" vertical="center"/>
    </xf>
    <xf numFmtId="0" fontId="8" fillId="0" borderId="28" xfId="0" applyFont="1" applyBorder="1" applyAlignment="1">
      <alignment horizontal="center" vertical="center"/>
    </xf>
    <xf numFmtId="0" fontId="32" fillId="0" borderId="28" xfId="0" applyFont="1" applyBorder="1" applyAlignment="1">
      <alignment horizontal="center" vertical="center"/>
    </xf>
    <xf numFmtId="0" fontId="33" fillId="0" borderId="28" xfId="0" applyFont="1" applyBorder="1" applyAlignment="1">
      <alignment horizontal="center" vertical="center"/>
    </xf>
    <xf numFmtId="38" fontId="36" fillId="0" borderId="28" xfId="1" applyFont="1" applyFill="1" applyBorder="1" applyAlignment="1" applyProtection="1">
      <alignment horizontal="right" vertical="center"/>
    </xf>
    <xf numFmtId="38" fontId="37" fillId="0" borderId="28" xfId="1" applyFont="1" applyFill="1" applyBorder="1" applyAlignment="1" applyProtection="1">
      <alignment horizontal="right" vertical="center"/>
    </xf>
    <xf numFmtId="38" fontId="6" fillId="0" borderId="28" xfId="1" applyFont="1" applyFill="1" applyBorder="1" applyAlignment="1" applyProtection="1">
      <alignment horizontal="right" vertical="center"/>
    </xf>
    <xf numFmtId="0" fontId="5" fillId="0" borderId="0" xfId="0" applyFont="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Alignment="1">
      <alignment horizontal="left" vertical="center"/>
    </xf>
    <xf numFmtId="176" fontId="0" fillId="0" borderId="10" xfId="2" applyNumberFormat="1" applyFont="1" applyBorder="1" applyAlignment="1">
      <alignment horizontal="center" vertical="center"/>
    </xf>
    <xf numFmtId="176" fontId="0" fillId="0" borderId="11" xfId="2" applyNumberFormat="1" applyFont="1" applyBorder="1" applyAlignment="1">
      <alignment horizontal="center" vertical="center"/>
    </xf>
    <xf numFmtId="176" fontId="0" fillId="0" borderId="12" xfId="2" applyNumberFormat="1" applyFont="1" applyBorder="1" applyAlignment="1">
      <alignment horizontal="center" vertical="center"/>
    </xf>
    <xf numFmtId="176" fontId="0" fillId="0" borderId="13" xfId="2" applyNumberFormat="1" applyFont="1" applyBorder="1" applyAlignment="1">
      <alignment horizontal="center" vertical="center"/>
    </xf>
    <xf numFmtId="176" fontId="0" fillId="0" borderId="14" xfId="2" applyNumberFormat="1" applyFont="1" applyBorder="1" applyAlignment="1">
      <alignment horizontal="center" vertical="center"/>
    </xf>
    <xf numFmtId="176" fontId="0" fillId="0" borderId="15" xfId="2" applyNumberFormat="1"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0" fillId="0" borderId="27"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6" fillId="2" borderId="4"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7" fillId="2" borderId="15" xfId="0"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38" fontId="0" fillId="2" borderId="10" xfId="1" applyFont="1" applyFill="1" applyBorder="1" applyAlignment="1" applyProtection="1">
      <alignment horizontal="center" vertical="center"/>
      <protection locked="0"/>
    </xf>
    <xf numFmtId="38" fontId="0" fillId="2" borderId="11" xfId="1" applyFont="1" applyFill="1" applyBorder="1" applyAlignment="1" applyProtection="1">
      <alignment horizontal="center" vertical="center"/>
      <protection locked="0"/>
    </xf>
    <xf numFmtId="38" fontId="0" fillId="2" borderId="12" xfId="1" applyFont="1" applyFill="1" applyBorder="1" applyAlignment="1" applyProtection="1">
      <alignment horizontal="center" vertical="center"/>
      <protection locked="0"/>
    </xf>
    <xf numFmtId="38" fontId="0" fillId="2" borderId="13" xfId="1" applyFont="1" applyFill="1" applyBorder="1" applyAlignment="1" applyProtection="1">
      <alignment horizontal="center" vertical="center"/>
      <protection locked="0"/>
    </xf>
    <xf numFmtId="38" fontId="0" fillId="2" borderId="14" xfId="1" applyFont="1" applyFill="1" applyBorder="1" applyAlignment="1" applyProtection="1">
      <alignment horizontal="center" vertical="center"/>
      <protection locked="0"/>
    </xf>
    <xf numFmtId="38" fontId="0" fillId="2" borderId="15" xfId="1" applyFont="1" applyFill="1" applyBorder="1" applyAlignment="1" applyProtection="1">
      <alignment horizontal="center" vertical="center"/>
      <protection locked="0"/>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wrapText="1"/>
    </xf>
    <xf numFmtId="0" fontId="7" fillId="0" borderId="28" xfId="0" applyFont="1"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left" vertical="center" wrapText="1"/>
    </xf>
    <xf numFmtId="3" fontId="5" fillId="0" borderId="10" xfId="0" applyNumberFormat="1" applyFont="1" applyFill="1" applyBorder="1" applyAlignment="1">
      <alignment horizontal="right" vertical="center" wrapText="1"/>
    </xf>
    <xf numFmtId="3" fontId="5" fillId="0" borderId="11" xfId="0" applyNumberFormat="1" applyFont="1" applyFill="1" applyBorder="1" applyAlignment="1">
      <alignment horizontal="right" vertical="center" wrapText="1"/>
    </xf>
    <xf numFmtId="3" fontId="5" fillId="0" borderId="13" xfId="0" applyNumberFormat="1" applyFont="1" applyFill="1" applyBorder="1" applyAlignment="1">
      <alignment horizontal="right" vertical="center" wrapText="1"/>
    </xf>
    <xf numFmtId="3" fontId="5" fillId="0" borderId="14" xfId="0" applyNumberFormat="1" applyFont="1" applyFill="1" applyBorder="1" applyAlignment="1">
      <alignment horizontal="right" vertical="center" wrapText="1"/>
    </xf>
    <xf numFmtId="3" fontId="5" fillId="0" borderId="11" xfId="0" applyNumberFormat="1" applyFont="1" applyFill="1" applyBorder="1" applyAlignment="1">
      <alignment horizontal="left" vertical="center" wrapText="1"/>
    </xf>
    <xf numFmtId="3" fontId="5" fillId="0" borderId="12" xfId="0" applyNumberFormat="1" applyFont="1" applyFill="1" applyBorder="1" applyAlignment="1">
      <alignment horizontal="left" vertical="center" wrapText="1"/>
    </xf>
    <xf numFmtId="3" fontId="5" fillId="0" borderId="14" xfId="0" applyNumberFormat="1" applyFont="1" applyFill="1" applyBorder="1" applyAlignment="1">
      <alignment horizontal="left" vertical="center" wrapText="1"/>
    </xf>
    <xf numFmtId="3" fontId="5" fillId="0" borderId="15"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Alignment="1">
      <alignment horizontal="left" vertical="center" wrapText="1"/>
    </xf>
    <xf numFmtId="0" fontId="14" fillId="0" borderId="0" xfId="0" quotePrefix="1" applyFont="1" applyFill="1" applyAlignment="1" applyProtection="1">
      <alignment horizontal="center" vertical="center"/>
    </xf>
    <xf numFmtId="0" fontId="14" fillId="0" borderId="0" xfId="0" applyFont="1" applyFill="1" applyAlignment="1" applyProtection="1">
      <alignment horizontal="center" vertical="center"/>
    </xf>
    <xf numFmtId="178" fontId="0" fillId="0" borderId="10" xfId="1" applyNumberFormat="1" applyFont="1" applyFill="1" applyBorder="1" applyAlignment="1" applyProtection="1">
      <alignment horizontal="center" vertical="center"/>
    </xf>
    <xf numFmtId="178" fontId="0" fillId="0" borderId="11" xfId="1" applyNumberFormat="1" applyFont="1" applyFill="1" applyBorder="1" applyAlignment="1" applyProtection="1">
      <alignment horizontal="center" vertical="center"/>
    </xf>
    <xf numFmtId="178" fontId="0" fillId="0" borderId="12" xfId="1" applyNumberFormat="1" applyFont="1" applyFill="1" applyBorder="1" applyAlignment="1" applyProtection="1">
      <alignment horizontal="center" vertical="center"/>
    </xf>
    <xf numFmtId="178" fontId="0" fillId="0" borderId="13" xfId="1" applyNumberFormat="1" applyFont="1" applyFill="1" applyBorder="1" applyAlignment="1" applyProtection="1">
      <alignment horizontal="center" vertical="center"/>
    </xf>
    <xf numFmtId="178" fontId="0" fillId="0" borderId="14" xfId="1" applyNumberFormat="1" applyFont="1" applyFill="1" applyBorder="1" applyAlignment="1" applyProtection="1">
      <alignment horizontal="center" vertical="center"/>
    </xf>
    <xf numFmtId="178" fontId="0" fillId="0" borderId="15" xfId="1" applyNumberFormat="1" applyFont="1" applyFill="1" applyBorder="1" applyAlignment="1" applyProtection="1">
      <alignment horizontal="center" vertical="center"/>
    </xf>
    <xf numFmtId="0" fontId="0" fillId="0" borderId="0" xfId="0" applyFill="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 xfId="0" applyFill="1" applyBorder="1" applyAlignment="1" applyProtection="1">
      <alignment horizontal="center" vertical="center" wrapText="1"/>
    </xf>
    <xf numFmtId="38" fontId="0" fillId="0" borderId="10" xfId="1" applyFont="1" applyFill="1" applyBorder="1" applyAlignment="1" applyProtection="1">
      <alignment horizontal="center" vertical="center"/>
    </xf>
    <xf numFmtId="38" fontId="0" fillId="0" borderId="11" xfId="1" applyFont="1" applyFill="1" applyBorder="1" applyAlignment="1" applyProtection="1">
      <alignment horizontal="center" vertical="center"/>
    </xf>
    <xf numFmtId="38" fontId="0" fillId="0" borderId="12" xfId="1" applyFont="1" applyFill="1" applyBorder="1" applyAlignment="1" applyProtection="1">
      <alignment horizontal="center" vertical="center"/>
    </xf>
    <xf numFmtId="38" fontId="0" fillId="0" borderId="13" xfId="1" applyFont="1" applyFill="1" applyBorder="1" applyAlignment="1" applyProtection="1">
      <alignment horizontal="center" vertical="center"/>
    </xf>
    <xf numFmtId="38" fontId="0" fillId="0" borderId="14" xfId="1" applyFont="1" applyFill="1" applyBorder="1" applyAlignment="1" applyProtection="1">
      <alignment horizontal="center" vertical="center"/>
    </xf>
    <xf numFmtId="38" fontId="0" fillId="0" borderId="15" xfId="1" applyFont="1" applyFill="1" applyBorder="1" applyAlignment="1" applyProtection="1">
      <alignment horizontal="center" vertical="center"/>
    </xf>
    <xf numFmtId="0" fontId="0" fillId="0" borderId="0" xfId="0" applyFill="1" applyAlignment="1" applyProtection="1">
      <alignment horizontal="left" vertical="center" wrapText="1"/>
    </xf>
    <xf numFmtId="0" fontId="6" fillId="0" borderId="0" xfId="0" applyFont="1" applyFill="1" applyAlignment="1" applyProtection="1">
      <alignment horizontal="left" vertical="center" wrapText="1"/>
    </xf>
    <xf numFmtId="0" fontId="0" fillId="0" borderId="2"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176" fontId="0" fillId="0" borderId="10" xfId="2" applyNumberFormat="1" applyFont="1" applyFill="1" applyBorder="1" applyAlignment="1" applyProtection="1">
      <alignment horizontal="center" vertical="center"/>
    </xf>
    <xf numFmtId="176" fontId="0" fillId="0" borderId="11" xfId="2" applyNumberFormat="1" applyFont="1" applyFill="1" applyBorder="1" applyAlignment="1" applyProtection="1">
      <alignment horizontal="center" vertical="center"/>
    </xf>
    <xf numFmtId="176" fontId="0" fillId="0" borderId="12" xfId="2" applyNumberFormat="1" applyFont="1" applyFill="1" applyBorder="1" applyAlignment="1" applyProtection="1">
      <alignment horizontal="center" vertical="center"/>
    </xf>
    <xf numFmtId="176" fontId="0" fillId="0" borderId="13" xfId="2" applyNumberFormat="1" applyFont="1" applyFill="1" applyBorder="1" applyAlignment="1" applyProtection="1">
      <alignment horizontal="center" vertical="center"/>
    </xf>
    <xf numFmtId="176" fontId="0" fillId="0" borderId="14" xfId="2" applyNumberFormat="1" applyFont="1" applyFill="1" applyBorder="1" applyAlignment="1" applyProtection="1">
      <alignment horizontal="center" vertical="center"/>
    </xf>
    <xf numFmtId="176" fontId="0" fillId="0" borderId="15" xfId="2" applyNumberFormat="1" applyFont="1" applyFill="1" applyBorder="1" applyAlignment="1" applyProtection="1">
      <alignment horizontal="center" vertical="center"/>
    </xf>
    <xf numFmtId="58" fontId="6"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0" fontId="5" fillId="0" borderId="0" xfId="0" applyFont="1" applyFill="1" applyAlignment="1" applyProtection="1">
      <alignment horizontal="left" vertical="center" wrapText="1"/>
    </xf>
    <xf numFmtId="0" fontId="0" fillId="0" borderId="1"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0" fillId="0" borderId="10" xfId="1" applyNumberFormat="1" applyFont="1" applyFill="1" applyBorder="1" applyAlignment="1" applyProtection="1">
      <alignment horizontal="center" vertical="center"/>
    </xf>
    <xf numFmtId="38" fontId="5" fillId="0" borderId="10" xfId="1" applyFont="1" applyFill="1" applyBorder="1" applyAlignment="1" applyProtection="1">
      <alignment horizontal="center" vertical="center"/>
    </xf>
    <xf numFmtId="38" fontId="5" fillId="0" borderId="11" xfId="1" applyFont="1" applyFill="1" applyBorder="1" applyAlignment="1" applyProtection="1">
      <alignment horizontal="center" vertical="center"/>
    </xf>
    <xf numFmtId="38" fontId="5" fillId="0" borderId="12" xfId="1" applyFont="1" applyFill="1" applyBorder="1" applyAlignment="1" applyProtection="1">
      <alignment horizontal="center" vertical="center"/>
    </xf>
    <xf numFmtId="38" fontId="5" fillId="0" borderId="13" xfId="1" applyFont="1" applyFill="1" applyBorder="1" applyAlignment="1" applyProtection="1">
      <alignment horizontal="center" vertical="center"/>
    </xf>
    <xf numFmtId="38" fontId="5" fillId="0" borderId="14" xfId="1" applyFont="1" applyFill="1" applyBorder="1" applyAlignment="1" applyProtection="1">
      <alignment horizontal="center" vertical="center"/>
    </xf>
    <xf numFmtId="38" fontId="5" fillId="0" borderId="15" xfId="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38" fontId="9" fillId="0" borderId="10" xfId="1" applyFont="1" applyFill="1" applyBorder="1" applyAlignment="1" applyProtection="1">
      <alignment horizontal="center" vertical="center"/>
    </xf>
    <xf numFmtId="38" fontId="9" fillId="0" borderId="11" xfId="1" applyFont="1" applyFill="1" applyBorder="1" applyAlignment="1" applyProtection="1">
      <alignment horizontal="center" vertical="center"/>
    </xf>
    <xf numFmtId="38" fontId="9" fillId="0" borderId="12" xfId="1" applyFont="1" applyFill="1" applyBorder="1" applyAlignment="1" applyProtection="1">
      <alignment horizontal="center" vertical="center"/>
    </xf>
    <xf numFmtId="38" fontId="9" fillId="0" borderId="13" xfId="1" applyFont="1" applyFill="1" applyBorder="1" applyAlignment="1" applyProtection="1">
      <alignment horizontal="center" vertical="center"/>
    </xf>
    <xf numFmtId="38" fontId="9" fillId="0" borderId="14" xfId="1" applyFont="1" applyFill="1" applyBorder="1" applyAlignment="1" applyProtection="1">
      <alignment horizontal="center" vertical="center"/>
    </xf>
    <xf numFmtId="38" fontId="9" fillId="0" borderId="15" xfId="1" applyFont="1" applyFill="1" applyBorder="1" applyAlignment="1" applyProtection="1">
      <alignment horizontal="center" vertical="center"/>
    </xf>
    <xf numFmtId="0" fontId="0" fillId="0" borderId="10" xfId="0" applyNumberFormat="1" applyFill="1" applyBorder="1" applyAlignment="1" applyProtection="1">
      <alignment horizontal="center" vertical="center"/>
    </xf>
    <xf numFmtId="0" fontId="0" fillId="0" borderId="11" xfId="0" applyNumberFormat="1" applyFill="1" applyBorder="1" applyAlignment="1" applyProtection="1">
      <alignment horizontal="center" vertical="center"/>
    </xf>
    <xf numFmtId="0" fontId="0" fillId="0" borderId="12" xfId="0" applyNumberFormat="1" applyFill="1" applyBorder="1" applyAlignment="1" applyProtection="1">
      <alignment horizontal="center" vertical="center"/>
    </xf>
    <xf numFmtId="0" fontId="0" fillId="0" borderId="13" xfId="0" applyNumberFormat="1" applyFill="1" applyBorder="1" applyAlignment="1" applyProtection="1">
      <alignment horizontal="center" vertical="center"/>
    </xf>
    <xf numFmtId="0" fontId="0" fillId="0" borderId="14" xfId="0" applyNumberFormat="1" applyFill="1" applyBorder="1" applyAlignment="1" applyProtection="1">
      <alignment horizontal="center" vertical="center"/>
    </xf>
    <xf numFmtId="0" fontId="0" fillId="0" borderId="15" xfId="0" applyNumberFormat="1" applyFill="1" applyBorder="1" applyAlignment="1" applyProtection="1">
      <alignment horizontal="center" vertical="center"/>
    </xf>
    <xf numFmtId="38" fontId="9" fillId="2" borderId="10" xfId="1" applyFont="1" applyFill="1" applyBorder="1" applyAlignment="1" applyProtection="1">
      <alignment horizontal="center" vertical="center"/>
      <protection locked="0"/>
    </xf>
    <xf numFmtId="38" fontId="9" fillId="2" borderId="11" xfId="1" applyFont="1" applyFill="1" applyBorder="1" applyAlignment="1" applyProtection="1">
      <alignment horizontal="center" vertical="center"/>
      <protection locked="0"/>
    </xf>
    <xf numFmtId="38" fontId="9" fillId="2" borderId="12" xfId="1" applyFont="1" applyFill="1" applyBorder="1" applyAlignment="1" applyProtection="1">
      <alignment horizontal="center" vertical="center"/>
      <protection locked="0"/>
    </xf>
    <xf numFmtId="38" fontId="9" fillId="2" borderId="13" xfId="1" applyFont="1" applyFill="1" applyBorder="1" applyAlignment="1" applyProtection="1">
      <alignment horizontal="center" vertical="center"/>
      <protection locked="0"/>
    </xf>
    <xf numFmtId="38" fontId="9" fillId="2" borderId="14" xfId="1" applyFont="1" applyFill="1" applyBorder="1" applyAlignment="1" applyProtection="1">
      <alignment horizontal="center" vertical="center"/>
      <protection locked="0"/>
    </xf>
    <xf numFmtId="38" fontId="9" fillId="2" borderId="15" xfId="1" applyFont="1" applyFill="1" applyBorder="1" applyAlignment="1" applyProtection="1">
      <alignment horizontal="center" vertical="center"/>
      <protection locked="0"/>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8" xfId="0" applyBorder="1" applyAlignment="1" applyProtection="1">
      <alignment horizontal="center" vertical="center" shrinkToFit="1"/>
    </xf>
    <xf numFmtId="0" fontId="7"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14" fillId="0" borderId="0" xfId="0" quotePrefix="1" applyFont="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178" fontId="0" fillId="3" borderId="10" xfId="1" applyNumberFormat="1" applyFont="1" applyFill="1" applyBorder="1" applyAlignment="1" applyProtection="1">
      <alignment horizontal="center" vertical="center"/>
    </xf>
    <xf numFmtId="178" fontId="0" fillId="3" borderId="11" xfId="1" applyNumberFormat="1" applyFont="1" applyFill="1" applyBorder="1" applyAlignment="1" applyProtection="1">
      <alignment horizontal="center" vertical="center"/>
    </xf>
    <xf numFmtId="178" fontId="0" fillId="3" borderId="12" xfId="1" applyNumberFormat="1" applyFont="1" applyFill="1" applyBorder="1" applyAlignment="1" applyProtection="1">
      <alignment horizontal="center" vertical="center"/>
    </xf>
    <xf numFmtId="178" fontId="0" fillId="3" borderId="13" xfId="1" applyNumberFormat="1" applyFont="1" applyFill="1" applyBorder="1" applyAlignment="1" applyProtection="1">
      <alignment horizontal="center" vertical="center"/>
    </xf>
    <xf numFmtId="178" fontId="0" fillId="3" borderId="14" xfId="1" applyNumberFormat="1" applyFont="1" applyFill="1" applyBorder="1" applyAlignment="1" applyProtection="1">
      <alignment horizontal="center" vertical="center"/>
    </xf>
    <xf numFmtId="178" fontId="0" fillId="3" borderId="15" xfId="1" applyNumberFormat="1" applyFont="1" applyFill="1" applyBorder="1" applyAlignment="1" applyProtection="1">
      <alignment horizontal="center" vertical="center"/>
    </xf>
    <xf numFmtId="38" fontId="0" fillId="3" borderId="10" xfId="1" applyFont="1" applyFill="1" applyBorder="1" applyAlignment="1" applyProtection="1">
      <alignment horizontal="center" vertical="center"/>
    </xf>
    <xf numFmtId="38" fontId="0" fillId="3" borderId="11" xfId="1" applyFont="1" applyFill="1" applyBorder="1" applyAlignment="1" applyProtection="1">
      <alignment horizontal="center" vertical="center"/>
    </xf>
    <xf numFmtId="38" fontId="0" fillId="3" borderId="12" xfId="1" applyFont="1" applyFill="1" applyBorder="1" applyAlignment="1" applyProtection="1">
      <alignment horizontal="center" vertical="center"/>
    </xf>
    <xf numFmtId="38" fontId="0" fillId="3" borderId="13" xfId="1" applyFont="1" applyFill="1" applyBorder="1" applyAlignment="1" applyProtection="1">
      <alignment horizontal="center" vertical="center"/>
    </xf>
    <xf numFmtId="38" fontId="0" fillId="3" borderId="14" xfId="1" applyFont="1" applyFill="1" applyBorder="1" applyAlignment="1" applyProtection="1">
      <alignment horizontal="center" vertical="center"/>
    </xf>
    <xf numFmtId="38" fontId="0" fillId="3" borderId="15" xfId="1" applyFont="1" applyFill="1" applyBorder="1" applyAlignment="1" applyProtection="1">
      <alignment horizontal="center" vertical="center"/>
    </xf>
    <xf numFmtId="0" fontId="15" fillId="0" borderId="0" xfId="0" applyFont="1" applyAlignment="1" applyProtection="1">
      <alignment horizontal="center" vertical="center"/>
    </xf>
    <xf numFmtId="0" fontId="6" fillId="0" borderId="0" xfId="0" applyFont="1" applyAlignment="1" applyProtection="1">
      <alignment horizontal="left" vertical="center" wrapText="1"/>
    </xf>
    <xf numFmtId="0" fontId="0" fillId="0" borderId="0" xfId="0" applyAlignment="1" applyProtection="1">
      <alignment horizontal="left" vertical="center" wrapText="1"/>
    </xf>
    <xf numFmtId="176" fontId="9" fillId="0" borderId="10" xfId="2" applyNumberFormat="1" applyFont="1" applyFill="1" applyBorder="1" applyAlignment="1" applyProtection="1">
      <alignment horizontal="center" vertical="center"/>
    </xf>
    <xf numFmtId="176" fontId="9" fillId="0" borderId="11" xfId="2" applyNumberFormat="1" applyFont="1" applyFill="1" applyBorder="1" applyAlignment="1" applyProtection="1">
      <alignment horizontal="center" vertical="center"/>
    </xf>
    <xf numFmtId="176" fontId="9" fillId="0" borderId="12" xfId="2" applyNumberFormat="1" applyFont="1" applyFill="1" applyBorder="1" applyAlignment="1" applyProtection="1">
      <alignment horizontal="center" vertical="center"/>
    </xf>
    <xf numFmtId="176" fontId="9" fillId="0" borderId="13" xfId="2" applyNumberFormat="1" applyFont="1" applyFill="1" applyBorder="1" applyAlignment="1" applyProtection="1">
      <alignment horizontal="center" vertical="center"/>
    </xf>
    <xf numFmtId="176" fontId="9" fillId="0" borderId="14" xfId="2" applyNumberFormat="1" applyFont="1" applyFill="1" applyBorder="1" applyAlignment="1" applyProtection="1">
      <alignment horizontal="center" vertical="center"/>
    </xf>
    <xf numFmtId="176" fontId="9" fillId="0" borderId="15" xfId="2" applyNumberFormat="1" applyFont="1" applyFill="1" applyBorder="1" applyAlignment="1" applyProtection="1">
      <alignment horizontal="center" vertical="center"/>
    </xf>
    <xf numFmtId="0" fontId="5" fillId="0" borderId="0" xfId="0" applyFont="1" applyAlignment="1" applyProtection="1">
      <alignment horizontal="left" vertical="center" wrapText="1"/>
    </xf>
    <xf numFmtId="0" fontId="6" fillId="0" borderId="0" xfId="0" applyFont="1" applyAlignment="1" applyProtection="1">
      <alignment horizontal="center" vertical="center" wrapText="1"/>
    </xf>
    <xf numFmtId="38" fontId="5" fillId="0" borderId="10" xfId="1" applyFont="1" applyFill="1" applyBorder="1" applyAlignment="1">
      <alignment horizontal="center" vertical="center"/>
    </xf>
    <xf numFmtId="38" fontId="5" fillId="0" borderId="11" xfId="1" applyFont="1" applyFill="1" applyBorder="1" applyAlignment="1">
      <alignment horizontal="center" vertical="center"/>
    </xf>
    <xf numFmtId="38" fontId="5" fillId="0" borderId="12"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14" xfId="1" applyFont="1" applyFill="1" applyBorder="1" applyAlignment="1">
      <alignment horizontal="center" vertical="center"/>
    </xf>
    <xf numFmtId="38" fontId="5" fillId="0" borderId="15" xfId="1" applyFont="1" applyFill="1" applyBorder="1" applyAlignment="1">
      <alignment horizontal="center" vertical="center"/>
    </xf>
    <xf numFmtId="0" fontId="4" fillId="0" borderId="28" xfId="0" applyFont="1" applyFill="1" applyBorder="1" applyAlignment="1">
      <alignment horizontal="center" vertical="center" wrapText="1"/>
    </xf>
    <xf numFmtId="38" fontId="5" fillId="0" borderId="30" xfId="1" applyFont="1" applyFill="1" applyBorder="1" applyAlignment="1">
      <alignment horizontal="center" vertical="center"/>
    </xf>
    <xf numFmtId="38" fontId="5" fillId="0" borderId="31" xfId="1" applyFont="1" applyFill="1" applyBorder="1" applyAlignment="1">
      <alignment horizontal="center" vertical="center"/>
    </xf>
    <xf numFmtId="38" fontId="5" fillId="0" borderId="32" xfId="1" applyFont="1" applyFill="1" applyBorder="1" applyAlignment="1">
      <alignment horizontal="center" vertical="center"/>
    </xf>
    <xf numFmtId="38" fontId="5" fillId="0" borderId="33" xfId="1" applyFont="1" applyFill="1" applyBorder="1" applyAlignment="1">
      <alignment horizontal="center" vertical="center"/>
    </xf>
    <xf numFmtId="38" fontId="5" fillId="0" borderId="34" xfId="1" applyFont="1" applyFill="1" applyBorder="1" applyAlignment="1">
      <alignment horizontal="center" vertical="center"/>
    </xf>
    <xf numFmtId="38" fontId="5" fillId="0" borderId="35" xfId="1" applyFont="1"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38" fontId="9" fillId="0" borderId="10" xfId="1" applyFont="1" applyFill="1" applyBorder="1" applyAlignment="1">
      <alignment horizontal="center" vertical="center"/>
    </xf>
    <xf numFmtId="38" fontId="9" fillId="0" borderId="11" xfId="1" applyFont="1" applyFill="1" applyBorder="1" applyAlignment="1">
      <alignment horizontal="center" vertical="center"/>
    </xf>
    <xf numFmtId="38" fontId="9" fillId="0" borderId="12" xfId="1" applyFont="1" applyFill="1" applyBorder="1" applyAlignment="1">
      <alignment horizontal="center" vertical="center"/>
    </xf>
    <xf numFmtId="38" fontId="9" fillId="0" borderId="13" xfId="1" applyFont="1" applyFill="1" applyBorder="1" applyAlignment="1">
      <alignment horizontal="center" vertical="center"/>
    </xf>
    <xf numFmtId="38" fontId="9" fillId="0" borderId="14" xfId="1" applyFont="1" applyFill="1" applyBorder="1" applyAlignment="1">
      <alignment horizontal="center" vertical="center"/>
    </xf>
    <xf numFmtId="38" fontId="9" fillId="0" borderId="15"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1"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15" xfId="1" applyFont="1" applyFill="1" applyBorder="1" applyAlignment="1">
      <alignment horizontal="center" vertical="center"/>
    </xf>
    <xf numFmtId="176" fontId="0" fillId="0" borderId="10" xfId="2" applyNumberFormat="1" applyFont="1" applyFill="1" applyBorder="1" applyAlignment="1">
      <alignment horizontal="center" vertical="center"/>
    </xf>
    <xf numFmtId="176" fontId="0" fillId="0" borderId="11" xfId="2" applyNumberFormat="1" applyFont="1" applyFill="1" applyBorder="1" applyAlignment="1">
      <alignment horizontal="center" vertical="center"/>
    </xf>
    <xf numFmtId="176" fontId="0" fillId="0" borderId="12" xfId="2" applyNumberFormat="1" applyFont="1" applyFill="1" applyBorder="1" applyAlignment="1">
      <alignment horizontal="center" vertical="center"/>
    </xf>
    <xf numFmtId="176" fontId="0" fillId="0" borderId="13" xfId="2" applyNumberFormat="1" applyFont="1" applyFill="1" applyBorder="1" applyAlignment="1">
      <alignment horizontal="center" vertical="center"/>
    </xf>
    <xf numFmtId="176" fontId="0" fillId="0" borderId="14" xfId="2" applyNumberFormat="1" applyFont="1" applyFill="1" applyBorder="1" applyAlignment="1">
      <alignment horizontal="center" vertical="center"/>
    </xf>
    <xf numFmtId="176" fontId="0" fillId="0" borderId="15" xfId="2"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14" fillId="0" borderId="0" xfId="0" quotePrefix="1" applyFont="1" applyFill="1" applyAlignment="1">
      <alignment horizontal="center" vertical="center"/>
    </xf>
    <xf numFmtId="0" fontId="14" fillId="0" borderId="0" xfId="0" applyFont="1" applyFill="1" applyAlignment="1">
      <alignment horizontal="center" vertical="center"/>
    </xf>
    <xf numFmtId="0" fontId="6" fillId="0" borderId="0" xfId="0" applyFont="1" applyFill="1" applyAlignment="1">
      <alignment horizontal="left" vertical="center" wrapText="1"/>
    </xf>
    <xf numFmtId="0" fontId="0" fillId="0" borderId="0" xfId="0"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0"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15" xfId="0" applyNumberFormat="1" applyFill="1" applyBorder="1" applyAlignment="1">
      <alignment horizontal="center" vertical="center"/>
    </xf>
    <xf numFmtId="178" fontId="0" fillId="0" borderId="10" xfId="1" applyNumberFormat="1" applyFont="1" applyFill="1" applyBorder="1" applyAlignment="1">
      <alignment horizontal="center" vertical="center"/>
    </xf>
    <xf numFmtId="178" fontId="0" fillId="0" borderId="11" xfId="1" applyNumberFormat="1" applyFont="1" applyFill="1" applyBorder="1" applyAlignment="1">
      <alignment horizontal="center" vertical="center"/>
    </xf>
    <xf numFmtId="178" fontId="0" fillId="0" borderId="12" xfId="1" applyNumberFormat="1" applyFont="1" applyFill="1" applyBorder="1" applyAlignment="1">
      <alignment horizontal="center" vertical="center"/>
    </xf>
    <xf numFmtId="178" fontId="0" fillId="0" borderId="13" xfId="1" applyNumberFormat="1" applyFont="1" applyFill="1" applyBorder="1" applyAlignment="1">
      <alignment horizontal="center" vertical="center"/>
    </xf>
    <xf numFmtId="178" fontId="0" fillId="0" borderId="14" xfId="1" applyNumberFormat="1" applyFont="1" applyFill="1" applyBorder="1" applyAlignment="1">
      <alignment horizontal="center" vertical="center"/>
    </xf>
    <xf numFmtId="178" fontId="0" fillId="0" borderId="15" xfId="1" applyNumberFormat="1" applyFont="1" applyFill="1" applyBorder="1" applyAlignment="1">
      <alignment horizontal="center" vertical="center"/>
    </xf>
    <xf numFmtId="38" fontId="0" fillId="0" borderId="10" xfId="1" applyNumberFormat="1" applyFont="1" applyFill="1" applyBorder="1" applyAlignment="1">
      <alignment horizontal="center" vertical="center"/>
    </xf>
    <xf numFmtId="176" fontId="9" fillId="0" borderId="10" xfId="2" applyNumberFormat="1" applyFont="1" applyFill="1" applyBorder="1" applyAlignment="1">
      <alignment horizontal="center" vertical="center"/>
    </xf>
    <xf numFmtId="176" fontId="9" fillId="0" borderId="11" xfId="2" applyNumberFormat="1" applyFont="1" applyFill="1" applyBorder="1" applyAlignment="1">
      <alignment horizontal="center" vertical="center"/>
    </xf>
    <xf numFmtId="176" fontId="9" fillId="0" borderId="12" xfId="2" applyNumberFormat="1" applyFont="1" applyFill="1" applyBorder="1" applyAlignment="1">
      <alignment horizontal="center" vertical="center"/>
    </xf>
    <xf numFmtId="176" fontId="9" fillId="0" borderId="13" xfId="2" applyNumberFormat="1" applyFont="1" applyFill="1" applyBorder="1" applyAlignment="1">
      <alignment horizontal="center" vertical="center"/>
    </xf>
    <xf numFmtId="176" fontId="9" fillId="0" borderId="14" xfId="2" applyNumberFormat="1" applyFont="1" applyFill="1" applyBorder="1" applyAlignment="1">
      <alignment horizontal="center" vertical="center"/>
    </xf>
    <xf numFmtId="176" fontId="9" fillId="0" borderId="15" xfId="2"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38" fontId="5" fillId="0" borderId="1" xfId="1" applyFont="1" applyFill="1" applyBorder="1" applyAlignment="1">
      <alignment horizontal="center" vertical="center"/>
    </xf>
    <xf numFmtId="38" fontId="5" fillId="0" borderId="2" xfId="1" applyFont="1" applyFill="1" applyBorder="1" applyAlignment="1">
      <alignment horizontal="center" vertical="center"/>
    </xf>
    <xf numFmtId="38" fontId="5" fillId="0" borderId="3" xfId="1" applyFont="1" applyFill="1" applyBorder="1" applyAlignment="1">
      <alignment horizontal="center" vertical="center"/>
    </xf>
    <xf numFmtId="38" fontId="5" fillId="0" borderId="4"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6" xfId="1" applyFont="1" applyFill="1" applyBorder="1" applyAlignment="1">
      <alignment horizontal="center" vertical="center"/>
    </xf>
    <xf numFmtId="38" fontId="5" fillId="0" borderId="7" xfId="1" applyFont="1" applyFill="1" applyBorder="1" applyAlignment="1">
      <alignment horizontal="center" vertical="center"/>
    </xf>
    <xf numFmtId="38" fontId="5" fillId="0" borderId="8" xfId="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3" fontId="0" fillId="0" borderId="1" xfId="0" applyNumberForma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3" fontId="0" fillId="2" borderId="1"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3" fontId="0" fillId="0" borderId="1" xfId="0" applyNumberFormat="1" applyFill="1" applyBorder="1" applyAlignment="1" applyProtection="1">
      <alignment horizontal="center" vertical="center"/>
    </xf>
    <xf numFmtId="0" fontId="6" fillId="0" borderId="0" xfId="0" applyFont="1" applyFill="1" applyBorder="1" applyAlignment="1" applyProtection="1">
      <alignment horizontal="center" vertical="center"/>
    </xf>
    <xf numFmtId="38" fontId="5" fillId="0" borderId="1" xfId="1" applyFont="1" applyFill="1" applyBorder="1" applyAlignment="1" applyProtection="1">
      <alignment horizontal="center" vertical="center"/>
    </xf>
    <xf numFmtId="38" fontId="5" fillId="0" borderId="2" xfId="1" applyFont="1" applyFill="1" applyBorder="1" applyAlignment="1" applyProtection="1">
      <alignment horizontal="center" vertical="center"/>
    </xf>
    <xf numFmtId="38" fontId="5" fillId="0" borderId="3" xfId="1" applyFont="1" applyFill="1" applyBorder="1" applyAlignment="1" applyProtection="1">
      <alignment horizontal="center" vertical="center"/>
    </xf>
    <xf numFmtId="38" fontId="5" fillId="0" borderId="4" xfId="1" applyFont="1" applyFill="1" applyBorder="1" applyAlignment="1" applyProtection="1">
      <alignment horizontal="center" vertical="center"/>
    </xf>
    <xf numFmtId="38" fontId="5" fillId="0" borderId="0" xfId="1" applyFont="1" applyFill="1" applyBorder="1" applyAlignment="1" applyProtection="1">
      <alignment horizontal="center" vertical="center"/>
    </xf>
    <xf numFmtId="38" fontId="5" fillId="0" borderId="5" xfId="1" applyFont="1" applyFill="1" applyBorder="1" applyAlignment="1" applyProtection="1">
      <alignment horizontal="center" vertical="center"/>
    </xf>
    <xf numFmtId="38" fontId="5" fillId="0" borderId="6" xfId="1" applyFont="1" applyFill="1" applyBorder="1" applyAlignment="1" applyProtection="1">
      <alignment horizontal="center" vertical="center"/>
    </xf>
    <xf numFmtId="38" fontId="5" fillId="0" borderId="7" xfId="1" applyFont="1" applyFill="1" applyBorder="1" applyAlignment="1" applyProtection="1">
      <alignment horizontal="center" vertical="center"/>
    </xf>
    <xf numFmtId="38" fontId="5" fillId="0" borderId="8" xfId="1" applyFont="1" applyFill="1" applyBorder="1" applyAlignment="1" applyProtection="1">
      <alignment horizontal="center" vertical="center"/>
    </xf>
    <xf numFmtId="176" fontId="0" fillId="0" borderId="10" xfId="2" applyNumberFormat="1" applyFont="1" applyBorder="1" applyAlignment="1" applyProtection="1">
      <alignment horizontal="center" vertical="center"/>
    </xf>
    <xf numFmtId="176" fontId="0" fillId="0" borderId="11" xfId="2" applyNumberFormat="1" applyFont="1" applyBorder="1" applyAlignment="1" applyProtection="1">
      <alignment horizontal="center" vertical="center"/>
    </xf>
    <xf numFmtId="176" fontId="0" fillId="0" borderId="12" xfId="2" applyNumberFormat="1" applyFont="1" applyBorder="1" applyAlignment="1" applyProtection="1">
      <alignment horizontal="center" vertical="center"/>
    </xf>
    <xf numFmtId="176" fontId="0" fillId="0" borderId="13" xfId="2" applyNumberFormat="1" applyFont="1" applyBorder="1" applyAlignment="1" applyProtection="1">
      <alignment horizontal="center" vertical="center"/>
    </xf>
    <xf numFmtId="176" fontId="0" fillId="0" borderId="14" xfId="2" applyNumberFormat="1" applyFont="1" applyBorder="1" applyAlignment="1" applyProtection="1">
      <alignment horizontal="center" vertical="center"/>
    </xf>
    <xf numFmtId="176" fontId="0" fillId="0" borderId="15" xfId="2" applyNumberFormat="1" applyFont="1" applyBorder="1" applyAlignment="1" applyProtection="1">
      <alignment horizontal="center" vertical="center"/>
    </xf>
  </cellXfs>
  <cellStyles count="8">
    <cellStyle name="パーセント" xfId="2" builtinId="5"/>
    <cellStyle name="ハイパーリンク" xfId="5" builtinId="8"/>
    <cellStyle name="桁区切り" xfId="1" builtinId="6"/>
    <cellStyle name="桁区切り 2" xfId="6"/>
    <cellStyle name="標準" xfId="0" builtinId="0"/>
    <cellStyle name="標準 2" xfId="3"/>
    <cellStyle name="標準 2 2" xfId="4"/>
    <cellStyle name="標準 5" xfId="7"/>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bgColor theme="0"/>
        </patternFill>
      </fill>
    </dxf>
    <dxf>
      <fill>
        <patternFill>
          <bgColor theme="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33</xdr:row>
      <xdr:rowOff>41910</xdr:rowOff>
    </xdr:from>
    <xdr:to>
      <xdr:col>19</xdr:col>
      <xdr:colOff>28575</xdr:colOff>
      <xdr:row>34</xdr:row>
      <xdr:rowOff>137160</xdr:rowOff>
    </xdr:to>
    <xdr:cxnSp macro="">
      <xdr:nvCxnSpPr>
        <xdr:cNvPr id="9" name="直線コネクタ 8"/>
        <xdr:cNvCxnSpPr/>
      </xdr:nvCxnSpPr>
      <xdr:spPr>
        <a:xfrm flipH="1">
          <a:off x="2124075" y="879729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28575</xdr:colOff>
      <xdr:row>33</xdr:row>
      <xdr:rowOff>47624</xdr:rowOff>
    </xdr:from>
    <xdr:to>
      <xdr:col>38</xdr:col>
      <xdr:colOff>85725</xdr:colOff>
      <xdr:row>34</xdr:row>
      <xdr:rowOff>85725</xdr:rowOff>
    </xdr:to>
    <xdr:sp macro="" textlink="">
      <xdr:nvSpPr>
        <xdr:cNvPr id="11" name="等号 10"/>
        <xdr:cNvSpPr/>
      </xdr:nvSpPr>
      <xdr:spPr>
        <a:xfrm>
          <a:off x="4257675" y="2836544"/>
          <a:ext cx="171450" cy="19050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66675</xdr:colOff>
      <xdr:row>73</xdr:row>
      <xdr:rowOff>57150</xdr:rowOff>
    </xdr:from>
    <xdr:to>
      <xdr:col>19</xdr:col>
      <xdr:colOff>28575</xdr:colOff>
      <xdr:row>74</xdr:row>
      <xdr:rowOff>152400</xdr:rowOff>
    </xdr:to>
    <xdr:cxnSp macro="">
      <xdr:nvCxnSpPr>
        <xdr:cNvPr id="29" name="直線コネクタ 28"/>
        <xdr:cNvCxnSpPr/>
      </xdr:nvCxnSpPr>
      <xdr:spPr>
        <a:xfrm flipH="1">
          <a:off x="2124075" y="324231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28575</xdr:colOff>
      <xdr:row>73</xdr:row>
      <xdr:rowOff>47624</xdr:rowOff>
    </xdr:from>
    <xdr:to>
      <xdr:col>38</xdr:col>
      <xdr:colOff>85725</xdr:colOff>
      <xdr:row>74</xdr:row>
      <xdr:rowOff>85725</xdr:rowOff>
    </xdr:to>
    <xdr:sp macro="" textlink="">
      <xdr:nvSpPr>
        <xdr:cNvPr id="31" name="等号 30"/>
        <xdr:cNvSpPr/>
      </xdr:nvSpPr>
      <xdr:spPr>
        <a:xfrm>
          <a:off x="4257675" y="3232784"/>
          <a:ext cx="171450" cy="19050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60960</xdr:colOff>
      <xdr:row>26</xdr:row>
      <xdr:rowOff>114300</xdr:rowOff>
    </xdr:from>
    <xdr:to>
      <xdr:col>19</xdr:col>
      <xdr:colOff>22860</xdr:colOff>
      <xdr:row>28</xdr:row>
      <xdr:rowOff>57150</xdr:rowOff>
    </xdr:to>
    <xdr:cxnSp macro="">
      <xdr:nvCxnSpPr>
        <xdr:cNvPr id="36" name="直線コネクタ 35"/>
        <xdr:cNvCxnSpPr/>
      </xdr:nvCxnSpPr>
      <xdr:spPr>
        <a:xfrm flipH="1">
          <a:off x="2118360" y="676656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28575</xdr:colOff>
      <xdr:row>26</xdr:row>
      <xdr:rowOff>131444</xdr:rowOff>
    </xdr:from>
    <xdr:to>
      <xdr:col>38</xdr:col>
      <xdr:colOff>85725</xdr:colOff>
      <xdr:row>28</xdr:row>
      <xdr:rowOff>17145</xdr:rowOff>
    </xdr:to>
    <xdr:sp macro="" textlink="">
      <xdr:nvSpPr>
        <xdr:cNvPr id="37" name="等号 36"/>
        <xdr:cNvSpPr/>
      </xdr:nvSpPr>
      <xdr:spPr>
        <a:xfrm>
          <a:off x="4257675" y="6783704"/>
          <a:ext cx="171450" cy="19050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60960</xdr:colOff>
      <xdr:row>66</xdr:row>
      <xdr:rowOff>114300</xdr:rowOff>
    </xdr:from>
    <xdr:to>
      <xdr:col>19</xdr:col>
      <xdr:colOff>22860</xdr:colOff>
      <xdr:row>68</xdr:row>
      <xdr:rowOff>57150</xdr:rowOff>
    </xdr:to>
    <xdr:cxnSp macro="">
      <xdr:nvCxnSpPr>
        <xdr:cNvPr id="16" name="直線コネクタ 15"/>
        <xdr:cNvCxnSpPr/>
      </xdr:nvCxnSpPr>
      <xdr:spPr>
        <a:xfrm flipH="1">
          <a:off x="2118360" y="595122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28575</xdr:colOff>
      <xdr:row>66</xdr:row>
      <xdr:rowOff>131444</xdr:rowOff>
    </xdr:from>
    <xdr:to>
      <xdr:col>38</xdr:col>
      <xdr:colOff>85725</xdr:colOff>
      <xdr:row>68</xdr:row>
      <xdr:rowOff>17145</xdr:rowOff>
    </xdr:to>
    <xdr:sp macro="" textlink="">
      <xdr:nvSpPr>
        <xdr:cNvPr id="17" name="等号 16"/>
        <xdr:cNvSpPr/>
      </xdr:nvSpPr>
      <xdr:spPr>
        <a:xfrm>
          <a:off x="4257675" y="5968364"/>
          <a:ext cx="171450" cy="19050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15</xdr:row>
      <xdr:rowOff>85725</xdr:rowOff>
    </xdr:from>
    <xdr:to>
      <xdr:col>2</xdr:col>
      <xdr:colOff>95250</xdr:colOff>
      <xdr:row>19</xdr:row>
      <xdr:rowOff>114300</xdr:rowOff>
    </xdr:to>
    <xdr:sp macro="" textlink="">
      <xdr:nvSpPr>
        <xdr:cNvPr id="2" name="左大かっこ 1"/>
        <xdr:cNvSpPr/>
      </xdr:nvSpPr>
      <xdr:spPr>
        <a:xfrm>
          <a:off x="228600" y="1884045"/>
          <a:ext cx="95250" cy="638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104776</xdr:colOff>
      <xdr:row>15</xdr:row>
      <xdr:rowOff>95250</xdr:rowOff>
    </xdr:from>
    <xdr:to>
      <xdr:col>21</xdr:col>
      <xdr:colOff>76201</xdr:colOff>
      <xdr:row>19</xdr:row>
      <xdr:rowOff>114300</xdr:rowOff>
    </xdr:to>
    <xdr:sp macro="" textlink="">
      <xdr:nvSpPr>
        <xdr:cNvPr id="3" name="左大かっこ 2"/>
        <xdr:cNvSpPr/>
      </xdr:nvSpPr>
      <xdr:spPr>
        <a:xfrm>
          <a:off x="2390776" y="1893570"/>
          <a:ext cx="85725" cy="628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15</xdr:row>
      <xdr:rowOff>57150</xdr:rowOff>
    </xdr:from>
    <xdr:to>
      <xdr:col>40</xdr:col>
      <xdr:colOff>57150</xdr:colOff>
      <xdr:row>19</xdr:row>
      <xdr:rowOff>104775</xdr:rowOff>
    </xdr:to>
    <xdr:sp macro="" textlink="">
      <xdr:nvSpPr>
        <xdr:cNvPr id="4" name="左大かっこ 3"/>
        <xdr:cNvSpPr/>
      </xdr:nvSpPr>
      <xdr:spPr>
        <a:xfrm>
          <a:off x="4533900" y="1855470"/>
          <a:ext cx="95250" cy="657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15</xdr:row>
      <xdr:rowOff>95250</xdr:rowOff>
    </xdr:from>
    <xdr:to>
      <xdr:col>17</xdr:col>
      <xdr:colOff>16002</xdr:colOff>
      <xdr:row>19</xdr:row>
      <xdr:rowOff>114300</xdr:rowOff>
    </xdr:to>
    <xdr:sp macro="" textlink="">
      <xdr:nvSpPr>
        <xdr:cNvPr id="5" name="右大かっこ 4"/>
        <xdr:cNvSpPr/>
      </xdr:nvSpPr>
      <xdr:spPr>
        <a:xfrm>
          <a:off x="1857375" y="1893570"/>
          <a:ext cx="101727" cy="628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15</xdr:row>
      <xdr:rowOff>114300</xdr:rowOff>
    </xdr:from>
    <xdr:to>
      <xdr:col>36</xdr:col>
      <xdr:colOff>44577</xdr:colOff>
      <xdr:row>19</xdr:row>
      <xdr:rowOff>133350</xdr:rowOff>
    </xdr:to>
    <xdr:sp macro="" textlink="">
      <xdr:nvSpPr>
        <xdr:cNvPr id="6" name="右大かっこ 5"/>
        <xdr:cNvSpPr/>
      </xdr:nvSpPr>
      <xdr:spPr>
        <a:xfrm>
          <a:off x="4057650" y="1912620"/>
          <a:ext cx="101727" cy="628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57150</xdr:colOff>
      <xdr:row>15</xdr:row>
      <xdr:rowOff>104775</xdr:rowOff>
    </xdr:from>
    <xdr:to>
      <xdr:col>53</xdr:col>
      <xdr:colOff>44577</xdr:colOff>
      <xdr:row>19</xdr:row>
      <xdr:rowOff>123825</xdr:rowOff>
    </xdr:to>
    <xdr:sp macro="" textlink="">
      <xdr:nvSpPr>
        <xdr:cNvPr id="7" name="右大かっこ 6"/>
        <xdr:cNvSpPr/>
      </xdr:nvSpPr>
      <xdr:spPr>
        <a:xfrm>
          <a:off x="6000750" y="1903095"/>
          <a:ext cx="101727" cy="628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16</xdr:row>
      <xdr:rowOff>28575</xdr:rowOff>
    </xdr:from>
    <xdr:to>
      <xdr:col>19</xdr:col>
      <xdr:colOff>19050</xdr:colOff>
      <xdr:row>17</xdr:row>
      <xdr:rowOff>123825</xdr:rowOff>
    </xdr:to>
    <xdr:cxnSp macro="">
      <xdr:nvCxnSpPr>
        <xdr:cNvPr id="8" name="直線コネクタ 7"/>
        <xdr:cNvCxnSpPr/>
      </xdr:nvCxnSpPr>
      <xdr:spPr>
        <a:xfrm flipH="1">
          <a:off x="2114550" y="1979295"/>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66675</xdr:colOff>
      <xdr:row>23</xdr:row>
      <xdr:rowOff>57150</xdr:rowOff>
    </xdr:from>
    <xdr:to>
      <xdr:col>19</xdr:col>
      <xdr:colOff>28575</xdr:colOff>
      <xdr:row>24</xdr:row>
      <xdr:rowOff>152400</xdr:rowOff>
    </xdr:to>
    <xdr:cxnSp macro="">
      <xdr:nvCxnSpPr>
        <xdr:cNvPr id="9" name="直線コネクタ 8"/>
        <xdr:cNvCxnSpPr/>
      </xdr:nvCxnSpPr>
      <xdr:spPr>
        <a:xfrm flipH="1">
          <a:off x="2124075" y="284607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16</xdr:row>
      <xdr:rowOff>85725</xdr:rowOff>
    </xdr:from>
    <xdr:to>
      <xdr:col>38</xdr:col>
      <xdr:colOff>114300</xdr:colOff>
      <xdr:row>17</xdr:row>
      <xdr:rowOff>123825</xdr:rowOff>
    </xdr:to>
    <xdr:sp macro="" textlink="">
      <xdr:nvSpPr>
        <xdr:cNvPr id="10" name="等号 9"/>
        <xdr:cNvSpPr/>
      </xdr:nvSpPr>
      <xdr:spPr>
        <a:xfrm>
          <a:off x="4267200" y="2036445"/>
          <a:ext cx="190500" cy="1905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28575</xdr:colOff>
      <xdr:row>23</xdr:row>
      <xdr:rowOff>47624</xdr:rowOff>
    </xdr:from>
    <xdr:to>
      <xdr:col>38</xdr:col>
      <xdr:colOff>85725</xdr:colOff>
      <xdr:row>24</xdr:row>
      <xdr:rowOff>85725</xdr:rowOff>
    </xdr:to>
    <xdr:sp macro="" textlink="">
      <xdr:nvSpPr>
        <xdr:cNvPr id="11" name="等号 10"/>
        <xdr:cNvSpPr/>
      </xdr:nvSpPr>
      <xdr:spPr>
        <a:xfrm>
          <a:off x="4257675" y="2836544"/>
          <a:ext cx="171450" cy="19050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38100</xdr:colOff>
      <xdr:row>30</xdr:row>
      <xdr:rowOff>19050</xdr:rowOff>
    </xdr:from>
    <xdr:to>
      <xdr:col>18</xdr:col>
      <xdr:colOff>104776</xdr:colOff>
      <xdr:row>31</xdr:row>
      <xdr:rowOff>57150</xdr:rowOff>
    </xdr:to>
    <xdr:sp macro="" textlink="">
      <xdr:nvSpPr>
        <xdr:cNvPr id="12" name="等号 11"/>
        <xdr:cNvSpPr/>
      </xdr:nvSpPr>
      <xdr:spPr>
        <a:xfrm>
          <a:off x="4724400" y="3935730"/>
          <a:ext cx="180976" cy="1905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47625</xdr:colOff>
      <xdr:row>35</xdr:row>
      <xdr:rowOff>57150</xdr:rowOff>
    </xdr:from>
    <xdr:to>
      <xdr:col>18</xdr:col>
      <xdr:colOff>85726</xdr:colOff>
      <xdr:row>36</xdr:row>
      <xdr:rowOff>133350</xdr:rowOff>
    </xdr:to>
    <xdr:sp macro="" textlink="">
      <xdr:nvSpPr>
        <xdr:cNvPr id="13" name="等号 12"/>
        <xdr:cNvSpPr/>
      </xdr:nvSpPr>
      <xdr:spPr>
        <a:xfrm>
          <a:off x="4733925" y="4507230"/>
          <a:ext cx="152401" cy="2286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9526</xdr:colOff>
      <xdr:row>35</xdr:row>
      <xdr:rowOff>76200</xdr:rowOff>
    </xdr:from>
    <xdr:to>
      <xdr:col>13</xdr:col>
      <xdr:colOff>9526</xdr:colOff>
      <xdr:row>36</xdr:row>
      <xdr:rowOff>133350</xdr:rowOff>
    </xdr:to>
    <xdr:sp macro="" textlink="">
      <xdr:nvSpPr>
        <xdr:cNvPr id="16" name="乗算記号 15"/>
        <xdr:cNvSpPr/>
      </xdr:nvSpPr>
      <xdr:spPr>
        <a:xfrm>
          <a:off x="4010026" y="4526280"/>
          <a:ext cx="228600" cy="2095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9526</xdr:colOff>
      <xdr:row>30</xdr:row>
      <xdr:rowOff>19049</xdr:rowOff>
    </xdr:from>
    <xdr:to>
      <xdr:col>12</xdr:col>
      <xdr:colOff>114301</xdr:colOff>
      <xdr:row>31</xdr:row>
      <xdr:rowOff>66674</xdr:rowOff>
    </xdr:to>
    <xdr:sp macro="" textlink="">
      <xdr:nvSpPr>
        <xdr:cNvPr id="17" name="乗算記号 16"/>
        <xdr:cNvSpPr/>
      </xdr:nvSpPr>
      <xdr:spPr>
        <a:xfrm>
          <a:off x="4010026" y="3935729"/>
          <a:ext cx="219075" cy="200025"/>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35</xdr:row>
      <xdr:rowOff>57150</xdr:rowOff>
    </xdr:from>
    <xdr:to>
      <xdr:col>11</xdr:col>
      <xdr:colOff>0</xdr:colOff>
      <xdr:row>36</xdr:row>
      <xdr:rowOff>152400</xdr:rowOff>
    </xdr:to>
    <xdr:cxnSp macro="">
      <xdr:nvCxnSpPr>
        <xdr:cNvPr id="19" name="直線コネクタ 18"/>
        <xdr:cNvCxnSpPr/>
      </xdr:nvCxnSpPr>
      <xdr:spPr>
        <a:xfrm flipH="1">
          <a:off x="2695575" y="450723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57150</xdr:colOff>
      <xdr:row>48</xdr:row>
      <xdr:rowOff>0</xdr:rowOff>
    </xdr:from>
    <xdr:to>
      <xdr:col>26</xdr:col>
      <xdr:colOff>104776</xdr:colOff>
      <xdr:row>49</xdr:row>
      <xdr:rowOff>0</xdr:rowOff>
    </xdr:to>
    <xdr:sp macro="" textlink="">
      <xdr:nvSpPr>
        <xdr:cNvPr id="20" name="等号 19"/>
        <xdr:cNvSpPr/>
      </xdr:nvSpPr>
      <xdr:spPr>
        <a:xfrm>
          <a:off x="5629275" y="5734050"/>
          <a:ext cx="171451" cy="1524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53</xdr:row>
      <xdr:rowOff>66674</xdr:rowOff>
    </xdr:from>
    <xdr:to>
      <xdr:col>26</xdr:col>
      <xdr:colOff>66676</xdr:colOff>
      <xdr:row>54</xdr:row>
      <xdr:rowOff>133349</xdr:rowOff>
    </xdr:to>
    <xdr:sp macro="" textlink="">
      <xdr:nvSpPr>
        <xdr:cNvPr id="21" name="等号 20"/>
        <xdr:cNvSpPr/>
      </xdr:nvSpPr>
      <xdr:spPr>
        <a:xfrm>
          <a:off x="5172075" y="5705474"/>
          <a:ext cx="152401" cy="21907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114300</xdr:colOff>
      <xdr:row>47</xdr:row>
      <xdr:rowOff>133350</xdr:rowOff>
    </xdr:from>
    <xdr:to>
      <xdr:col>21</xdr:col>
      <xdr:colOff>28576</xdr:colOff>
      <xdr:row>49</xdr:row>
      <xdr:rowOff>57150</xdr:rowOff>
    </xdr:to>
    <xdr:sp macro="" textlink="">
      <xdr:nvSpPr>
        <xdr:cNvPr id="22" name="乗算記号 21"/>
        <xdr:cNvSpPr/>
      </xdr:nvSpPr>
      <xdr:spPr>
        <a:xfrm>
          <a:off x="4457700" y="5086350"/>
          <a:ext cx="257176" cy="22860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53</xdr:row>
      <xdr:rowOff>57150</xdr:rowOff>
    </xdr:from>
    <xdr:to>
      <xdr:col>21</xdr:col>
      <xdr:colOff>19051</xdr:colOff>
      <xdr:row>54</xdr:row>
      <xdr:rowOff>152400</xdr:rowOff>
    </xdr:to>
    <xdr:sp macro="" textlink="">
      <xdr:nvSpPr>
        <xdr:cNvPr id="23" name="乗算記号 22"/>
        <xdr:cNvSpPr/>
      </xdr:nvSpPr>
      <xdr:spPr>
        <a:xfrm>
          <a:off x="4448175" y="5695950"/>
          <a:ext cx="257176" cy="2476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47</xdr:row>
      <xdr:rowOff>123825</xdr:rowOff>
    </xdr:from>
    <xdr:to>
      <xdr:col>11</xdr:col>
      <xdr:colOff>28576</xdr:colOff>
      <xdr:row>49</xdr:row>
      <xdr:rowOff>47625</xdr:rowOff>
    </xdr:to>
    <xdr:sp macro="" textlink="">
      <xdr:nvSpPr>
        <xdr:cNvPr id="26" name="乗算記号 25"/>
        <xdr:cNvSpPr/>
      </xdr:nvSpPr>
      <xdr:spPr>
        <a:xfrm>
          <a:off x="3314700" y="5076825"/>
          <a:ext cx="257176" cy="22860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53</xdr:row>
      <xdr:rowOff>47625</xdr:rowOff>
    </xdr:from>
    <xdr:to>
      <xdr:col>11</xdr:col>
      <xdr:colOff>19051</xdr:colOff>
      <xdr:row>54</xdr:row>
      <xdr:rowOff>142875</xdr:rowOff>
    </xdr:to>
    <xdr:sp macro="" textlink="">
      <xdr:nvSpPr>
        <xdr:cNvPr id="27" name="乗算記号 26"/>
        <xdr:cNvSpPr/>
      </xdr:nvSpPr>
      <xdr:spPr>
        <a:xfrm>
          <a:off x="3305175" y="5686425"/>
          <a:ext cx="257176" cy="2476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66</xdr:row>
      <xdr:rowOff>0</xdr:rowOff>
    </xdr:from>
    <xdr:to>
      <xdr:col>17</xdr:col>
      <xdr:colOff>76200</xdr:colOff>
      <xdr:row>67</xdr:row>
      <xdr:rowOff>47625</xdr:rowOff>
    </xdr:to>
    <xdr:sp macro="" textlink="">
      <xdr:nvSpPr>
        <xdr:cNvPr id="30" name="加算記号 29"/>
        <xdr:cNvSpPr/>
      </xdr:nvSpPr>
      <xdr:spPr>
        <a:xfrm>
          <a:off x="1828800" y="6294120"/>
          <a:ext cx="190500" cy="200025"/>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71</xdr:row>
      <xdr:rowOff>76200</xdr:rowOff>
    </xdr:from>
    <xdr:to>
      <xdr:col>17</xdr:col>
      <xdr:colOff>95250</xdr:colOff>
      <xdr:row>72</xdr:row>
      <xdr:rowOff>123825</xdr:rowOff>
    </xdr:to>
    <xdr:sp macro="" textlink="">
      <xdr:nvSpPr>
        <xdr:cNvPr id="31" name="加算記号 30"/>
        <xdr:cNvSpPr/>
      </xdr:nvSpPr>
      <xdr:spPr>
        <a:xfrm>
          <a:off x="1847850" y="6903720"/>
          <a:ext cx="190500" cy="200025"/>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71</xdr:row>
      <xdr:rowOff>76200</xdr:rowOff>
    </xdr:from>
    <xdr:to>
      <xdr:col>34</xdr:col>
      <xdr:colOff>76201</xdr:colOff>
      <xdr:row>72</xdr:row>
      <xdr:rowOff>142875</xdr:rowOff>
    </xdr:to>
    <xdr:sp macro="" textlink="">
      <xdr:nvSpPr>
        <xdr:cNvPr id="32" name="等号 31"/>
        <xdr:cNvSpPr/>
      </xdr:nvSpPr>
      <xdr:spPr>
        <a:xfrm>
          <a:off x="3810000" y="6903720"/>
          <a:ext cx="152401" cy="21907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38100</xdr:colOff>
      <xdr:row>66</xdr:row>
      <xdr:rowOff>0</xdr:rowOff>
    </xdr:from>
    <xdr:to>
      <xdr:col>34</xdr:col>
      <xdr:colOff>76201</xdr:colOff>
      <xdr:row>67</xdr:row>
      <xdr:rowOff>66675</xdr:rowOff>
    </xdr:to>
    <xdr:sp macro="" textlink="">
      <xdr:nvSpPr>
        <xdr:cNvPr id="33" name="等号 32"/>
        <xdr:cNvSpPr/>
      </xdr:nvSpPr>
      <xdr:spPr>
        <a:xfrm>
          <a:off x="3810000" y="6294120"/>
          <a:ext cx="152401" cy="21907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45720</xdr:colOff>
      <xdr:row>75</xdr:row>
      <xdr:rowOff>129540</xdr:rowOff>
    </xdr:from>
    <xdr:to>
      <xdr:col>12</xdr:col>
      <xdr:colOff>93346</xdr:colOff>
      <xdr:row>76</xdr:row>
      <xdr:rowOff>83820</xdr:rowOff>
    </xdr:to>
    <xdr:sp macro="" textlink="">
      <xdr:nvSpPr>
        <xdr:cNvPr id="36" name="等号 35"/>
        <xdr:cNvSpPr/>
      </xdr:nvSpPr>
      <xdr:spPr>
        <a:xfrm>
          <a:off x="1303020" y="7780020"/>
          <a:ext cx="161926" cy="1524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68580</xdr:colOff>
      <xdr:row>75</xdr:row>
      <xdr:rowOff>68580</xdr:rowOff>
    </xdr:from>
    <xdr:to>
      <xdr:col>24</xdr:col>
      <xdr:colOff>30480</xdr:colOff>
      <xdr:row>76</xdr:row>
      <xdr:rowOff>118110</xdr:rowOff>
    </xdr:to>
    <xdr:cxnSp macro="">
      <xdr:nvCxnSpPr>
        <xdr:cNvPr id="37" name="直線コネクタ 36"/>
        <xdr:cNvCxnSpPr/>
      </xdr:nvCxnSpPr>
      <xdr:spPr>
        <a:xfrm flipH="1">
          <a:off x="3954780" y="771906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xdr:colOff>
      <xdr:row>38</xdr:row>
      <xdr:rowOff>125730</xdr:rowOff>
    </xdr:from>
    <xdr:to>
      <xdr:col>13</xdr:col>
      <xdr:colOff>1</xdr:colOff>
      <xdr:row>40</xdr:row>
      <xdr:rowOff>30480</xdr:rowOff>
    </xdr:to>
    <xdr:sp macro="" textlink="">
      <xdr:nvSpPr>
        <xdr:cNvPr id="29" name="乗算記号 15"/>
        <xdr:cNvSpPr/>
      </xdr:nvSpPr>
      <xdr:spPr>
        <a:xfrm>
          <a:off x="1362076" y="5659755"/>
          <a:ext cx="247650" cy="2095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38</xdr:row>
      <xdr:rowOff>125730</xdr:rowOff>
    </xdr:from>
    <xdr:to>
      <xdr:col>18</xdr:col>
      <xdr:colOff>85726</xdr:colOff>
      <xdr:row>40</xdr:row>
      <xdr:rowOff>49530</xdr:rowOff>
    </xdr:to>
    <xdr:sp macro="" textlink="">
      <xdr:nvSpPr>
        <xdr:cNvPr id="34" name="等号 33"/>
        <xdr:cNvSpPr/>
      </xdr:nvSpPr>
      <xdr:spPr>
        <a:xfrm>
          <a:off x="2152650" y="5659755"/>
          <a:ext cx="161926" cy="2286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47625</xdr:colOff>
      <xdr:row>44</xdr:row>
      <xdr:rowOff>59055</xdr:rowOff>
    </xdr:from>
    <xdr:to>
      <xdr:col>18</xdr:col>
      <xdr:colOff>85726</xdr:colOff>
      <xdr:row>45</xdr:row>
      <xdr:rowOff>135255</xdr:rowOff>
    </xdr:to>
    <xdr:sp macro="" textlink="">
      <xdr:nvSpPr>
        <xdr:cNvPr id="35" name="等号 34"/>
        <xdr:cNvSpPr/>
      </xdr:nvSpPr>
      <xdr:spPr>
        <a:xfrm>
          <a:off x="2152650" y="6202680"/>
          <a:ext cx="161926" cy="2286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10</xdr:col>
      <xdr:colOff>114301</xdr:colOff>
      <xdr:row>44</xdr:row>
      <xdr:rowOff>59055</xdr:rowOff>
    </xdr:from>
    <xdr:to>
      <xdr:col>12</xdr:col>
      <xdr:colOff>114301</xdr:colOff>
      <xdr:row>45</xdr:row>
      <xdr:rowOff>116205</xdr:rowOff>
    </xdr:to>
    <xdr:sp macro="" textlink="">
      <xdr:nvSpPr>
        <xdr:cNvPr id="38" name="乗算記号 15"/>
        <xdr:cNvSpPr/>
      </xdr:nvSpPr>
      <xdr:spPr>
        <a:xfrm>
          <a:off x="1352551" y="6202680"/>
          <a:ext cx="247650" cy="2095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57150</xdr:colOff>
      <xdr:row>57</xdr:row>
      <xdr:rowOff>0</xdr:rowOff>
    </xdr:from>
    <xdr:to>
      <xdr:col>26</xdr:col>
      <xdr:colOff>104776</xdr:colOff>
      <xdr:row>58</xdr:row>
      <xdr:rowOff>0</xdr:rowOff>
    </xdr:to>
    <xdr:sp macro="" textlink="">
      <xdr:nvSpPr>
        <xdr:cNvPr id="39" name="等号 38"/>
        <xdr:cNvSpPr/>
      </xdr:nvSpPr>
      <xdr:spPr>
        <a:xfrm>
          <a:off x="3152775" y="6800850"/>
          <a:ext cx="171451" cy="1524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62</xdr:row>
      <xdr:rowOff>66674</xdr:rowOff>
    </xdr:from>
    <xdr:to>
      <xdr:col>26</xdr:col>
      <xdr:colOff>66676</xdr:colOff>
      <xdr:row>63</xdr:row>
      <xdr:rowOff>133349</xdr:rowOff>
    </xdr:to>
    <xdr:sp macro="" textlink="">
      <xdr:nvSpPr>
        <xdr:cNvPr id="40" name="等号 39"/>
        <xdr:cNvSpPr/>
      </xdr:nvSpPr>
      <xdr:spPr>
        <a:xfrm>
          <a:off x="3124200" y="7400924"/>
          <a:ext cx="161926" cy="21907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114300</xdr:colOff>
      <xdr:row>56</xdr:row>
      <xdr:rowOff>133350</xdr:rowOff>
    </xdr:from>
    <xdr:to>
      <xdr:col>21</xdr:col>
      <xdr:colOff>28576</xdr:colOff>
      <xdr:row>58</xdr:row>
      <xdr:rowOff>57150</xdr:rowOff>
    </xdr:to>
    <xdr:sp macro="" textlink="">
      <xdr:nvSpPr>
        <xdr:cNvPr id="41" name="乗算記号 21"/>
        <xdr:cNvSpPr/>
      </xdr:nvSpPr>
      <xdr:spPr>
        <a:xfrm>
          <a:off x="2343150" y="6781800"/>
          <a:ext cx="285751" cy="22860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62</xdr:row>
      <xdr:rowOff>57150</xdr:rowOff>
    </xdr:from>
    <xdr:to>
      <xdr:col>21</xdr:col>
      <xdr:colOff>19051</xdr:colOff>
      <xdr:row>63</xdr:row>
      <xdr:rowOff>152400</xdr:rowOff>
    </xdr:to>
    <xdr:sp macro="" textlink="">
      <xdr:nvSpPr>
        <xdr:cNvPr id="42" name="乗算記号 22"/>
        <xdr:cNvSpPr/>
      </xdr:nvSpPr>
      <xdr:spPr>
        <a:xfrm>
          <a:off x="2333625" y="7391400"/>
          <a:ext cx="285751" cy="2476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56</xdr:row>
      <xdr:rowOff>123825</xdr:rowOff>
    </xdr:from>
    <xdr:to>
      <xdr:col>11</xdr:col>
      <xdr:colOff>28576</xdr:colOff>
      <xdr:row>58</xdr:row>
      <xdr:rowOff>47625</xdr:rowOff>
    </xdr:to>
    <xdr:sp macro="" textlink="">
      <xdr:nvSpPr>
        <xdr:cNvPr id="43" name="乗算記号 25"/>
        <xdr:cNvSpPr/>
      </xdr:nvSpPr>
      <xdr:spPr>
        <a:xfrm>
          <a:off x="1114425" y="6772275"/>
          <a:ext cx="276226" cy="22860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62</xdr:row>
      <xdr:rowOff>47625</xdr:rowOff>
    </xdr:from>
    <xdr:to>
      <xdr:col>11</xdr:col>
      <xdr:colOff>19051</xdr:colOff>
      <xdr:row>63</xdr:row>
      <xdr:rowOff>142875</xdr:rowOff>
    </xdr:to>
    <xdr:sp macro="" textlink="">
      <xdr:nvSpPr>
        <xdr:cNvPr id="44" name="乗算記号 26"/>
        <xdr:cNvSpPr/>
      </xdr:nvSpPr>
      <xdr:spPr>
        <a:xfrm>
          <a:off x="1114425" y="7381875"/>
          <a:ext cx="266701" cy="2476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15</xdr:row>
      <xdr:rowOff>85725</xdr:rowOff>
    </xdr:from>
    <xdr:to>
      <xdr:col>2</xdr:col>
      <xdr:colOff>95250</xdr:colOff>
      <xdr:row>19</xdr:row>
      <xdr:rowOff>114300</xdr:rowOff>
    </xdr:to>
    <xdr:sp macro="" textlink="">
      <xdr:nvSpPr>
        <xdr:cNvPr id="2" name="左大かっこ 1"/>
        <xdr:cNvSpPr/>
      </xdr:nvSpPr>
      <xdr:spPr>
        <a:xfrm>
          <a:off x="238125" y="2505075"/>
          <a:ext cx="104775" cy="638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104776</xdr:colOff>
      <xdr:row>15</xdr:row>
      <xdr:rowOff>95250</xdr:rowOff>
    </xdr:from>
    <xdr:to>
      <xdr:col>21</xdr:col>
      <xdr:colOff>76201</xdr:colOff>
      <xdr:row>19</xdr:row>
      <xdr:rowOff>114300</xdr:rowOff>
    </xdr:to>
    <xdr:sp macro="" textlink="">
      <xdr:nvSpPr>
        <xdr:cNvPr id="3" name="左大かっこ 2"/>
        <xdr:cNvSpPr/>
      </xdr:nvSpPr>
      <xdr:spPr>
        <a:xfrm>
          <a:off x="2581276" y="2514600"/>
          <a:ext cx="95250" cy="628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15</xdr:row>
      <xdr:rowOff>57150</xdr:rowOff>
    </xdr:from>
    <xdr:to>
      <xdr:col>40</xdr:col>
      <xdr:colOff>57150</xdr:colOff>
      <xdr:row>19</xdr:row>
      <xdr:rowOff>104775</xdr:rowOff>
    </xdr:to>
    <xdr:sp macro="" textlink="">
      <xdr:nvSpPr>
        <xdr:cNvPr id="4" name="左大かっこ 3"/>
        <xdr:cNvSpPr/>
      </xdr:nvSpPr>
      <xdr:spPr>
        <a:xfrm>
          <a:off x="4905375" y="2476500"/>
          <a:ext cx="104775" cy="657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15</xdr:row>
      <xdr:rowOff>95250</xdr:rowOff>
    </xdr:from>
    <xdr:to>
      <xdr:col>17</xdr:col>
      <xdr:colOff>16002</xdr:colOff>
      <xdr:row>19</xdr:row>
      <xdr:rowOff>114300</xdr:rowOff>
    </xdr:to>
    <xdr:sp macro="" textlink="">
      <xdr:nvSpPr>
        <xdr:cNvPr id="5" name="右大かっこ 4"/>
        <xdr:cNvSpPr/>
      </xdr:nvSpPr>
      <xdr:spPr>
        <a:xfrm>
          <a:off x="2009775" y="2514600"/>
          <a:ext cx="111252" cy="628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15</xdr:row>
      <xdr:rowOff>114300</xdr:rowOff>
    </xdr:from>
    <xdr:to>
      <xdr:col>36</xdr:col>
      <xdr:colOff>44577</xdr:colOff>
      <xdr:row>19</xdr:row>
      <xdr:rowOff>133350</xdr:rowOff>
    </xdr:to>
    <xdr:sp macro="" textlink="">
      <xdr:nvSpPr>
        <xdr:cNvPr id="6" name="右大かっこ 5"/>
        <xdr:cNvSpPr/>
      </xdr:nvSpPr>
      <xdr:spPr>
        <a:xfrm>
          <a:off x="4391025" y="2533650"/>
          <a:ext cx="111252" cy="628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57150</xdr:colOff>
      <xdr:row>15</xdr:row>
      <xdr:rowOff>104775</xdr:rowOff>
    </xdr:from>
    <xdr:to>
      <xdr:col>53</xdr:col>
      <xdr:colOff>44577</xdr:colOff>
      <xdr:row>19</xdr:row>
      <xdr:rowOff>123825</xdr:rowOff>
    </xdr:to>
    <xdr:sp macro="" textlink="">
      <xdr:nvSpPr>
        <xdr:cNvPr id="7" name="右大かっこ 6"/>
        <xdr:cNvSpPr/>
      </xdr:nvSpPr>
      <xdr:spPr>
        <a:xfrm>
          <a:off x="6496050" y="2524125"/>
          <a:ext cx="111252" cy="6286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16</xdr:row>
      <xdr:rowOff>28575</xdr:rowOff>
    </xdr:from>
    <xdr:to>
      <xdr:col>19</xdr:col>
      <xdr:colOff>19050</xdr:colOff>
      <xdr:row>17</xdr:row>
      <xdr:rowOff>123825</xdr:rowOff>
    </xdr:to>
    <xdr:cxnSp macro="">
      <xdr:nvCxnSpPr>
        <xdr:cNvPr id="8" name="直線コネクタ 7"/>
        <xdr:cNvCxnSpPr/>
      </xdr:nvCxnSpPr>
      <xdr:spPr>
        <a:xfrm flipH="1">
          <a:off x="2286000" y="2600325"/>
          <a:ext cx="85725"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66675</xdr:colOff>
      <xdr:row>23</xdr:row>
      <xdr:rowOff>57150</xdr:rowOff>
    </xdr:from>
    <xdr:to>
      <xdr:col>19</xdr:col>
      <xdr:colOff>28575</xdr:colOff>
      <xdr:row>24</xdr:row>
      <xdr:rowOff>152400</xdr:rowOff>
    </xdr:to>
    <xdr:cxnSp macro="">
      <xdr:nvCxnSpPr>
        <xdr:cNvPr id="9" name="直線コネクタ 8"/>
        <xdr:cNvCxnSpPr/>
      </xdr:nvCxnSpPr>
      <xdr:spPr>
        <a:xfrm flipH="1">
          <a:off x="2295525" y="3467100"/>
          <a:ext cx="85725"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16</xdr:row>
      <xdr:rowOff>85725</xdr:rowOff>
    </xdr:from>
    <xdr:to>
      <xdr:col>38</xdr:col>
      <xdr:colOff>114300</xdr:colOff>
      <xdr:row>17</xdr:row>
      <xdr:rowOff>123825</xdr:rowOff>
    </xdr:to>
    <xdr:sp macro="" textlink="">
      <xdr:nvSpPr>
        <xdr:cNvPr id="10" name="等号 9"/>
        <xdr:cNvSpPr/>
      </xdr:nvSpPr>
      <xdr:spPr>
        <a:xfrm>
          <a:off x="4619625" y="2657475"/>
          <a:ext cx="200025" cy="1905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28575</xdr:colOff>
      <xdr:row>23</xdr:row>
      <xdr:rowOff>47624</xdr:rowOff>
    </xdr:from>
    <xdr:to>
      <xdr:col>38</xdr:col>
      <xdr:colOff>85725</xdr:colOff>
      <xdr:row>24</xdr:row>
      <xdr:rowOff>85725</xdr:rowOff>
    </xdr:to>
    <xdr:sp macro="" textlink="">
      <xdr:nvSpPr>
        <xdr:cNvPr id="11" name="等号 10"/>
        <xdr:cNvSpPr/>
      </xdr:nvSpPr>
      <xdr:spPr>
        <a:xfrm>
          <a:off x="4610100" y="3457574"/>
          <a:ext cx="180975" cy="19050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38100</xdr:colOff>
      <xdr:row>30</xdr:row>
      <xdr:rowOff>19050</xdr:rowOff>
    </xdr:from>
    <xdr:to>
      <xdr:col>18</xdr:col>
      <xdr:colOff>104776</xdr:colOff>
      <xdr:row>31</xdr:row>
      <xdr:rowOff>57150</xdr:rowOff>
    </xdr:to>
    <xdr:sp macro="" textlink="">
      <xdr:nvSpPr>
        <xdr:cNvPr id="12" name="等号 11"/>
        <xdr:cNvSpPr/>
      </xdr:nvSpPr>
      <xdr:spPr>
        <a:xfrm>
          <a:off x="3629025" y="4562475"/>
          <a:ext cx="190501" cy="1905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47625</xdr:colOff>
      <xdr:row>35</xdr:row>
      <xdr:rowOff>57150</xdr:rowOff>
    </xdr:from>
    <xdr:to>
      <xdr:col>18</xdr:col>
      <xdr:colOff>85726</xdr:colOff>
      <xdr:row>36</xdr:row>
      <xdr:rowOff>133350</xdr:rowOff>
    </xdr:to>
    <xdr:sp macro="" textlink="">
      <xdr:nvSpPr>
        <xdr:cNvPr id="13" name="等号 12"/>
        <xdr:cNvSpPr/>
      </xdr:nvSpPr>
      <xdr:spPr>
        <a:xfrm>
          <a:off x="3638550" y="5133975"/>
          <a:ext cx="161926" cy="2286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9526</xdr:colOff>
      <xdr:row>35</xdr:row>
      <xdr:rowOff>76200</xdr:rowOff>
    </xdr:from>
    <xdr:to>
      <xdr:col>13</xdr:col>
      <xdr:colOff>9526</xdr:colOff>
      <xdr:row>36</xdr:row>
      <xdr:rowOff>133350</xdr:rowOff>
    </xdr:to>
    <xdr:sp macro="" textlink="">
      <xdr:nvSpPr>
        <xdr:cNvPr id="14" name="乗算記号 15"/>
        <xdr:cNvSpPr/>
      </xdr:nvSpPr>
      <xdr:spPr>
        <a:xfrm>
          <a:off x="2857501" y="5153025"/>
          <a:ext cx="247650" cy="2095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9526</xdr:colOff>
      <xdr:row>30</xdr:row>
      <xdr:rowOff>19049</xdr:rowOff>
    </xdr:from>
    <xdr:to>
      <xdr:col>12</xdr:col>
      <xdr:colOff>114301</xdr:colOff>
      <xdr:row>31</xdr:row>
      <xdr:rowOff>66674</xdr:rowOff>
    </xdr:to>
    <xdr:sp macro="" textlink="">
      <xdr:nvSpPr>
        <xdr:cNvPr id="15" name="乗算記号 16"/>
        <xdr:cNvSpPr/>
      </xdr:nvSpPr>
      <xdr:spPr>
        <a:xfrm>
          <a:off x="2857501" y="4562474"/>
          <a:ext cx="228600" cy="200025"/>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57150</xdr:colOff>
      <xdr:row>48</xdr:row>
      <xdr:rowOff>0</xdr:rowOff>
    </xdr:from>
    <xdr:to>
      <xdr:col>26</xdr:col>
      <xdr:colOff>104776</xdr:colOff>
      <xdr:row>49</xdr:row>
      <xdr:rowOff>0</xdr:rowOff>
    </xdr:to>
    <xdr:sp macro="" textlink="">
      <xdr:nvSpPr>
        <xdr:cNvPr id="18" name="等号 17"/>
        <xdr:cNvSpPr/>
      </xdr:nvSpPr>
      <xdr:spPr>
        <a:xfrm>
          <a:off x="4391025" y="5734050"/>
          <a:ext cx="171451" cy="1524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53</xdr:row>
      <xdr:rowOff>66674</xdr:rowOff>
    </xdr:from>
    <xdr:to>
      <xdr:col>26</xdr:col>
      <xdr:colOff>66676</xdr:colOff>
      <xdr:row>54</xdr:row>
      <xdr:rowOff>133349</xdr:rowOff>
    </xdr:to>
    <xdr:sp macro="" textlink="">
      <xdr:nvSpPr>
        <xdr:cNvPr id="19" name="等号 18"/>
        <xdr:cNvSpPr/>
      </xdr:nvSpPr>
      <xdr:spPr>
        <a:xfrm>
          <a:off x="4362450" y="6334124"/>
          <a:ext cx="161926" cy="21907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114300</xdr:colOff>
      <xdr:row>47</xdr:row>
      <xdr:rowOff>133350</xdr:rowOff>
    </xdr:from>
    <xdr:to>
      <xdr:col>21</xdr:col>
      <xdr:colOff>28576</xdr:colOff>
      <xdr:row>49</xdr:row>
      <xdr:rowOff>57150</xdr:rowOff>
    </xdr:to>
    <xdr:sp macro="" textlink="">
      <xdr:nvSpPr>
        <xdr:cNvPr id="20" name="乗算記号 21"/>
        <xdr:cNvSpPr/>
      </xdr:nvSpPr>
      <xdr:spPr>
        <a:xfrm>
          <a:off x="3581400" y="5715000"/>
          <a:ext cx="285751" cy="22860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53</xdr:row>
      <xdr:rowOff>57150</xdr:rowOff>
    </xdr:from>
    <xdr:to>
      <xdr:col>21</xdr:col>
      <xdr:colOff>19051</xdr:colOff>
      <xdr:row>54</xdr:row>
      <xdr:rowOff>152400</xdr:rowOff>
    </xdr:to>
    <xdr:sp macro="" textlink="">
      <xdr:nvSpPr>
        <xdr:cNvPr id="21" name="乗算記号 22"/>
        <xdr:cNvSpPr/>
      </xdr:nvSpPr>
      <xdr:spPr>
        <a:xfrm>
          <a:off x="3571875" y="6324600"/>
          <a:ext cx="285751" cy="2476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47</xdr:row>
      <xdr:rowOff>123825</xdr:rowOff>
    </xdr:from>
    <xdr:to>
      <xdr:col>11</xdr:col>
      <xdr:colOff>28576</xdr:colOff>
      <xdr:row>49</xdr:row>
      <xdr:rowOff>47625</xdr:rowOff>
    </xdr:to>
    <xdr:sp macro="" textlink="">
      <xdr:nvSpPr>
        <xdr:cNvPr id="22" name="乗算記号 25"/>
        <xdr:cNvSpPr/>
      </xdr:nvSpPr>
      <xdr:spPr>
        <a:xfrm>
          <a:off x="2343150" y="5705475"/>
          <a:ext cx="285751" cy="22860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53</xdr:row>
      <xdr:rowOff>47625</xdr:rowOff>
    </xdr:from>
    <xdr:to>
      <xdr:col>11</xdr:col>
      <xdr:colOff>19051</xdr:colOff>
      <xdr:row>54</xdr:row>
      <xdr:rowOff>142875</xdr:rowOff>
    </xdr:to>
    <xdr:sp macro="" textlink="">
      <xdr:nvSpPr>
        <xdr:cNvPr id="23" name="乗算記号 26"/>
        <xdr:cNvSpPr/>
      </xdr:nvSpPr>
      <xdr:spPr>
        <a:xfrm>
          <a:off x="2333625" y="6315075"/>
          <a:ext cx="285751" cy="2476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66</xdr:row>
      <xdr:rowOff>0</xdr:rowOff>
    </xdr:from>
    <xdr:to>
      <xdr:col>17</xdr:col>
      <xdr:colOff>76200</xdr:colOff>
      <xdr:row>67</xdr:row>
      <xdr:rowOff>47625</xdr:rowOff>
    </xdr:to>
    <xdr:sp macro="" textlink="">
      <xdr:nvSpPr>
        <xdr:cNvPr id="26" name="加算記号 29"/>
        <xdr:cNvSpPr/>
      </xdr:nvSpPr>
      <xdr:spPr>
        <a:xfrm>
          <a:off x="1981200" y="6972300"/>
          <a:ext cx="200025" cy="247650"/>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71</xdr:row>
      <xdr:rowOff>76200</xdr:rowOff>
    </xdr:from>
    <xdr:to>
      <xdr:col>17</xdr:col>
      <xdr:colOff>95250</xdr:colOff>
      <xdr:row>72</xdr:row>
      <xdr:rowOff>123825</xdr:rowOff>
    </xdr:to>
    <xdr:sp macro="" textlink="">
      <xdr:nvSpPr>
        <xdr:cNvPr id="27" name="加算記号 30"/>
        <xdr:cNvSpPr/>
      </xdr:nvSpPr>
      <xdr:spPr>
        <a:xfrm>
          <a:off x="2000250" y="7677150"/>
          <a:ext cx="200025" cy="200025"/>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71</xdr:row>
      <xdr:rowOff>76200</xdr:rowOff>
    </xdr:from>
    <xdr:to>
      <xdr:col>34</xdr:col>
      <xdr:colOff>76201</xdr:colOff>
      <xdr:row>72</xdr:row>
      <xdr:rowOff>142875</xdr:rowOff>
    </xdr:to>
    <xdr:sp macro="" textlink="">
      <xdr:nvSpPr>
        <xdr:cNvPr id="28" name="等号 27"/>
        <xdr:cNvSpPr/>
      </xdr:nvSpPr>
      <xdr:spPr>
        <a:xfrm>
          <a:off x="4124325" y="7677150"/>
          <a:ext cx="161926" cy="21907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38100</xdr:colOff>
      <xdr:row>66</xdr:row>
      <xdr:rowOff>0</xdr:rowOff>
    </xdr:from>
    <xdr:to>
      <xdr:col>34</xdr:col>
      <xdr:colOff>76201</xdr:colOff>
      <xdr:row>67</xdr:row>
      <xdr:rowOff>66675</xdr:rowOff>
    </xdr:to>
    <xdr:sp macro="" textlink="">
      <xdr:nvSpPr>
        <xdr:cNvPr id="29" name="等号 28"/>
        <xdr:cNvSpPr/>
      </xdr:nvSpPr>
      <xdr:spPr>
        <a:xfrm>
          <a:off x="4124325" y="6972300"/>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45720</xdr:colOff>
      <xdr:row>75</xdr:row>
      <xdr:rowOff>129540</xdr:rowOff>
    </xdr:from>
    <xdr:to>
      <xdr:col>12</xdr:col>
      <xdr:colOff>93346</xdr:colOff>
      <xdr:row>76</xdr:row>
      <xdr:rowOff>83820</xdr:rowOff>
    </xdr:to>
    <xdr:sp macro="" textlink="">
      <xdr:nvSpPr>
        <xdr:cNvPr id="30" name="等号 29"/>
        <xdr:cNvSpPr/>
      </xdr:nvSpPr>
      <xdr:spPr>
        <a:xfrm>
          <a:off x="1407795" y="8387715"/>
          <a:ext cx="171451" cy="15430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68580</xdr:colOff>
      <xdr:row>75</xdr:row>
      <xdr:rowOff>68580</xdr:rowOff>
    </xdr:from>
    <xdr:to>
      <xdr:col>24</xdr:col>
      <xdr:colOff>30480</xdr:colOff>
      <xdr:row>76</xdr:row>
      <xdr:rowOff>118110</xdr:rowOff>
    </xdr:to>
    <xdr:cxnSp macro="">
      <xdr:nvCxnSpPr>
        <xdr:cNvPr id="31" name="直線コネクタ 30"/>
        <xdr:cNvCxnSpPr/>
      </xdr:nvCxnSpPr>
      <xdr:spPr>
        <a:xfrm flipH="1">
          <a:off x="2916555" y="8326755"/>
          <a:ext cx="85725" cy="2495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xdr:colOff>
      <xdr:row>38</xdr:row>
      <xdr:rowOff>125730</xdr:rowOff>
    </xdr:from>
    <xdr:to>
      <xdr:col>13</xdr:col>
      <xdr:colOff>1</xdr:colOff>
      <xdr:row>40</xdr:row>
      <xdr:rowOff>30480</xdr:rowOff>
    </xdr:to>
    <xdr:sp macro="" textlink="">
      <xdr:nvSpPr>
        <xdr:cNvPr id="32" name="乗算記号 15"/>
        <xdr:cNvSpPr/>
      </xdr:nvSpPr>
      <xdr:spPr>
        <a:xfrm>
          <a:off x="1600201" y="5659755"/>
          <a:ext cx="247650" cy="2095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38</xdr:row>
      <xdr:rowOff>125730</xdr:rowOff>
    </xdr:from>
    <xdr:to>
      <xdr:col>18</xdr:col>
      <xdr:colOff>85726</xdr:colOff>
      <xdr:row>40</xdr:row>
      <xdr:rowOff>49530</xdr:rowOff>
    </xdr:to>
    <xdr:sp macro="" textlink="">
      <xdr:nvSpPr>
        <xdr:cNvPr id="33" name="等号 32"/>
        <xdr:cNvSpPr/>
      </xdr:nvSpPr>
      <xdr:spPr>
        <a:xfrm>
          <a:off x="2390775" y="5659755"/>
          <a:ext cx="161926" cy="2286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47625</xdr:colOff>
      <xdr:row>44</xdr:row>
      <xdr:rowOff>59055</xdr:rowOff>
    </xdr:from>
    <xdr:to>
      <xdr:col>18</xdr:col>
      <xdr:colOff>85726</xdr:colOff>
      <xdr:row>45</xdr:row>
      <xdr:rowOff>135255</xdr:rowOff>
    </xdr:to>
    <xdr:sp macro="" textlink="">
      <xdr:nvSpPr>
        <xdr:cNvPr id="34" name="等号 33"/>
        <xdr:cNvSpPr/>
      </xdr:nvSpPr>
      <xdr:spPr>
        <a:xfrm>
          <a:off x="2390775" y="6336030"/>
          <a:ext cx="161926" cy="2286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10</xdr:col>
      <xdr:colOff>114301</xdr:colOff>
      <xdr:row>44</xdr:row>
      <xdr:rowOff>59055</xdr:rowOff>
    </xdr:from>
    <xdr:to>
      <xdr:col>12</xdr:col>
      <xdr:colOff>114301</xdr:colOff>
      <xdr:row>45</xdr:row>
      <xdr:rowOff>116205</xdr:rowOff>
    </xdr:to>
    <xdr:sp macro="" textlink="">
      <xdr:nvSpPr>
        <xdr:cNvPr id="35" name="乗算記号 15"/>
        <xdr:cNvSpPr/>
      </xdr:nvSpPr>
      <xdr:spPr>
        <a:xfrm>
          <a:off x="1590676" y="6336030"/>
          <a:ext cx="247650" cy="2095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57150</xdr:colOff>
      <xdr:row>57</xdr:row>
      <xdr:rowOff>0</xdr:rowOff>
    </xdr:from>
    <xdr:to>
      <xdr:col>26</xdr:col>
      <xdr:colOff>104776</xdr:colOff>
      <xdr:row>58</xdr:row>
      <xdr:rowOff>0</xdr:rowOff>
    </xdr:to>
    <xdr:sp macro="" textlink="">
      <xdr:nvSpPr>
        <xdr:cNvPr id="36" name="等号 35"/>
        <xdr:cNvSpPr/>
      </xdr:nvSpPr>
      <xdr:spPr>
        <a:xfrm>
          <a:off x="3390900" y="8077200"/>
          <a:ext cx="171451" cy="1524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62</xdr:row>
      <xdr:rowOff>66674</xdr:rowOff>
    </xdr:from>
    <xdr:to>
      <xdr:col>26</xdr:col>
      <xdr:colOff>66676</xdr:colOff>
      <xdr:row>63</xdr:row>
      <xdr:rowOff>133349</xdr:rowOff>
    </xdr:to>
    <xdr:sp macro="" textlink="">
      <xdr:nvSpPr>
        <xdr:cNvPr id="37" name="等号 36"/>
        <xdr:cNvSpPr/>
      </xdr:nvSpPr>
      <xdr:spPr>
        <a:xfrm>
          <a:off x="3362325" y="8648699"/>
          <a:ext cx="161926" cy="21907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114300</xdr:colOff>
      <xdr:row>56</xdr:row>
      <xdr:rowOff>133350</xdr:rowOff>
    </xdr:from>
    <xdr:to>
      <xdr:col>21</xdr:col>
      <xdr:colOff>28576</xdr:colOff>
      <xdr:row>58</xdr:row>
      <xdr:rowOff>57150</xdr:rowOff>
    </xdr:to>
    <xdr:sp macro="" textlink="">
      <xdr:nvSpPr>
        <xdr:cNvPr id="38" name="乗算記号 21"/>
        <xdr:cNvSpPr/>
      </xdr:nvSpPr>
      <xdr:spPr>
        <a:xfrm>
          <a:off x="2581275" y="8058150"/>
          <a:ext cx="285751" cy="22860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62</xdr:row>
      <xdr:rowOff>57150</xdr:rowOff>
    </xdr:from>
    <xdr:to>
      <xdr:col>21</xdr:col>
      <xdr:colOff>19051</xdr:colOff>
      <xdr:row>63</xdr:row>
      <xdr:rowOff>152400</xdr:rowOff>
    </xdr:to>
    <xdr:sp macro="" textlink="">
      <xdr:nvSpPr>
        <xdr:cNvPr id="39" name="乗算記号 22"/>
        <xdr:cNvSpPr/>
      </xdr:nvSpPr>
      <xdr:spPr>
        <a:xfrm>
          <a:off x="2571750" y="8639175"/>
          <a:ext cx="285751" cy="2476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56</xdr:row>
      <xdr:rowOff>123825</xdr:rowOff>
    </xdr:from>
    <xdr:to>
      <xdr:col>11</xdr:col>
      <xdr:colOff>28576</xdr:colOff>
      <xdr:row>58</xdr:row>
      <xdr:rowOff>47625</xdr:rowOff>
    </xdr:to>
    <xdr:sp macro="" textlink="">
      <xdr:nvSpPr>
        <xdr:cNvPr id="40" name="乗算記号 25"/>
        <xdr:cNvSpPr/>
      </xdr:nvSpPr>
      <xdr:spPr>
        <a:xfrm>
          <a:off x="1352550" y="8048625"/>
          <a:ext cx="276226" cy="22860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62</xdr:row>
      <xdr:rowOff>47625</xdr:rowOff>
    </xdr:from>
    <xdr:to>
      <xdr:col>11</xdr:col>
      <xdr:colOff>19051</xdr:colOff>
      <xdr:row>63</xdr:row>
      <xdr:rowOff>142875</xdr:rowOff>
    </xdr:to>
    <xdr:sp macro="" textlink="">
      <xdr:nvSpPr>
        <xdr:cNvPr id="41" name="乗算記号 26"/>
        <xdr:cNvSpPr/>
      </xdr:nvSpPr>
      <xdr:spPr>
        <a:xfrm>
          <a:off x="1352550" y="8629650"/>
          <a:ext cx="266701" cy="2476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66</xdr:row>
      <xdr:rowOff>0</xdr:rowOff>
    </xdr:from>
    <xdr:to>
      <xdr:col>17</xdr:col>
      <xdr:colOff>76200</xdr:colOff>
      <xdr:row>67</xdr:row>
      <xdr:rowOff>47625</xdr:rowOff>
    </xdr:to>
    <xdr:sp macro="" textlink="">
      <xdr:nvSpPr>
        <xdr:cNvPr id="42" name="加算記号 29"/>
        <xdr:cNvSpPr/>
      </xdr:nvSpPr>
      <xdr:spPr>
        <a:xfrm>
          <a:off x="2219325" y="9334500"/>
          <a:ext cx="200025" cy="247650"/>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15</xdr:row>
      <xdr:rowOff>85725</xdr:rowOff>
    </xdr:from>
    <xdr:to>
      <xdr:col>2</xdr:col>
      <xdr:colOff>95250</xdr:colOff>
      <xdr:row>19</xdr:row>
      <xdr:rowOff>114300</xdr:rowOff>
    </xdr:to>
    <xdr:sp macro="" textlink="">
      <xdr:nvSpPr>
        <xdr:cNvPr id="2" name="左大かっこ 1"/>
        <xdr:cNvSpPr/>
      </xdr:nvSpPr>
      <xdr:spPr>
        <a:xfrm>
          <a:off x="228600" y="2463165"/>
          <a:ext cx="95250" cy="8210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104776</xdr:colOff>
      <xdr:row>15</xdr:row>
      <xdr:rowOff>95250</xdr:rowOff>
    </xdr:from>
    <xdr:to>
      <xdr:col>21</xdr:col>
      <xdr:colOff>76201</xdr:colOff>
      <xdr:row>19</xdr:row>
      <xdr:rowOff>114300</xdr:rowOff>
    </xdr:to>
    <xdr:sp macro="" textlink="">
      <xdr:nvSpPr>
        <xdr:cNvPr id="3" name="左大かっこ 2"/>
        <xdr:cNvSpPr/>
      </xdr:nvSpPr>
      <xdr:spPr>
        <a:xfrm>
          <a:off x="2390776" y="2472690"/>
          <a:ext cx="85725" cy="8115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15</xdr:row>
      <xdr:rowOff>57150</xdr:rowOff>
    </xdr:from>
    <xdr:to>
      <xdr:col>40</xdr:col>
      <xdr:colOff>57150</xdr:colOff>
      <xdr:row>19</xdr:row>
      <xdr:rowOff>104775</xdr:rowOff>
    </xdr:to>
    <xdr:sp macro="" textlink="">
      <xdr:nvSpPr>
        <xdr:cNvPr id="4" name="左大かっこ 3"/>
        <xdr:cNvSpPr/>
      </xdr:nvSpPr>
      <xdr:spPr>
        <a:xfrm>
          <a:off x="4533900" y="2434590"/>
          <a:ext cx="95250" cy="8401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15</xdr:row>
      <xdr:rowOff>95250</xdr:rowOff>
    </xdr:from>
    <xdr:to>
      <xdr:col>17</xdr:col>
      <xdr:colOff>16002</xdr:colOff>
      <xdr:row>19</xdr:row>
      <xdr:rowOff>114300</xdr:rowOff>
    </xdr:to>
    <xdr:sp macro="" textlink="">
      <xdr:nvSpPr>
        <xdr:cNvPr id="5" name="右大かっこ 4"/>
        <xdr:cNvSpPr/>
      </xdr:nvSpPr>
      <xdr:spPr>
        <a:xfrm>
          <a:off x="1857375" y="2472690"/>
          <a:ext cx="101727" cy="811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15</xdr:row>
      <xdr:rowOff>114300</xdr:rowOff>
    </xdr:from>
    <xdr:to>
      <xdr:col>36</xdr:col>
      <xdr:colOff>44577</xdr:colOff>
      <xdr:row>19</xdr:row>
      <xdr:rowOff>133350</xdr:rowOff>
    </xdr:to>
    <xdr:sp macro="" textlink="">
      <xdr:nvSpPr>
        <xdr:cNvPr id="6" name="右大かっこ 5"/>
        <xdr:cNvSpPr/>
      </xdr:nvSpPr>
      <xdr:spPr>
        <a:xfrm>
          <a:off x="4057650" y="2491740"/>
          <a:ext cx="101727" cy="811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57150</xdr:colOff>
      <xdr:row>15</xdr:row>
      <xdr:rowOff>104775</xdr:rowOff>
    </xdr:from>
    <xdr:to>
      <xdr:col>53</xdr:col>
      <xdr:colOff>44577</xdr:colOff>
      <xdr:row>19</xdr:row>
      <xdr:rowOff>123825</xdr:rowOff>
    </xdr:to>
    <xdr:sp macro="" textlink="">
      <xdr:nvSpPr>
        <xdr:cNvPr id="7" name="右大かっこ 6"/>
        <xdr:cNvSpPr/>
      </xdr:nvSpPr>
      <xdr:spPr>
        <a:xfrm>
          <a:off x="6000750" y="2482215"/>
          <a:ext cx="101727" cy="811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16</xdr:row>
      <xdr:rowOff>28575</xdr:rowOff>
    </xdr:from>
    <xdr:to>
      <xdr:col>19</xdr:col>
      <xdr:colOff>19050</xdr:colOff>
      <xdr:row>17</xdr:row>
      <xdr:rowOff>123825</xdr:rowOff>
    </xdr:to>
    <xdr:cxnSp macro="">
      <xdr:nvCxnSpPr>
        <xdr:cNvPr id="8" name="直線コネクタ 7"/>
        <xdr:cNvCxnSpPr/>
      </xdr:nvCxnSpPr>
      <xdr:spPr>
        <a:xfrm flipH="1">
          <a:off x="2114550" y="2604135"/>
          <a:ext cx="76200" cy="29337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66675</xdr:colOff>
      <xdr:row>23</xdr:row>
      <xdr:rowOff>57150</xdr:rowOff>
    </xdr:from>
    <xdr:to>
      <xdr:col>19</xdr:col>
      <xdr:colOff>28575</xdr:colOff>
      <xdr:row>24</xdr:row>
      <xdr:rowOff>152400</xdr:rowOff>
    </xdr:to>
    <xdr:cxnSp macro="">
      <xdr:nvCxnSpPr>
        <xdr:cNvPr id="9" name="直線コネクタ 8"/>
        <xdr:cNvCxnSpPr/>
      </xdr:nvCxnSpPr>
      <xdr:spPr>
        <a:xfrm flipH="1">
          <a:off x="2124075" y="3653790"/>
          <a:ext cx="76200" cy="29337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16</xdr:row>
      <xdr:rowOff>85725</xdr:rowOff>
    </xdr:from>
    <xdr:to>
      <xdr:col>38</xdr:col>
      <xdr:colOff>114300</xdr:colOff>
      <xdr:row>17</xdr:row>
      <xdr:rowOff>123825</xdr:rowOff>
    </xdr:to>
    <xdr:sp macro="" textlink="">
      <xdr:nvSpPr>
        <xdr:cNvPr id="10" name="等号 9"/>
        <xdr:cNvSpPr/>
      </xdr:nvSpPr>
      <xdr:spPr>
        <a:xfrm>
          <a:off x="4267200" y="2661285"/>
          <a:ext cx="190500" cy="23622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28575</xdr:colOff>
      <xdr:row>23</xdr:row>
      <xdr:rowOff>47624</xdr:rowOff>
    </xdr:from>
    <xdr:to>
      <xdr:col>38</xdr:col>
      <xdr:colOff>85725</xdr:colOff>
      <xdr:row>24</xdr:row>
      <xdr:rowOff>85725</xdr:rowOff>
    </xdr:to>
    <xdr:sp macro="" textlink="">
      <xdr:nvSpPr>
        <xdr:cNvPr id="11" name="等号 10"/>
        <xdr:cNvSpPr/>
      </xdr:nvSpPr>
      <xdr:spPr>
        <a:xfrm>
          <a:off x="4257675" y="3644264"/>
          <a:ext cx="171450" cy="23622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30</xdr:row>
      <xdr:rowOff>76200</xdr:rowOff>
    </xdr:from>
    <xdr:to>
      <xdr:col>26</xdr:col>
      <xdr:colOff>76201</xdr:colOff>
      <xdr:row>31</xdr:row>
      <xdr:rowOff>152400</xdr:rowOff>
    </xdr:to>
    <xdr:sp macro="" textlink="">
      <xdr:nvSpPr>
        <xdr:cNvPr id="12" name="等号 11"/>
        <xdr:cNvSpPr/>
      </xdr:nvSpPr>
      <xdr:spPr>
        <a:xfrm>
          <a:off x="5172075" y="5059680"/>
          <a:ext cx="161926" cy="27432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36</xdr:row>
      <xdr:rowOff>66674</xdr:rowOff>
    </xdr:from>
    <xdr:to>
      <xdr:col>26</xdr:col>
      <xdr:colOff>66676</xdr:colOff>
      <xdr:row>37</xdr:row>
      <xdr:rowOff>133349</xdr:rowOff>
    </xdr:to>
    <xdr:sp macro="" textlink="">
      <xdr:nvSpPr>
        <xdr:cNvPr id="13" name="等号 12"/>
        <xdr:cNvSpPr/>
      </xdr:nvSpPr>
      <xdr:spPr>
        <a:xfrm>
          <a:off x="5172075" y="5873114"/>
          <a:ext cx="152401" cy="26479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0</xdr:colOff>
      <xdr:row>30</xdr:row>
      <xdr:rowOff>123824</xdr:rowOff>
    </xdr:from>
    <xdr:to>
      <xdr:col>11</xdr:col>
      <xdr:colOff>9525</xdr:colOff>
      <xdr:row>31</xdr:row>
      <xdr:rowOff>161924</xdr:rowOff>
    </xdr:to>
    <xdr:sp macro="" textlink="">
      <xdr:nvSpPr>
        <xdr:cNvPr id="14" name="乗算記号 13"/>
        <xdr:cNvSpPr/>
      </xdr:nvSpPr>
      <xdr:spPr>
        <a:xfrm>
          <a:off x="3314700" y="5107304"/>
          <a:ext cx="238125" cy="23622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36</xdr:row>
      <xdr:rowOff>57150</xdr:rowOff>
    </xdr:from>
    <xdr:to>
      <xdr:col>21</xdr:col>
      <xdr:colOff>19051</xdr:colOff>
      <xdr:row>37</xdr:row>
      <xdr:rowOff>152400</xdr:rowOff>
    </xdr:to>
    <xdr:sp macro="" textlink="">
      <xdr:nvSpPr>
        <xdr:cNvPr id="15" name="乗算記号 14"/>
        <xdr:cNvSpPr/>
      </xdr:nvSpPr>
      <xdr:spPr>
        <a:xfrm>
          <a:off x="4448175" y="5863590"/>
          <a:ext cx="257176" cy="29337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30</xdr:row>
      <xdr:rowOff>95249</xdr:rowOff>
    </xdr:from>
    <xdr:to>
      <xdr:col>20</xdr:col>
      <xdr:colOff>114300</xdr:colOff>
      <xdr:row>31</xdr:row>
      <xdr:rowOff>133349</xdr:rowOff>
    </xdr:to>
    <xdr:sp macro="" textlink="">
      <xdr:nvSpPr>
        <xdr:cNvPr id="18" name="乗算記号 17"/>
        <xdr:cNvSpPr/>
      </xdr:nvSpPr>
      <xdr:spPr>
        <a:xfrm>
          <a:off x="4457700" y="5078729"/>
          <a:ext cx="228600" cy="23622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36</xdr:row>
      <xdr:rowOff>47625</xdr:rowOff>
    </xdr:from>
    <xdr:to>
      <xdr:col>11</xdr:col>
      <xdr:colOff>19051</xdr:colOff>
      <xdr:row>37</xdr:row>
      <xdr:rowOff>142875</xdr:rowOff>
    </xdr:to>
    <xdr:sp macro="" textlink="">
      <xdr:nvSpPr>
        <xdr:cNvPr id="19" name="乗算記号 18"/>
        <xdr:cNvSpPr/>
      </xdr:nvSpPr>
      <xdr:spPr>
        <a:xfrm>
          <a:off x="3305175" y="5854065"/>
          <a:ext cx="257176" cy="29337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xdr:colOff>
      <xdr:row>58</xdr:row>
      <xdr:rowOff>129540</xdr:rowOff>
    </xdr:from>
    <xdr:to>
      <xdr:col>11</xdr:col>
      <xdr:colOff>93346</xdr:colOff>
      <xdr:row>59</xdr:row>
      <xdr:rowOff>83820</xdr:rowOff>
    </xdr:to>
    <xdr:sp macro="" textlink="">
      <xdr:nvSpPr>
        <xdr:cNvPr id="23" name="等号 22"/>
        <xdr:cNvSpPr/>
      </xdr:nvSpPr>
      <xdr:spPr>
        <a:xfrm>
          <a:off x="1303020" y="8069580"/>
          <a:ext cx="161926" cy="1524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68580</xdr:colOff>
      <xdr:row>58</xdr:row>
      <xdr:rowOff>68580</xdr:rowOff>
    </xdr:from>
    <xdr:to>
      <xdr:col>23</xdr:col>
      <xdr:colOff>30480</xdr:colOff>
      <xdr:row>59</xdr:row>
      <xdr:rowOff>118110</xdr:rowOff>
    </xdr:to>
    <xdr:cxnSp macro="">
      <xdr:nvCxnSpPr>
        <xdr:cNvPr id="24" name="直線コネクタ 23"/>
        <xdr:cNvCxnSpPr/>
      </xdr:nvCxnSpPr>
      <xdr:spPr>
        <a:xfrm flipH="1">
          <a:off x="3954780" y="800862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40</xdr:row>
      <xdr:rowOff>76200</xdr:rowOff>
    </xdr:from>
    <xdr:to>
      <xdr:col>26</xdr:col>
      <xdr:colOff>76201</xdr:colOff>
      <xdr:row>41</xdr:row>
      <xdr:rowOff>152400</xdr:rowOff>
    </xdr:to>
    <xdr:sp macro="" textlink="">
      <xdr:nvSpPr>
        <xdr:cNvPr id="20" name="等号 19"/>
        <xdr:cNvSpPr/>
      </xdr:nvSpPr>
      <xdr:spPr>
        <a:xfrm>
          <a:off x="3276600" y="5267325"/>
          <a:ext cx="171451" cy="32385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46</xdr:row>
      <xdr:rowOff>66674</xdr:rowOff>
    </xdr:from>
    <xdr:to>
      <xdr:col>26</xdr:col>
      <xdr:colOff>66676</xdr:colOff>
      <xdr:row>47</xdr:row>
      <xdr:rowOff>133349</xdr:rowOff>
    </xdr:to>
    <xdr:sp macro="" textlink="">
      <xdr:nvSpPr>
        <xdr:cNvPr id="21" name="等号 20"/>
        <xdr:cNvSpPr/>
      </xdr:nvSpPr>
      <xdr:spPr>
        <a:xfrm>
          <a:off x="3276600" y="6229349"/>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0</xdr:colOff>
      <xdr:row>40</xdr:row>
      <xdr:rowOff>123824</xdr:rowOff>
    </xdr:from>
    <xdr:to>
      <xdr:col>11</xdr:col>
      <xdr:colOff>9525</xdr:colOff>
      <xdr:row>41</xdr:row>
      <xdr:rowOff>161924</xdr:rowOff>
    </xdr:to>
    <xdr:sp macro="" textlink="">
      <xdr:nvSpPr>
        <xdr:cNvPr id="22" name="乗算記号 13"/>
        <xdr:cNvSpPr/>
      </xdr:nvSpPr>
      <xdr:spPr>
        <a:xfrm>
          <a:off x="1266825" y="5314949"/>
          <a:ext cx="257175" cy="2857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46</xdr:row>
      <xdr:rowOff>57150</xdr:rowOff>
    </xdr:from>
    <xdr:to>
      <xdr:col>21</xdr:col>
      <xdr:colOff>19051</xdr:colOff>
      <xdr:row>47</xdr:row>
      <xdr:rowOff>152400</xdr:rowOff>
    </xdr:to>
    <xdr:sp macro="" textlink="">
      <xdr:nvSpPr>
        <xdr:cNvPr id="25" name="乗算記号 14"/>
        <xdr:cNvSpPr/>
      </xdr:nvSpPr>
      <xdr:spPr>
        <a:xfrm>
          <a:off x="2486025" y="6219825"/>
          <a:ext cx="285751" cy="295275"/>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40</xdr:row>
      <xdr:rowOff>95249</xdr:rowOff>
    </xdr:from>
    <xdr:to>
      <xdr:col>20</xdr:col>
      <xdr:colOff>114300</xdr:colOff>
      <xdr:row>41</xdr:row>
      <xdr:rowOff>133349</xdr:rowOff>
    </xdr:to>
    <xdr:sp macro="" textlink="">
      <xdr:nvSpPr>
        <xdr:cNvPr id="26" name="乗算記号 17"/>
        <xdr:cNvSpPr/>
      </xdr:nvSpPr>
      <xdr:spPr>
        <a:xfrm>
          <a:off x="2505075" y="5286374"/>
          <a:ext cx="238125" cy="2857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46</xdr:row>
      <xdr:rowOff>47625</xdr:rowOff>
    </xdr:from>
    <xdr:to>
      <xdr:col>11</xdr:col>
      <xdr:colOff>19051</xdr:colOff>
      <xdr:row>47</xdr:row>
      <xdr:rowOff>142875</xdr:rowOff>
    </xdr:to>
    <xdr:sp macro="" textlink="">
      <xdr:nvSpPr>
        <xdr:cNvPr id="27" name="乗算記号 18"/>
        <xdr:cNvSpPr/>
      </xdr:nvSpPr>
      <xdr:spPr>
        <a:xfrm>
          <a:off x="1266825" y="6210300"/>
          <a:ext cx="266701" cy="295275"/>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50</xdr:row>
      <xdr:rowOff>0</xdr:rowOff>
    </xdr:from>
    <xdr:to>
      <xdr:col>17</xdr:col>
      <xdr:colOff>76200</xdr:colOff>
      <xdr:row>51</xdr:row>
      <xdr:rowOff>47625</xdr:rowOff>
    </xdr:to>
    <xdr:sp macro="" textlink="">
      <xdr:nvSpPr>
        <xdr:cNvPr id="36" name="加算記号 29"/>
        <xdr:cNvSpPr/>
      </xdr:nvSpPr>
      <xdr:spPr>
        <a:xfrm>
          <a:off x="10515600" y="7162800"/>
          <a:ext cx="200025" cy="247650"/>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55</xdr:row>
      <xdr:rowOff>76200</xdr:rowOff>
    </xdr:from>
    <xdr:to>
      <xdr:col>17</xdr:col>
      <xdr:colOff>95250</xdr:colOff>
      <xdr:row>56</xdr:row>
      <xdr:rowOff>123825</xdr:rowOff>
    </xdr:to>
    <xdr:sp macro="" textlink="">
      <xdr:nvSpPr>
        <xdr:cNvPr id="37" name="加算記号 30"/>
        <xdr:cNvSpPr/>
      </xdr:nvSpPr>
      <xdr:spPr>
        <a:xfrm>
          <a:off x="10534650" y="8029575"/>
          <a:ext cx="200025" cy="247650"/>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55</xdr:row>
      <xdr:rowOff>76200</xdr:rowOff>
    </xdr:from>
    <xdr:to>
      <xdr:col>34</xdr:col>
      <xdr:colOff>76201</xdr:colOff>
      <xdr:row>56</xdr:row>
      <xdr:rowOff>142875</xdr:rowOff>
    </xdr:to>
    <xdr:sp macro="" textlink="">
      <xdr:nvSpPr>
        <xdr:cNvPr id="38" name="等号 37"/>
        <xdr:cNvSpPr/>
      </xdr:nvSpPr>
      <xdr:spPr>
        <a:xfrm>
          <a:off x="12658725" y="8029575"/>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38100</xdr:colOff>
      <xdr:row>50</xdr:row>
      <xdr:rowOff>0</xdr:rowOff>
    </xdr:from>
    <xdr:to>
      <xdr:col>34</xdr:col>
      <xdr:colOff>76201</xdr:colOff>
      <xdr:row>51</xdr:row>
      <xdr:rowOff>66675</xdr:rowOff>
    </xdr:to>
    <xdr:sp macro="" textlink="">
      <xdr:nvSpPr>
        <xdr:cNvPr id="39" name="等号 38"/>
        <xdr:cNvSpPr/>
      </xdr:nvSpPr>
      <xdr:spPr>
        <a:xfrm>
          <a:off x="12658725" y="7162800"/>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15</xdr:row>
      <xdr:rowOff>85725</xdr:rowOff>
    </xdr:from>
    <xdr:to>
      <xdr:col>2</xdr:col>
      <xdr:colOff>95250</xdr:colOff>
      <xdr:row>19</xdr:row>
      <xdr:rowOff>114300</xdr:rowOff>
    </xdr:to>
    <xdr:sp macro="" textlink="">
      <xdr:nvSpPr>
        <xdr:cNvPr id="2" name="左大かっこ 1"/>
        <xdr:cNvSpPr/>
      </xdr:nvSpPr>
      <xdr:spPr>
        <a:xfrm>
          <a:off x="238125" y="2600325"/>
          <a:ext cx="104775" cy="8286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104776</xdr:colOff>
      <xdr:row>15</xdr:row>
      <xdr:rowOff>95250</xdr:rowOff>
    </xdr:from>
    <xdr:to>
      <xdr:col>21</xdr:col>
      <xdr:colOff>76201</xdr:colOff>
      <xdr:row>19</xdr:row>
      <xdr:rowOff>114300</xdr:rowOff>
    </xdr:to>
    <xdr:sp macro="" textlink="">
      <xdr:nvSpPr>
        <xdr:cNvPr id="3" name="左大かっこ 2"/>
        <xdr:cNvSpPr/>
      </xdr:nvSpPr>
      <xdr:spPr>
        <a:xfrm>
          <a:off x="2581276" y="2609850"/>
          <a:ext cx="95250" cy="819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15</xdr:row>
      <xdr:rowOff>57150</xdr:rowOff>
    </xdr:from>
    <xdr:to>
      <xdr:col>40</xdr:col>
      <xdr:colOff>57150</xdr:colOff>
      <xdr:row>19</xdr:row>
      <xdr:rowOff>104775</xdr:rowOff>
    </xdr:to>
    <xdr:sp macro="" textlink="">
      <xdr:nvSpPr>
        <xdr:cNvPr id="4" name="左大かっこ 3"/>
        <xdr:cNvSpPr/>
      </xdr:nvSpPr>
      <xdr:spPr>
        <a:xfrm>
          <a:off x="4905375" y="2571750"/>
          <a:ext cx="104775" cy="8477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15</xdr:row>
      <xdr:rowOff>95250</xdr:rowOff>
    </xdr:from>
    <xdr:to>
      <xdr:col>17</xdr:col>
      <xdr:colOff>16002</xdr:colOff>
      <xdr:row>19</xdr:row>
      <xdr:rowOff>114300</xdr:rowOff>
    </xdr:to>
    <xdr:sp macro="" textlink="">
      <xdr:nvSpPr>
        <xdr:cNvPr id="5" name="右大かっこ 4"/>
        <xdr:cNvSpPr/>
      </xdr:nvSpPr>
      <xdr:spPr>
        <a:xfrm>
          <a:off x="2009775" y="2609850"/>
          <a:ext cx="111252" cy="819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15</xdr:row>
      <xdr:rowOff>114300</xdr:rowOff>
    </xdr:from>
    <xdr:to>
      <xdr:col>36</xdr:col>
      <xdr:colOff>44577</xdr:colOff>
      <xdr:row>19</xdr:row>
      <xdr:rowOff>133350</xdr:rowOff>
    </xdr:to>
    <xdr:sp macro="" textlink="">
      <xdr:nvSpPr>
        <xdr:cNvPr id="6" name="右大かっこ 5"/>
        <xdr:cNvSpPr/>
      </xdr:nvSpPr>
      <xdr:spPr>
        <a:xfrm>
          <a:off x="4391025" y="2628900"/>
          <a:ext cx="111252" cy="819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57150</xdr:colOff>
      <xdr:row>15</xdr:row>
      <xdr:rowOff>104775</xdr:rowOff>
    </xdr:from>
    <xdr:to>
      <xdr:col>53</xdr:col>
      <xdr:colOff>44577</xdr:colOff>
      <xdr:row>19</xdr:row>
      <xdr:rowOff>123825</xdr:rowOff>
    </xdr:to>
    <xdr:sp macro="" textlink="">
      <xdr:nvSpPr>
        <xdr:cNvPr id="7" name="右大かっこ 6"/>
        <xdr:cNvSpPr/>
      </xdr:nvSpPr>
      <xdr:spPr>
        <a:xfrm>
          <a:off x="6496050" y="2619375"/>
          <a:ext cx="111252" cy="819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16</xdr:row>
      <xdr:rowOff>28575</xdr:rowOff>
    </xdr:from>
    <xdr:to>
      <xdr:col>19</xdr:col>
      <xdr:colOff>19050</xdr:colOff>
      <xdr:row>17</xdr:row>
      <xdr:rowOff>123825</xdr:rowOff>
    </xdr:to>
    <xdr:cxnSp macro="">
      <xdr:nvCxnSpPr>
        <xdr:cNvPr id="8" name="直線コネクタ 7"/>
        <xdr:cNvCxnSpPr/>
      </xdr:nvCxnSpPr>
      <xdr:spPr>
        <a:xfrm flipH="1">
          <a:off x="2286000" y="2743200"/>
          <a:ext cx="85725" cy="295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66675</xdr:colOff>
      <xdr:row>23</xdr:row>
      <xdr:rowOff>57150</xdr:rowOff>
    </xdr:from>
    <xdr:to>
      <xdr:col>19</xdr:col>
      <xdr:colOff>28575</xdr:colOff>
      <xdr:row>24</xdr:row>
      <xdr:rowOff>152400</xdr:rowOff>
    </xdr:to>
    <xdr:cxnSp macro="">
      <xdr:nvCxnSpPr>
        <xdr:cNvPr id="9" name="直線コネクタ 8"/>
        <xdr:cNvCxnSpPr/>
      </xdr:nvCxnSpPr>
      <xdr:spPr>
        <a:xfrm flipH="1">
          <a:off x="2295525" y="3800475"/>
          <a:ext cx="85725" cy="295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16</xdr:row>
      <xdr:rowOff>85725</xdr:rowOff>
    </xdr:from>
    <xdr:to>
      <xdr:col>38</xdr:col>
      <xdr:colOff>114300</xdr:colOff>
      <xdr:row>17</xdr:row>
      <xdr:rowOff>123825</xdr:rowOff>
    </xdr:to>
    <xdr:sp macro="" textlink="">
      <xdr:nvSpPr>
        <xdr:cNvPr id="10" name="等号 9"/>
        <xdr:cNvSpPr/>
      </xdr:nvSpPr>
      <xdr:spPr>
        <a:xfrm>
          <a:off x="4619625" y="2800350"/>
          <a:ext cx="200025" cy="23812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28575</xdr:colOff>
      <xdr:row>23</xdr:row>
      <xdr:rowOff>47624</xdr:rowOff>
    </xdr:from>
    <xdr:to>
      <xdr:col>38</xdr:col>
      <xdr:colOff>85725</xdr:colOff>
      <xdr:row>24</xdr:row>
      <xdr:rowOff>85725</xdr:rowOff>
    </xdr:to>
    <xdr:sp macro="" textlink="">
      <xdr:nvSpPr>
        <xdr:cNvPr id="11" name="等号 10"/>
        <xdr:cNvSpPr/>
      </xdr:nvSpPr>
      <xdr:spPr>
        <a:xfrm>
          <a:off x="4610100" y="3790949"/>
          <a:ext cx="180975" cy="23812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30</xdr:row>
      <xdr:rowOff>76200</xdr:rowOff>
    </xdr:from>
    <xdr:to>
      <xdr:col>26</xdr:col>
      <xdr:colOff>76201</xdr:colOff>
      <xdr:row>31</xdr:row>
      <xdr:rowOff>152400</xdr:rowOff>
    </xdr:to>
    <xdr:sp macro="" textlink="">
      <xdr:nvSpPr>
        <xdr:cNvPr id="12" name="等号 11"/>
        <xdr:cNvSpPr/>
      </xdr:nvSpPr>
      <xdr:spPr>
        <a:xfrm>
          <a:off x="4362450" y="5267325"/>
          <a:ext cx="171451" cy="32385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35</xdr:row>
      <xdr:rowOff>66674</xdr:rowOff>
    </xdr:from>
    <xdr:to>
      <xdr:col>26</xdr:col>
      <xdr:colOff>66676</xdr:colOff>
      <xdr:row>36</xdr:row>
      <xdr:rowOff>133349</xdr:rowOff>
    </xdr:to>
    <xdr:sp macro="" textlink="">
      <xdr:nvSpPr>
        <xdr:cNvPr id="13" name="等号 12"/>
        <xdr:cNvSpPr/>
      </xdr:nvSpPr>
      <xdr:spPr>
        <a:xfrm>
          <a:off x="4362450" y="6229349"/>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0</xdr:colOff>
      <xdr:row>30</xdr:row>
      <xdr:rowOff>123824</xdr:rowOff>
    </xdr:from>
    <xdr:to>
      <xdr:col>11</xdr:col>
      <xdr:colOff>9525</xdr:colOff>
      <xdr:row>31</xdr:row>
      <xdr:rowOff>161924</xdr:rowOff>
    </xdr:to>
    <xdr:sp macro="" textlink="">
      <xdr:nvSpPr>
        <xdr:cNvPr id="14" name="乗算記号 13"/>
        <xdr:cNvSpPr/>
      </xdr:nvSpPr>
      <xdr:spPr>
        <a:xfrm>
          <a:off x="2352675" y="5314949"/>
          <a:ext cx="257175" cy="2857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35</xdr:row>
      <xdr:rowOff>57150</xdr:rowOff>
    </xdr:from>
    <xdr:to>
      <xdr:col>21</xdr:col>
      <xdr:colOff>19051</xdr:colOff>
      <xdr:row>36</xdr:row>
      <xdr:rowOff>152400</xdr:rowOff>
    </xdr:to>
    <xdr:sp macro="" textlink="">
      <xdr:nvSpPr>
        <xdr:cNvPr id="15" name="乗算記号 14"/>
        <xdr:cNvSpPr/>
      </xdr:nvSpPr>
      <xdr:spPr>
        <a:xfrm>
          <a:off x="3571875" y="6219825"/>
          <a:ext cx="285751" cy="295275"/>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30</xdr:row>
      <xdr:rowOff>95249</xdr:rowOff>
    </xdr:from>
    <xdr:to>
      <xdr:col>20</xdr:col>
      <xdr:colOff>114300</xdr:colOff>
      <xdr:row>31</xdr:row>
      <xdr:rowOff>133349</xdr:rowOff>
    </xdr:to>
    <xdr:sp macro="" textlink="">
      <xdr:nvSpPr>
        <xdr:cNvPr id="16" name="乗算記号 17"/>
        <xdr:cNvSpPr/>
      </xdr:nvSpPr>
      <xdr:spPr>
        <a:xfrm>
          <a:off x="3590925" y="5286374"/>
          <a:ext cx="238125" cy="2857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35</xdr:row>
      <xdr:rowOff>47625</xdr:rowOff>
    </xdr:from>
    <xdr:to>
      <xdr:col>11</xdr:col>
      <xdr:colOff>19051</xdr:colOff>
      <xdr:row>36</xdr:row>
      <xdr:rowOff>142875</xdr:rowOff>
    </xdr:to>
    <xdr:sp macro="" textlink="">
      <xdr:nvSpPr>
        <xdr:cNvPr id="17" name="乗算記号 18"/>
        <xdr:cNvSpPr/>
      </xdr:nvSpPr>
      <xdr:spPr>
        <a:xfrm>
          <a:off x="2333625" y="6210300"/>
          <a:ext cx="285751" cy="295275"/>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xdr:colOff>
      <xdr:row>57</xdr:row>
      <xdr:rowOff>129540</xdr:rowOff>
    </xdr:from>
    <xdr:to>
      <xdr:col>11</xdr:col>
      <xdr:colOff>93346</xdr:colOff>
      <xdr:row>58</xdr:row>
      <xdr:rowOff>83820</xdr:rowOff>
    </xdr:to>
    <xdr:sp macro="" textlink="">
      <xdr:nvSpPr>
        <xdr:cNvPr id="20" name="等号 19"/>
        <xdr:cNvSpPr/>
      </xdr:nvSpPr>
      <xdr:spPr>
        <a:xfrm>
          <a:off x="1283970" y="7092315"/>
          <a:ext cx="171451" cy="15430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68580</xdr:colOff>
      <xdr:row>57</xdr:row>
      <xdr:rowOff>68580</xdr:rowOff>
    </xdr:from>
    <xdr:to>
      <xdr:col>23</xdr:col>
      <xdr:colOff>30480</xdr:colOff>
      <xdr:row>58</xdr:row>
      <xdr:rowOff>118110</xdr:rowOff>
    </xdr:to>
    <xdr:cxnSp macro="">
      <xdr:nvCxnSpPr>
        <xdr:cNvPr id="21" name="直線コネクタ 20"/>
        <xdr:cNvCxnSpPr/>
      </xdr:nvCxnSpPr>
      <xdr:spPr>
        <a:xfrm flipH="1">
          <a:off x="2792730" y="7031355"/>
          <a:ext cx="85725" cy="2495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39</xdr:row>
      <xdr:rowOff>76200</xdr:rowOff>
    </xdr:from>
    <xdr:to>
      <xdr:col>26</xdr:col>
      <xdr:colOff>76201</xdr:colOff>
      <xdr:row>40</xdr:row>
      <xdr:rowOff>152400</xdr:rowOff>
    </xdr:to>
    <xdr:sp macro="" textlink="">
      <xdr:nvSpPr>
        <xdr:cNvPr id="32" name="等号 31"/>
        <xdr:cNvSpPr/>
      </xdr:nvSpPr>
      <xdr:spPr>
        <a:xfrm>
          <a:off x="3276600" y="6781800"/>
          <a:ext cx="171451" cy="24765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25</xdr:col>
      <xdr:colOff>28575</xdr:colOff>
      <xdr:row>45</xdr:row>
      <xdr:rowOff>66674</xdr:rowOff>
    </xdr:from>
    <xdr:to>
      <xdr:col>26</xdr:col>
      <xdr:colOff>66676</xdr:colOff>
      <xdr:row>46</xdr:row>
      <xdr:rowOff>133349</xdr:rowOff>
    </xdr:to>
    <xdr:sp macro="" textlink="">
      <xdr:nvSpPr>
        <xdr:cNvPr id="33" name="等号 32"/>
        <xdr:cNvSpPr/>
      </xdr:nvSpPr>
      <xdr:spPr>
        <a:xfrm>
          <a:off x="3276600" y="7572374"/>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9</xdr:col>
      <xdr:colOff>0</xdr:colOff>
      <xdr:row>39</xdr:row>
      <xdr:rowOff>123824</xdr:rowOff>
    </xdr:from>
    <xdr:to>
      <xdr:col>11</xdr:col>
      <xdr:colOff>9525</xdr:colOff>
      <xdr:row>40</xdr:row>
      <xdr:rowOff>161924</xdr:rowOff>
    </xdr:to>
    <xdr:sp macro="" textlink="">
      <xdr:nvSpPr>
        <xdr:cNvPr id="34" name="乗算記号 13"/>
        <xdr:cNvSpPr/>
      </xdr:nvSpPr>
      <xdr:spPr>
        <a:xfrm>
          <a:off x="1266825" y="6829424"/>
          <a:ext cx="257175" cy="2095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45</xdr:row>
      <xdr:rowOff>57150</xdr:rowOff>
    </xdr:from>
    <xdr:to>
      <xdr:col>21</xdr:col>
      <xdr:colOff>19051</xdr:colOff>
      <xdr:row>46</xdr:row>
      <xdr:rowOff>152400</xdr:rowOff>
    </xdr:to>
    <xdr:sp macro="" textlink="">
      <xdr:nvSpPr>
        <xdr:cNvPr id="35" name="乗算記号 14"/>
        <xdr:cNvSpPr/>
      </xdr:nvSpPr>
      <xdr:spPr>
        <a:xfrm>
          <a:off x="2486025" y="7562850"/>
          <a:ext cx="285751" cy="295275"/>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39</xdr:row>
      <xdr:rowOff>95249</xdr:rowOff>
    </xdr:from>
    <xdr:to>
      <xdr:col>20</xdr:col>
      <xdr:colOff>114300</xdr:colOff>
      <xdr:row>40</xdr:row>
      <xdr:rowOff>133349</xdr:rowOff>
    </xdr:to>
    <xdr:sp macro="" textlink="">
      <xdr:nvSpPr>
        <xdr:cNvPr id="36" name="乗算記号 17"/>
        <xdr:cNvSpPr/>
      </xdr:nvSpPr>
      <xdr:spPr>
        <a:xfrm>
          <a:off x="2505075" y="6800849"/>
          <a:ext cx="238125" cy="209550"/>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45</xdr:row>
      <xdr:rowOff>47625</xdr:rowOff>
    </xdr:from>
    <xdr:to>
      <xdr:col>11</xdr:col>
      <xdr:colOff>19051</xdr:colOff>
      <xdr:row>46</xdr:row>
      <xdr:rowOff>142875</xdr:rowOff>
    </xdr:to>
    <xdr:sp macro="" textlink="">
      <xdr:nvSpPr>
        <xdr:cNvPr id="37" name="乗算記号 18"/>
        <xdr:cNvSpPr/>
      </xdr:nvSpPr>
      <xdr:spPr>
        <a:xfrm>
          <a:off x="1266825" y="7553325"/>
          <a:ext cx="266701" cy="295275"/>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49</xdr:row>
      <xdr:rowOff>0</xdr:rowOff>
    </xdr:from>
    <xdr:to>
      <xdr:col>17</xdr:col>
      <xdr:colOff>76200</xdr:colOff>
      <xdr:row>50</xdr:row>
      <xdr:rowOff>47625</xdr:rowOff>
    </xdr:to>
    <xdr:sp macro="" textlink="">
      <xdr:nvSpPr>
        <xdr:cNvPr id="38" name="加算記号 29"/>
        <xdr:cNvSpPr/>
      </xdr:nvSpPr>
      <xdr:spPr>
        <a:xfrm>
          <a:off x="2133600" y="8305800"/>
          <a:ext cx="200025" cy="247650"/>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54</xdr:row>
      <xdr:rowOff>76200</xdr:rowOff>
    </xdr:from>
    <xdr:to>
      <xdr:col>17</xdr:col>
      <xdr:colOff>95250</xdr:colOff>
      <xdr:row>55</xdr:row>
      <xdr:rowOff>123825</xdr:rowOff>
    </xdr:to>
    <xdr:sp macro="" textlink="">
      <xdr:nvSpPr>
        <xdr:cNvPr id="39" name="加算記号 30"/>
        <xdr:cNvSpPr/>
      </xdr:nvSpPr>
      <xdr:spPr>
        <a:xfrm>
          <a:off x="2152650" y="9010650"/>
          <a:ext cx="200025" cy="247650"/>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54</xdr:row>
      <xdr:rowOff>76200</xdr:rowOff>
    </xdr:from>
    <xdr:to>
      <xdr:col>34</xdr:col>
      <xdr:colOff>76201</xdr:colOff>
      <xdr:row>55</xdr:row>
      <xdr:rowOff>142875</xdr:rowOff>
    </xdr:to>
    <xdr:sp macro="" textlink="">
      <xdr:nvSpPr>
        <xdr:cNvPr id="40" name="等号 39"/>
        <xdr:cNvSpPr/>
      </xdr:nvSpPr>
      <xdr:spPr>
        <a:xfrm>
          <a:off x="4276725" y="9010650"/>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38100</xdr:colOff>
      <xdr:row>49</xdr:row>
      <xdr:rowOff>0</xdr:rowOff>
    </xdr:from>
    <xdr:to>
      <xdr:col>34</xdr:col>
      <xdr:colOff>76201</xdr:colOff>
      <xdr:row>50</xdr:row>
      <xdr:rowOff>66675</xdr:rowOff>
    </xdr:to>
    <xdr:sp macro="" textlink="">
      <xdr:nvSpPr>
        <xdr:cNvPr id="41" name="等号 40"/>
        <xdr:cNvSpPr/>
      </xdr:nvSpPr>
      <xdr:spPr>
        <a:xfrm>
          <a:off x="4276725" y="8305800"/>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14</xdr:row>
      <xdr:rowOff>85725</xdr:rowOff>
    </xdr:from>
    <xdr:to>
      <xdr:col>2</xdr:col>
      <xdr:colOff>95250</xdr:colOff>
      <xdr:row>18</xdr:row>
      <xdr:rowOff>114300</xdr:rowOff>
    </xdr:to>
    <xdr:sp macro="" textlink="">
      <xdr:nvSpPr>
        <xdr:cNvPr id="2" name="左大かっこ 1"/>
        <xdr:cNvSpPr/>
      </xdr:nvSpPr>
      <xdr:spPr>
        <a:xfrm>
          <a:off x="228600" y="2265045"/>
          <a:ext cx="95250" cy="8210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104776</xdr:colOff>
      <xdr:row>14</xdr:row>
      <xdr:rowOff>95250</xdr:rowOff>
    </xdr:from>
    <xdr:to>
      <xdr:col>21</xdr:col>
      <xdr:colOff>76201</xdr:colOff>
      <xdr:row>18</xdr:row>
      <xdr:rowOff>114300</xdr:rowOff>
    </xdr:to>
    <xdr:sp macro="" textlink="">
      <xdr:nvSpPr>
        <xdr:cNvPr id="3" name="左大かっこ 2"/>
        <xdr:cNvSpPr/>
      </xdr:nvSpPr>
      <xdr:spPr>
        <a:xfrm>
          <a:off x="2390776" y="2274570"/>
          <a:ext cx="85725" cy="81153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14</xdr:row>
      <xdr:rowOff>57150</xdr:rowOff>
    </xdr:from>
    <xdr:to>
      <xdr:col>40</xdr:col>
      <xdr:colOff>57150</xdr:colOff>
      <xdr:row>18</xdr:row>
      <xdr:rowOff>104775</xdr:rowOff>
    </xdr:to>
    <xdr:sp macro="" textlink="">
      <xdr:nvSpPr>
        <xdr:cNvPr id="4" name="左大かっこ 3"/>
        <xdr:cNvSpPr/>
      </xdr:nvSpPr>
      <xdr:spPr>
        <a:xfrm>
          <a:off x="4533900" y="2236470"/>
          <a:ext cx="95250" cy="8401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14</xdr:row>
      <xdr:rowOff>95250</xdr:rowOff>
    </xdr:from>
    <xdr:to>
      <xdr:col>17</xdr:col>
      <xdr:colOff>16002</xdr:colOff>
      <xdr:row>18</xdr:row>
      <xdr:rowOff>114300</xdr:rowOff>
    </xdr:to>
    <xdr:sp macro="" textlink="">
      <xdr:nvSpPr>
        <xdr:cNvPr id="5" name="右大かっこ 4"/>
        <xdr:cNvSpPr/>
      </xdr:nvSpPr>
      <xdr:spPr>
        <a:xfrm>
          <a:off x="1857375" y="2274570"/>
          <a:ext cx="101727" cy="811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114300</xdr:rowOff>
    </xdr:from>
    <xdr:to>
      <xdr:col>36</xdr:col>
      <xdr:colOff>44577</xdr:colOff>
      <xdr:row>18</xdr:row>
      <xdr:rowOff>133350</xdr:rowOff>
    </xdr:to>
    <xdr:sp macro="" textlink="">
      <xdr:nvSpPr>
        <xdr:cNvPr id="6" name="右大かっこ 5"/>
        <xdr:cNvSpPr/>
      </xdr:nvSpPr>
      <xdr:spPr>
        <a:xfrm>
          <a:off x="4057650" y="2293620"/>
          <a:ext cx="101727" cy="811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57150</xdr:colOff>
      <xdr:row>14</xdr:row>
      <xdr:rowOff>104775</xdr:rowOff>
    </xdr:from>
    <xdr:to>
      <xdr:col>53</xdr:col>
      <xdr:colOff>44577</xdr:colOff>
      <xdr:row>18</xdr:row>
      <xdr:rowOff>123825</xdr:rowOff>
    </xdr:to>
    <xdr:sp macro="" textlink="">
      <xdr:nvSpPr>
        <xdr:cNvPr id="7" name="右大かっこ 6"/>
        <xdr:cNvSpPr/>
      </xdr:nvSpPr>
      <xdr:spPr>
        <a:xfrm>
          <a:off x="6000750" y="2284095"/>
          <a:ext cx="101727" cy="811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15</xdr:row>
      <xdr:rowOff>28575</xdr:rowOff>
    </xdr:from>
    <xdr:to>
      <xdr:col>19</xdr:col>
      <xdr:colOff>19050</xdr:colOff>
      <xdr:row>16</xdr:row>
      <xdr:rowOff>123825</xdr:rowOff>
    </xdr:to>
    <xdr:cxnSp macro="">
      <xdr:nvCxnSpPr>
        <xdr:cNvPr id="8" name="直線コネクタ 7"/>
        <xdr:cNvCxnSpPr/>
      </xdr:nvCxnSpPr>
      <xdr:spPr>
        <a:xfrm flipH="1">
          <a:off x="2114550" y="2406015"/>
          <a:ext cx="76200" cy="29337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66675</xdr:colOff>
      <xdr:row>22</xdr:row>
      <xdr:rowOff>57150</xdr:rowOff>
    </xdr:from>
    <xdr:to>
      <xdr:col>19</xdr:col>
      <xdr:colOff>28575</xdr:colOff>
      <xdr:row>23</xdr:row>
      <xdr:rowOff>152400</xdr:rowOff>
    </xdr:to>
    <xdr:cxnSp macro="">
      <xdr:nvCxnSpPr>
        <xdr:cNvPr id="9" name="直線コネクタ 8"/>
        <xdr:cNvCxnSpPr/>
      </xdr:nvCxnSpPr>
      <xdr:spPr>
        <a:xfrm flipH="1">
          <a:off x="2124075" y="3455670"/>
          <a:ext cx="76200" cy="29337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15</xdr:row>
      <xdr:rowOff>85725</xdr:rowOff>
    </xdr:from>
    <xdr:to>
      <xdr:col>38</xdr:col>
      <xdr:colOff>114300</xdr:colOff>
      <xdr:row>16</xdr:row>
      <xdr:rowOff>123825</xdr:rowOff>
    </xdr:to>
    <xdr:sp macro="" textlink="">
      <xdr:nvSpPr>
        <xdr:cNvPr id="10" name="等号 9"/>
        <xdr:cNvSpPr/>
      </xdr:nvSpPr>
      <xdr:spPr>
        <a:xfrm>
          <a:off x="4267200" y="2463165"/>
          <a:ext cx="190500" cy="23622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28575</xdr:colOff>
      <xdr:row>22</xdr:row>
      <xdr:rowOff>47624</xdr:rowOff>
    </xdr:from>
    <xdr:to>
      <xdr:col>38</xdr:col>
      <xdr:colOff>85725</xdr:colOff>
      <xdr:row>23</xdr:row>
      <xdr:rowOff>85725</xdr:rowOff>
    </xdr:to>
    <xdr:sp macro="" textlink="">
      <xdr:nvSpPr>
        <xdr:cNvPr id="11" name="等号 10"/>
        <xdr:cNvSpPr/>
      </xdr:nvSpPr>
      <xdr:spPr>
        <a:xfrm>
          <a:off x="4257675" y="3446144"/>
          <a:ext cx="171450" cy="23622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45720</xdr:colOff>
      <xdr:row>58</xdr:row>
      <xdr:rowOff>129540</xdr:rowOff>
    </xdr:from>
    <xdr:to>
      <xdr:col>12</xdr:col>
      <xdr:colOff>93346</xdr:colOff>
      <xdr:row>59</xdr:row>
      <xdr:rowOff>83820</xdr:rowOff>
    </xdr:to>
    <xdr:sp macro="" textlink="">
      <xdr:nvSpPr>
        <xdr:cNvPr id="21" name="等号 20"/>
        <xdr:cNvSpPr/>
      </xdr:nvSpPr>
      <xdr:spPr>
        <a:xfrm>
          <a:off x="1303020" y="8069580"/>
          <a:ext cx="161926" cy="1524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68580</xdr:colOff>
      <xdr:row>58</xdr:row>
      <xdr:rowOff>68580</xdr:rowOff>
    </xdr:from>
    <xdr:to>
      <xdr:col>24</xdr:col>
      <xdr:colOff>30480</xdr:colOff>
      <xdr:row>59</xdr:row>
      <xdr:rowOff>118110</xdr:rowOff>
    </xdr:to>
    <xdr:cxnSp macro="">
      <xdr:nvCxnSpPr>
        <xdr:cNvPr id="22" name="直線コネクタ 21"/>
        <xdr:cNvCxnSpPr/>
      </xdr:nvCxnSpPr>
      <xdr:spPr>
        <a:xfrm flipH="1">
          <a:off x="3954780" y="8008620"/>
          <a:ext cx="76200" cy="247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31376</xdr:colOff>
      <xdr:row>28</xdr:row>
      <xdr:rowOff>169096</xdr:rowOff>
    </xdr:from>
    <xdr:to>
      <xdr:col>15</xdr:col>
      <xdr:colOff>40902</xdr:colOff>
      <xdr:row>30</xdr:row>
      <xdr:rowOff>27902</xdr:rowOff>
    </xdr:to>
    <xdr:sp macro="" textlink="">
      <xdr:nvSpPr>
        <xdr:cNvPr id="24" name="乗算記号 13"/>
        <xdr:cNvSpPr/>
      </xdr:nvSpPr>
      <xdr:spPr>
        <a:xfrm>
          <a:off x="3482788" y="4965214"/>
          <a:ext cx="256055" cy="239806"/>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53786</xdr:colOff>
      <xdr:row>28</xdr:row>
      <xdr:rowOff>143884</xdr:rowOff>
    </xdr:from>
    <xdr:to>
      <xdr:col>23</xdr:col>
      <xdr:colOff>100851</xdr:colOff>
      <xdr:row>30</xdr:row>
      <xdr:rowOff>40790</xdr:rowOff>
    </xdr:to>
    <xdr:sp macro="" textlink="">
      <xdr:nvSpPr>
        <xdr:cNvPr id="25" name="等号 24"/>
        <xdr:cNvSpPr/>
      </xdr:nvSpPr>
      <xdr:spPr>
        <a:xfrm>
          <a:off x="4614580" y="4940002"/>
          <a:ext cx="170330" cy="27790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49305</xdr:colOff>
      <xdr:row>34</xdr:row>
      <xdr:rowOff>175819</xdr:rowOff>
    </xdr:from>
    <xdr:to>
      <xdr:col>15</xdr:col>
      <xdr:colOff>58831</xdr:colOff>
      <xdr:row>36</xdr:row>
      <xdr:rowOff>34625</xdr:rowOff>
    </xdr:to>
    <xdr:sp macro="" textlink="">
      <xdr:nvSpPr>
        <xdr:cNvPr id="26" name="乗算記号 13"/>
        <xdr:cNvSpPr/>
      </xdr:nvSpPr>
      <xdr:spPr>
        <a:xfrm>
          <a:off x="3500717" y="5733937"/>
          <a:ext cx="256055" cy="239806"/>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76198</xdr:colOff>
      <xdr:row>34</xdr:row>
      <xdr:rowOff>143884</xdr:rowOff>
    </xdr:from>
    <xdr:to>
      <xdr:col>23</xdr:col>
      <xdr:colOff>123263</xdr:colOff>
      <xdr:row>36</xdr:row>
      <xdr:rowOff>40790</xdr:rowOff>
    </xdr:to>
    <xdr:sp macro="" textlink="">
      <xdr:nvSpPr>
        <xdr:cNvPr id="27" name="等号 26"/>
        <xdr:cNvSpPr/>
      </xdr:nvSpPr>
      <xdr:spPr>
        <a:xfrm>
          <a:off x="4636992" y="5702002"/>
          <a:ext cx="170330" cy="27790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31376</xdr:colOff>
      <xdr:row>38</xdr:row>
      <xdr:rowOff>169096</xdr:rowOff>
    </xdr:from>
    <xdr:to>
      <xdr:col>15</xdr:col>
      <xdr:colOff>40902</xdr:colOff>
      <xdr:row>40</xdr:row>
      <xdr:rowOff>27902</xdr:rowOff>
    </xdr:to>
    <xdr:sp macro="" textlink="">
      <xdr:nvSpPr>
        <xdr:cNvPr id="18" name="乗算記号 13"/>
        <xdr:cNvSpPr/>
      </xdr:nvSpPr>
      <xdr:spPr>
        <a:xfrm>
          <a:off x="1633817" y="4965214"/>
          <a:ext cx="256056" cy="239806"/>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53786</xdr:colOff>
      <xdr:row>38</xdr:row>
      <xdr:rowOff>143884</xdr:rowOff>
    </xdr:from>
    <xdr:to>
      <xdr:col>23</xdr:col>
      <xdr:colOff>100851</xdr:colOff>
      <xdr:row>40</xdr:row>
      <xdr:rowOff>40790</xdr:rowOff>
    </xdr:to>
    <xdr:sp macro="" textlink="">
      <xdr:nvSpPr>
        <xdr:cNvPr id="19" name="等号 18"/>
        <xdr:cNvSpPr/>
      </xdr:nvSpPr>
      <xdr:spPr>
        <a:xfrm>
          <a:off x="2765610" y="4940002"/>
          <a:ext cx="170329" cy="27790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49305</xdr:colOff>
      <xdr:row>44</xdr:row>
      <xdr:rowOff>175819</xdr:rowOff>
    </xdr:from>
    <xdr:to>
      <xdr:col>15</xdr:col>
      <xdr:colOff>58831</xdr:colOff>
      <xdr:row>46</xdr:row>
      <xdr:rowOff>34625</xdr:rowOff>
    </xdr:to>
    <xdr:sp macro="" textlink="">
      <xdr:nvSpPr>
        <xdr:cNvPr id="20" name="乗算記号 13"/>
        <xdr:cNvSpPr/>
      </xdr:nvSpPr>
      <xdr:spPr>
        <a:xfrm>
          <a:off x="1651746" y="5778760"/>
          <a:ext cx="256056" cy="239806"/>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76198</xdr:colOff>
      <xdr:row>44</xdr:row>
      <xdr:rowOff>143884</xdr:rowOff>
    </xdr:from>
    <xdr:to>
      <xdr:col>23</xdr:col>
      <xdr:colOff>123263</xdr:colOff>
      <xdr:row>46</xdr:row>
      <xdr:rowOff>40790</xdr:rowOff>
    </xdr:to>
    <xdr:sp macro="" textlink="">
      <xdr:nvSpPr>
        <xdr:cNvPr id="23" name="等号 22"/>
        <xdr:cNvSpPr/>
      </xdr:nvSpPr>
      <xdr:spPr>
        <a:xfrm>
          <a:off x="2788022" y="5746825"/>
          <a:ext cx="170329" cy="27790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0</xdr:colOff>
      <xdr:row>49</xdr:row>
      <xdr:rowOff>0</xdr:rowOff>
    </xdr:from>
    <xdr:to>
      <xdr:col>17</xdr:col>
      <xdr:colOff>76200</xdr:colOff>
      <xdr:row>50</xdr:row>
      <xdr:rowOff>47625</xdr:rowOff>
    </xdr:to>
    <xdr:sp macro="" textlink="">
      <xdr:nvSpPr>
        <xdr:cNvPr id="28" name="加算記号 29"/>
        <xdr:cNvSpPr/>
      </xdr:nvSpPr>
      <xdr:spPr>
        <a:xfrm>
          <a:off x="2143125" y="8267700"/>
          <a:ext cx="200025" cy="247650"/>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54</xdr:row>
      <xdr:rowOff>76200</xdr:rowOff>
    </xdr:from>
    <xdr:to>
      <xdr:col>17</xdr:col>
      <xdr:colOff>95250</xdr:colOff>
      <xdr:row>55</xdr:row>
      <xdr:rowOff>123825</xdr:rowOff>
    </xdr:to>
    <xdr:sp macro="" textlink="">
      <xdr:nvSpPr>
        <xdr:cNvPr id="29" name="加算記号 30"/>
        <xdr:cNvSpPr/>
      </xdr:nvSpPr>
      <xdr:spPr>
        <a:xfrm>
          <a:off x="2162175" y="8972550"/>
          <a:ext cx="200025" cy="247650"/>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54</xdr:row>
      <xdr:rowOff>76200</xdr:rowOff>
    </xdr:from>
    <xdr:to>
      <xdr:col>34</xdr:col>
      <xdr:colOff>76201</xdr:colOff>
      <xdr:row>55</xdr:row>
      <xdr:rowOff>142875</xdr:rowOff>
    </xdr:to>
    <xdr:sp macro="" textlink="">
      <xdr:nvSpPr>
        <xdr:cNvPr id="30" name="等号 29"/>
        <xdr:cNvSpPr/>
      </xdr:nvSpPr>
      <xdr:spPr>
        <a:xfrm>
          <a:off x="4286250" y="8972550"/>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38100</xdr:colOff>
      <xdr:row>49</xdr:row>
      <xdr:rowOff>0</xdr:rowOff>
    </xdr:from>
    <xdr:to>
      <xdr:col>34</xdr:col>
      <xdr:colOff>76201</xdr:colOff>
      <xdr:row>50</xdr:row>
      <xdr:rowOff>66675</xdr:rowOff>
    </xdr:to>
    <xdr:sp macro="" textlink="">
      <xdr:nvSpPr>
        <xdr:cNvPr id="31" name="等号 30"/>
        <xdr:cNvSpPr/>
      </xdr:nvSpPr>
      <xdr:spPr>
        <a:xfrm>
          <a:off x="4286250" y="8267700"/>
          <a:ext cx="161926" cy="2667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114300</xdr:colOff>
      <xdr:row>14</xdr:row>
      <xdr:rowOff>85725</xdr:rowOff>
    </xdr:from>
    <xdr:to>
      <xdr:col>2</xdr:col>
      <xdr:colOff>95250</xdr:colOff>
      <xdr:row>18</xdr:row>
      <xdr:rowOff>114300</xdr:rowOff>
    </xdr:to>
    <xdr:sp macro="" textlink="">
      <xdr:nvSpPr>
        <xdr:cNvPr id="2" name="左大かっこ 1"/>
        <xdr:cNvSpPr/>
      </xdr:nvSpPr>
      <xdr:spPr>
        <a:xfrm>
          <a:off x="238125" y="2524125"/>
          <a:ext cx="104775" cy="8286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104776</xdr:colOff>
      <xdr:row>14</xdr:row>
      <xdr:rowOff>95250</xdr:rowOff>
    </xdr:from>
    <xdr:to>
      <xdr:col>21</xdr:col>
      <xdr:colOff>76201</xdr:colOff>
      <xdr:row>18</xdr:row>
      <xdr:rowOff>114300</xdr:rowOff>
    </xdr:to>
    <xdr:sp macro="" textlink="">
      <xdr:nvSpPr>
        <xdr:cNvPr id="3" name="左大かっこ 2"/>
        <xdr:cNvSpPr/>
      </xdr:nvSpPr>
      <xdr:spPr>
        <a:xfrm>
          <a:off x="2581276" y="2533650"/>
          <a:ext cx="95250" cy="819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14</xdr:row>
      <xdr:rowOff>57150</xdr:rowOff>
    </xdr:from>
    <xdr:to>
      <xdr:col>40</xdr:col>
      <xdr:colOff>57150</xdr:colOff>
      <xdr:row>18</xdr:row>
      <xdr:rowOff>104775</xdr:rowOff>
    </xdr:to>
    <xdr:sp macro="" textlink="">
      <xdr:nvSpPr>
        <xdr:cNvPr id="4" name="左大かっこ 3"/>
        <xdr:cNvSpPr/>
      </xdr:nvSpPr>
      <xdr:spPr>
        <a:xfrm>
          <a:off x="4905375" y="2495550"/>
          <a:ext cx="104775" cy="8477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14</xdr:row>
      <xdr:rowOff>95250</xdr:rowOff>
    </xdr:from>
    <xdr:to>
      <xdr:col>17</xdr:col>
      <xdr:colOff>16002</xdr:colOff>
      <xdr:row>18</xdr:row>
      <xdr:rowOff>114300</xdr:rowOff>
    </xdr:to>
    <xdr:sp macro="" textlink="">
      <xdr:nvSpPr>
        <xdr:cNvPr id="5" name="右大かっこ 4"/>
        <xdr:cNvSpPr/>
      </xdr:nvSpPr>
      <xdr:spPr>
        <a:xfrm>
          <a:off x="2009775" y="2533650"/>
          <a:ext cx="111252" cy="819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114300</xdr:rowOff>
    </xdr:from>
    <xdr:to>
      <xdr:col>36</xdr:col>
      <xdr:colOff>44577</xdr:colOff>
      <xdr:row>18</xdr:row>
      <xdr:rowOff>133350</xdr:rowOff>
    </xdr:to>
    <xdr:sp macro="" textlink="">
      <xdr:nvSpPr>
        <xdr:cNvPr id="6" name="右大かっこ 5"/>
        <xdr:cNvSpPr/>
      </xdr:nvSpPr>
      <xdr:spPr>
        <a:xfrm>
          <a:off x="4391025" y="2552700"/>
          <a:ext cx="111252" cy="819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57150</xdr:colOff>
      <xdr:row>14</xdr:row>
      <xdr:rowOff>104775</xdr:rowOff>
    </xdr:from>
    <xdr:to>
      <xdr:col>53</xdr:col>
      <xdr:colOff>44577</xdr:colOff>
      <xdr:row>18</xdr:row>
      <xdr:rowOff>123825</xdr:rowOff>
    </xdr:to>
    <xdr:sp macro="" textlink="">
      <xdr:nvSpPr>
        <xdr:cNvPr id="7" name="右大かっこ 6"/>
        <xdr:cNvSpPr/>
      </xdr:nvSpPr>
      <xdr:spPr>
        <a:xfrm>
          <a:off x="6496050" y="2543175"/>
          <a:ext cx="111252" cy="8191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15</xdr:row>
      <xdr:rowOff>28575</xdr:rowOff>
    </xdr:from>
    <xdr:to>
      <xdr:col>19</xdr:col>
      <xdr:colOff>19050</xdr:colOff>
      <xdr:row>16</xdr:row>
      <xdr:rowOff>123825</xdr:rowOff>
    </xdr:to>
    <xdr:cxnSp macro="">
      <xdr:nvCxnSpPr>
        <xdr:cNvPr id="8" name="直線コネクタ 7"/>
        <xdr:cNvCxnSpPr/>
      </xdr:nvCxnSpPr>
      <xdr:spPr>
        <a:xfrm flipH="1">
          <a:off x="2286000" y="2667000"/>
          <a:ext cx="85725" cy="295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66675</xdr:colOff>
      <xdr:row>22</xdr:row>
      <xdr:rowOff>57150</xdr:rowOff>
    </xdr:from>
    <xdr:to>
      <xdr:col>19</xdr:col>
      <xdr:colOff>28575</xdr:colOff>
      <xdr:row>23</xdr:row>
      <xdr:rowOff>152400</xdr:rowOff>
    </xdr:to>
    <xdr:cxnSp macro="">
      <xdr:nvCxnSpPr>
        <xdr:cNvPr id="9" name="直線コネクタ 8"/>
        <xdr:cNvCxnSpPr/>
      </xdr:nvCxnSpPr>
      <xdr:spPr>
        <a:xfrm flipH="1">
          <a:off x="2295525" y="3724275"/>
          <a:ext cx="85725" cy="295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15</xdr:row>
      <xdr:rowOff>85725</xdr:rowOff>
    </xdr:from>
    <xdr:to>
      <xdr:col>38</xdr:col>
      <xdr:colOff>114300</xdr:colOff>
      <xdr:row>16</xdr:row>
      <xdr:rowOff>123825</xdr:rowOff>
    </xdr:to>
    <xdr:sp macro="" textlink="">
      <xdr:nvSpPr>
        <xdr:cNvPr id="10" name="等号 9"/>
        <xdr:cNvSpPr/>
      </xdr:nvSpPr>
      <xdr:spPr>
        <a:xfrm>
          <a:off x="4619625" y="2724150"/>
          <a:ext cx="200025" cy="23812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28575</xdr:colOff>
      <xdr:row>22</xdr:row>
      <xdr:rowOff>47624</xdr:rowOff>
    </xdr:from>
    <xdr:to>
      <xdr:col>38</xdr:col>
      <xdr:colOff>85725</xdr:colOff>
      <xdr:row>23</xdr:row>
      <xdr:rowOff>85725</xdr:rowOff>
    </xdr:to>
    <xdr:sp macro="" textlink="">
      <xdr:nvSpPr>
        <xdr:cNvPr id="11" name="等号 10"/>
        <xdr:cNvSpPr/>
      </xdr:nvSpPr>
      <xdr:spPr>
        <a:xfrm>
          <a:off x="4610100" y="3714749"/>
          <a:ext cx="180975" cy="23812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45720</xdr:colOff>
      <xdr:row>58</xdr:row>
      <xdr:rowOff>129540</xdr:rowOff>
    </xdr:from>
    <xdr:to>
      <xdr:col>12</xdr:col>
      <xdr:colOff>93346</xdr:colOff>
      <xdr:row>59</xdr:row>
      <xdr:rowOff>83820</xdr:rowOff>
    </xdr:to>
    <xdr:sp macro="" textlink="">
      <xdr:nvSpPr>
        <xdr:cNvPr id="12" name="等号 11"/>
        <xdr:cNvSpPr/>
      </xdr:nvSpPr>
      <xdr:spPr>
        <a:xfrm>
          <a:off x="1407795" y="6577965"/>
          <a:ext cx="171451" cy="15430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68580</xdr:colOff>
      <xdr:row>58</xdr:row>
      <xdr:rowOff>68580</xdr:rowOff>
    </xdr:from>
    <xdr:to>
      <xdr:col>24</xdr:col>
      <xdr:colOff>30480</xdr:colOff>
      <xdr:row>59</xdr:row>
      <xdr:rowOff>118110</xdr:rowOff>
    </xdr:to>
    <xdr:cxnSp macro="">
      <xdr:nvCxnSpPr>
        <xdr:cNvPr id="13" name="直線コネクタ 12"/>
        <xdr:cNvCxnSpPr/>
      </xdr:nvCxnSpPr>
      <xdr:spPr>
        <a:xfrm flipH="1">
          <a:off x="2916555" y="6517005"/>
          <a:ext cx="85725" cy="2495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31376</xdr:colOff>
      <xdr:row>28</xdr:row>
      <xdr:rowOff>169096</xdr:rowOff>
    </xdr:from>
    <xdr:to>
      <xdr:col>15</xdr:col>
      <xdr:colOff>40902</xdr:colOff>
      <xdr:row>30</xdr:row>
      <xdr:rowOff>27902</xdr:rowOff>
    </xdr:to>
    <xdr:sp macro="" textlink="">
      <xdr:nvSpPr>
        <xdr:cNvPr id="15" name="乗算記号 13"/>
        <xdr:cNvSpPr/>
      </xdr:nvSpPr>
      <xdr:spPr>
        <a:xfrm>
          <a:off x="3498476" y="4912546"/>
          <a:ext cx="257176" cy="239806"/>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53786</xdr:colOff>
      <xdr:row>28</xdr:row>
      <xdr:rowOff>143884</xdr:rowOff>
    </xdr:from>
    <xdr:to>
      <xdr:col>23</xdr:col>
      <xdr:colOff>100851</xdr:colOff>
      <xdr:row>30</xdr:row>
      <xdr:rowOff>40790</xdr:rowOff>
    </xdr:to>
    <xdr:sp macro="" textlink="">
      <xdr:nvSpPr>
        <xdr:cNvPr id="16" name="等号 15"/>
        <xdr:cNvSpPr/>
      </xdr:nvSpPr>
      <xdr:spPr>
        <a:xfrm>
          <a:off x="4635311" y="4887334"/>
          <a:ext cx="170890" cy="27790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49305</xdr:colOff>
      <xdr:row>34</xdr:row>
      <xdr:rowOff>175819</xdr:rowOff>
    </xdr:from>
    <xdr:to>
      <xdr:col>15</xdr:col>
      <xdr:colOff>58831</xdr:colOff>
      <xdr:row>36</xdr:row>
      <xdr:rowOff>34625</xdr:rowOff>
    </xdr:to>
    <xdr:sp macro="" textlink="">
      <xdr:nvSpPr>
        <xdr:cNvPr id="17" name="乗算記号 13"/>
        <xdr:cNvSpPr/>
      </xdr:nvSpPr>
      <xdr:spPr>
        <a:xfrm>
          <a:off x="3516405" y="5719369"/>
          <a:ext cx="257176" cy="239806"/>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76198</xdr:colOff>
      <xdr:row>34</xdr:row>
      <xdr:rowOff>143884</xdr:rowOff>
    </xdr:from>
    <xdr:to>
      <xdr:col>23</xdr:col>
      <xdr:colOff>123263</xdr:colOff>
      <xdr:row>36</xdr:row>
      <xdr:rowOff>40790</xdr:rowOff>
    </xdr:to>
    <xdr:sp macro="" textlink="">
      <xdr:nvSpPr>
        <xdr:cNvPr id="18" name="等号 17"/>
        <xdr:cNvSpPr/>
      </xdr:nvSpPr>
      <xdr:spPr>
        <a:xfrm>
          <a:off x="4657723" y="5687434"/>
          <a:ext cx="170890" cy="27790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31376</xdr:colOff>
      <xdr:row>38</xdr:row>
      <xdr:rowOff>169096</xdr:rowOff>
    </xdr:from>
    <xdr:to>
      <xdr:col>15</xdr:col>
      <xdr:colOff>40902</xdr:colOff>
      <xdr:row>40</xdr:row>
      <xdr:rowOff>27902</xdr:rowOff>
    </xdr:to>
    <xdr:sp macro="" textlink="">
      <xdr:nvSpPr>
        <xdr:cNvPr id="27" name="乗算記号 13"/>
        <xdr:cNvSpPr/>
      </xdr:nvSpPr>
      <xdr:spPr>
        <a:xfrm>
          <a:off x="1641101" y="6417496"/>
          <a:ext cx="257176" cy="354106"/>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53786</xdr:colOff>
      <xdr:row>38</xdr:row>
      <xdr:rowOff>143884</xdr:rowOff>
    </xdr:from>
    <xdr:to>
      <xdr:col>23</xdr:col>
      <xdr:colOff>100851</xdr:colOff>
      <xdr:row>40</xdr:row>
      <xdr:rowOff>40790</xdr:rowOff>
    </xdr:to>
    <xdr:sp macro="" textlink="">
      <xdr:nvSpPr>
        <xdr:cNvPr id="28" name="等号 27"/>
        <xdr:cNvSpPr/>
      </xdr:nvSpPr>
      <xdr:spPr>
        <a:xfrm>
          <a:off x="2777936" y="6392284"/>
          <a:ext cx="170890" cy="392206"/>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49305</xdr:colOff>
      <xdr:row>44</xdr:row>
      <xdr:rowOff>175819</xdr:rowOff>
    </xdr:from>
    <xdr:to>
      <xdr:col>15</xdr:col>
      <xdr:colOff>58831</xdr:colOff>
      <xdr:row>46</xdr:row>
      <xdr:rowOff>34625</xdr:rowOff>
    </xdr:to>
    <xdr:sp macro="" textlink="">
      <xdr:nvSpPr>
        <xdr:cNvPr id="29" name="乗算記号 13"/>
        <xdr:cNvSpPr/>
      </xdr:nvSpPr>
      <xdr:spPr>
        <a:xfrm>
          <a:off x="1659030" y="7443394"/>
          <a:ext cx="257176" cy="163606"/>
        </a:xfrm>
        <a:prstGeom prst="mathMultiply">
          <a:avLst>
            <a:gd name="adj1" fmla="val 359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76198</xdr:colOff>
      <xdr:row>44</xdr:row>
      <xdr:rowOff>143884</xdr:rowOff>
    </xdr:from>
    <xdr:to>
      <xdr:col>23</xdr:col>
      <xdr:colOff>123263</xdr:colOff>
      <xdr:row>46</xdr:row>
      <xdr:rowOff>40790</xdr:rowOff>
    </xdr:to>
    <xdr:sp macro="" textlink="">
      <xdr:nvSpPr>
        <xdr:cNvPr id="30" name="等号 29"/>
        <xdr:cNvSpPr/>
      </xdr:nvSpPr>
      <xdr:spPr>
        <a:xfrm>
          <a:off x="2800348" y="7440034"/>
          <a:ext cx="170890" cy="173131"/>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16</xdr:col>
      <xdr:colOff>0</xdr:colOff>
      <xdr:row>49</xdr:row>
      <xdr:rowOff>0</xdr:rowOff>
    </xdr:from>
    <xdr:to>
      <xdr:col>17</xdr:col>
      <xdr:colOff>76200</xdr:colOff>
      <xdr:row>50</xdr:row>
      <xdr:rowOff>47625</xdr:rowOff>
    </xdr:to>
    <xdr:sp macro="" textlink="">
      <xdr:nvSpPr>
        <xdr:cNvPr id="31" name="加算記号 29"/>
        <xdr:cNvSpPr/>
      </xdr:nvSpPr>
      <xdr:spPr>
        <a:xfrm>
          <a:off x="1981200" y="8067675"/>
          <a:ext cx="200025" cy="276225"/>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54</xdr:row>
      <xdr:rowOff>76200</xdr:rowOff>
    </xdr:from>
    <xdr:to>
      <xdr:col>17</xdr:col>
      <xdr:colOff>95250</xdr:colOff>
      <xdr:row>55</xdr:row>
      <xdr:rowOff>123825</xdr:rowOff>
    </xdr:to>
    <xdr:sp macro="" textlink="">
      <xdr:nvSpPr>
        <xdr:cNvPr id="32" name="加算記号 30"/>
        <xdr:cNvSpPr/>
      </xdr:nvSpPr>
      <xdr:spPr>
        <a:xfrm>
          <a:off x="2000250" y="8839200"/>
          <a:ext cx="200025" cy="180975"/>
        </a:xfrm>
        <a:prstGeom prst="mathPlus">
          <a:avLst>
            <a:gd name="adj1" fmla="val 685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54</xdr:row>
      <xdr:rowOff>76200</xdr:rowOff>
    </xdr:from>
    <xdr:to>
      <xdr:col>34</xdr:col>
      <xdr:colOff>76201</xdr:colOff>
      <xdr:row>55</xdr:row>
      <xdr:rowOff>142875</xdr:rowOff>
    </xdr:to>
    <xdr:sp macro="" textlink="">
      <xdr:nvSpPr>
        <xdr:cNvPr id="33" name="等号 32"/>
        <xdr:cNvSpPr/>
      </xdr:nvSpPr>
      <xdr:spPr>
        <a:xfrm>
          <a:off x="4124325" y="8839200"/>
          <a:ext cx="161926" cy="190500"/>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38100</xdr:colOff>
      <xdr:row>49</xdr:row>
      <xdr:rowOff>0</xdr:rowOff>
    </xdr:from>
    <xdr:to>
      <xdr:col>34</xdr:col>
      <xdr:colOff>76201</xdr:colOff>
      <xdr:row>50</xdr:row>
      <xdr:rowOff>66675</xdr:rowOff>
    </xdr:to>
    <xdr:sp macro="" textlink="">
      <xdr:nvSpPr>
        <xdr:cNvPr id="34" name="等号 33"/>
        <xdr:cNvSpPr/>
      </xdr:nvSpPr>
      <xdr:spPr>
        <a:xfrm>
          <a:off x="4124325" y="8067675"/>
          <a:ext cx="161926" cy="295275"/>
        </a:xfrm>
        <a:prstGeom prst="mathEqual">
          <a:avLst>
            <a:gd name="adj1" fmla="val 1773"/>
            <a:gd name="adj2" fmla="val 2842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81;&#12455;&#12483;&#12463;&#12471;&#12540;&#12488;&#20860;&#35336;&#31639;&#12471;&#12540;&#1248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兼計算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36"/>
  <sheetViews>
    <sheetView workbookViewId="0">
      <selection activeCell="D15" sqref="D15"/>
    </sheetView>
  </sheetViews>
  <sheetFormatPr defaultColWidth="8.88671875" defaultRowHeight="13.2" x14ac:dyDescent="0.2"/>
  <cols>
    <col min="1" max="1" width="8.88671875" style="25"/>
    <col min="2" max="2" width="71.88671875" style="25" customWidth="1"/>
    <col min="3" max="6" width="8.88671875" style="25"/>
    <col min="7" max="8" width="40.88671875" style="25" customWidth="1"/>
    <col min="9" max="16384" width="8.88671875" style="25"/>
  </cols>
  <sheetData>
    <row r="2" spans="2:2" x14ac:dyDescent="0.2">
      <c r="B2" s="24" t="s">
        <v>36</v>
      </c>
    </row>
    <row r="3" spans="2:2" x14ac:dyDescent="0.2">
      <c r="B3" s="24" t="s">
        <v>37</v>
      </c>
    </row>
    <row r="4" spans="2:2" x14ac:dyDescent="0.2">
      <c r="B4" s="24" t="s">
        <v>38</v>
      </c>
    </row>
    <row r="5" spans="2:2" x14ac:dyDescent="0.2">
      <c r="B5" s="24" t="s">
        <v>39</v>
      </c>
    </row>
    <row r="6" spans="2:2" x14ac:dyDescent="0.2">
      <c r="B6" s="24" t="s">
        <v>40</v>
      </c>
    </row>
    <row r="7" spans="2:2" x14ac:dyDescent="0.2">
      <c r="B7" s="24" t="s">
        <v>41</v>
      </c>
    </row>
    <row r="8" spans="2:2" x14ac:dyDescent="0.2">
      <c r="B8" s="24" t="s">
        <v>42</v>
      </c>
    </row>
    <row r="9" spans="2:2" x14ac:dyDescent="0.2">
      <c r="B9" s="24" t="s">
        <v>43</v>
      </c>
    </row>
    <row r="10" spans="2:2" x14ac:dyDescent="0.2">
      <c r="B10" s="24" t="s">
        <v>44</v>
      </c>
    </row>
    <row r="11" spans="2:2" x14ac:dyDescent="0.2">
      <c r="B11" s="24" t="s">
        <v>45</v>
      </c>
    </row>
    <row r="12" spans="2:2" x14ac:dyDescent="0.2">
      <c r="B12" s="26" t="s">
        <v>46</v>
      </c>
    </row>
    <row r="13" spans="2:2" x14ac:dyDescent="0.2">
      <c r="B13" s="26" t="s">
        <v>47</v>
      </c>
    </row>
    <row r="14" spans="2:2" x14ac:dyDescent="0.2">
      <c r="B14" s="26" t="s">
        <v>48</v>
      </c>
    </row>
    <row r="15" spans="2:2" x14ac:dyDescent="0.2">
      <c r="B15" s="26" t="s">
        <v>49</v>
      </c>
    </row>
    <row r="16" spans="2:2" x14ac:dyDescent="0.2">
      <c r="B16" s="26" t="s">
        <v>50</v>
      </c>
    </row>
    <row r="17" spans="2:2" x14ac:dyDescent="0.2">
      <c r="B17" s="26" t="s">
        <v>51</v>
      </c>
    </row>
    <row r="18" spans="2:2" x14ac:dyDescent="0.2">
      <c r="B18" s="26" t="s">
        <v>52</v>
      </c>
    </row>
    <row r="19" spans="2:2" x14ac:dyDescent="0.2">
      <c r="B19" s="26" t="s">
        <v>53</v>
      </c>
    </row>
    <row r="20" spans="2:2" x14ac:dyDescent="0.2">
      <c r="B20" s="26" t="s">
        <v>54</v>
      </c>
    </row>
    <row r="21" spans="2:2" x14ac:dyDescent="0.2">
      <c r="B21" s="26" t="s">
        <v>55</v>
      </c>
    </row>
    <row r="22" spans="2:2" x14ac:dyDescent="0.2">
      <c r="B22" s="26" t="s">
        <v>56</v>
      </c>
    </row>
    <row r="23" spans="2:2" x14ac:dyDescent="0.2">
      <c r="B23" s="26" t="s">
        <v>57</v>
      </c>
    </row>
    <row r="24" spans="2:2" x14ac:dyDescent="0.2">
      <c r="B24" s="26" t="s">
        <v>58</v>
      </c>
    </row>
    <row r="25" spans="2:2" x14ac:dyDescent="0.2">
      <c r="B25" s="26" t="s">
        <v>59</v>
      </c>
    </row>
    <row r="26" spans="2:2" x14ac:dyDescent="0.2">
      <c r="B26" s="26" t="s">
        <v>60</v>
      </c>
    </row>
    <row r="27" spans="2:2" x14ac:dyDescent="0.2">
      <c r="B27" s="26" t="s">
        <v>61</v>
      </c>
    </row>
    <row r="28" spans="2:2" x14ac:dyDescent="0.2">
      <c r="B28" s="26" t="s">
        <v>62</v>
      </c>
    </row>
    <row r="29" spans="2:2" x14ac:dyDescent="0.2">
      <c r="B29" s="26" t="s">
        <v>63</v>
      </c>
    </row>
    <row r="30" spans="2:2" x14ac:dyDescent="0.2">
      <c r="B30" s="26" t="s">
        <v>64</v>
      </c>
    </row>
    <row r="31" spans="2:2" x14ac:dyDescent="0.2">
      <c r="B31" s="26" t="s">
        <v>65</v>
      </c>
    </row>
    <row r="32" spans="2:2" x14ac:dyDescent="0.2">
      <c r="B32" s="26" t="s">
        <v>66</v>
      </c>
    </row>
    <row r="33" spans="2:2" x14ac:dyDescent="0.2">
      <c r="B33" s="27" t="s">
        <v>67</v>
      </c>
    </row>
    <row r="34" spans="2:2" x14ac:dyDescent="0.2">
      <c r="B34" s="27" t="s">
        <v>68</v>
      </c>
    </row>
    <row r="35" spans="2:2" x14ac:dyDescent="0.2">
      <c r="B35" s="28" t="s">
        <v>69</v>
      </c>
    </row>
    <row r="36" spans="2:2" x14ac:dyDescent="0.2">
      <c r="B36" s="28" t="s">
        <v>70</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E62"/>
  <sheetViews>
    <sheetView showGridLines="0" view="pageBreakPreview" topLeftCell="A22" zoomScale="85" zoomScaleNormal="100" zoomScaleSheetLayoutView="85" workbookViewId="0">
      <selection activeCell="A7" sqref="A7:BB7"/>
    </sheetView>
  </sheetViews>
  <sheetFormatPr defaultRowHeight="13.2" x14ac:dyDescent="0.2"/>
  <cols>
    <col min="1" max="56" width="1.6640625" customWidth="1"/>
    <col min="57" max="57" width="6.109375" customWidth="1"/>
    <col min="58" max="271" width="1.6640625" customWidth="1"/>
  </cols>
  <sheetData>
    <row r="1" spans="1:57" ht="16.350000000000001" customHeight="1" x14ac:dyDescent="0.2">
      <c r="A1" t="s">
        <v>170</v>
      </c>
    </row>
    <row r="2" spans="1:57" ht="16.350000000000001" customHeight="1" x14ac:dyDescent="0.2"/>
    <row r="3" spans="1:57" ht="16.350000000000001" customHeight="1" x14ac:dyDescent="0.2">
      <c r="A3" s="305" t="s">
        <v>138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row>
    <row r="4" spans="1:57" ht="16.350000000000001" customHeight="1" x14ac:dyDescent="0.2">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row>
    <row r="5" spans="1:57" s="17" customFormat="1" ht="16.350000000000001" customHeight="1" x14ac:dyDescent="0.2">
      <c r="A5" s="546" t="s">
        <v>255</v>
      </c>
      <c r="B5" s="546"/>
      <c r="C5" s="546"/>
      <c r="D5" s="546"/>
      <c r="E5" s="546"/>
      <c r="F5" s="546"/>
      <c r="G5" s="546"/>
      <c r="H5" s="546"/>
      <c r="I5" s="546"/>
      <c r="J5" s="546"/>
      <c r="K5" s="546"/>
      <c r="L5" s="367" t="str">
        <f>IF(【共通】別紙様式2_返還額算定基礎シート!L10="","",【共通】別紙様式2_返還額算定基礎シート!L10)</f>
        <v/>
      </c>
      <c r="M5" s="368"/>
      <c r="N5" s="368"/>
      <c r="O5" s="368"/>
      <c r="P5" s="368"/>
      <c r="Q5" s="368"/>
      <c r="R5" s="368"/>
      <c r="S5" s="368"/>
      <c r="T5" s="368"/>
      <c r="U5" s="368"/>
      <c r="V5" s="368"/>
      <c r="W5" s="368"/>
      <c r="X5" s="368"/>
      <c r="Y5" s="368"/>
      <c r="Z5" s="368"/>
      <c r="AA5" s="369"/>
      <c r="AB5" s="549" t="s">
        <v>74</v>
      </c>
      <c r="AC5" s="549"/>
      <c r="AD5" s="549"/>
      <c r="AE5" s="549"/>
      <c r="AF5" s="367" t="str">
        <f>IF(【共通】別紙様式2_返還額算定基礎シート!AF10="","",【共通】別紙様式2_返還額算定基礎シート!AF10)</f>
        <v/>
      </c>
      <c r="AG5" s="368"/>
      <c r="AH5" s="368"/>
      <c r="AI5" s="368"/>
      <c r="AJ5" s="368"/>
      <c r="AK5" s="368"/>
      <c r="AL5" s="368"/>
      <c r="AM5" s="368"/>
      <c r="AN5" s="368"/>
      <c r="AO5" s="368"/>
      <c r="AP5" s="368"/>
      <c r="AQ5" s="368"/>
      <c r="AR5" s="368"/>
      <c r="AS5" s="368"/>
      <c r="AT5" s="368"/>
      <c r="AU5" s="369"/>
      <c r="AV5" s="34"/>
      <c r="AW5" s="34"/>
      <c r="AX5" s="34"/>
      <c r="AY5" s="34"/>
      <c r="AZ5" s="34"/>
      <c r="BA5" s="34"/>
      <c r="BB5" s="34"/>
    </row>
    <row r="6" spans="1:57" s="17" customFormat="1" ht="15.6" customHeight="1" x14ac:dyDescent="0.2">
      <c r="A6" s="546"/>
      <c r="B6" s="546"/>
      <c r="C6" s="546"/>
      <c r="D6" s="546"/>
      <c r="E6" s="546"/>
      <c r="F6" s="546"/>
      <c r="G6" s="546"/>
      <c r="H6" s="546"/>
      <c r="I6" s="546"/>
      <c r="J6" s="546"/>
      <c r="K6" s="546"/>
      <c r="L6" s="370"/>
      <c r="M6" s="371"/>
      <c r="N6" s="371"/>
      <c r="O6" s="371"/>
      <c r="P6" s="371"/>
      <c r="Q6" s="371"/>
      <c r="R6" s="371"/>
      <c r="S6" s="371"/>
      <c r="T6" s="371"/>
      <c r="U6" s="371"/>
      <c r="V6" s="371"/>
      <c r="W6" s="371"/>
      <c r="X6" s="371"/>
      <c r="Y6" s="371"/>
      <c r="Z6" s="371"/>
      <c r="AA6" s="372"/>
      <c r="AB6" s="549"/>
      <c r="AC6" s="549"/>
      <c r="AD6" s="549"/>
      <c r="AE6" s="549"/>
      <c r="AF6" s="370"/>
      <c r="AG6" s="371"/>
      <c r="AH6" s="371"/>
      <c r="AI6" s="371"/>
      <c r="AJ6" s="371"/>
      <c r="AK6" s="371"/>
      <c r="AL6" s="371"/>
      <c r="AM6" s="371"/>
      <c r="AN6" s="371"/>
      <c r="AO6" s="371"/>
      <c r="AP6" s="371"/>
      <c r="AQ6" s="371"/>
      <c r="AR6" s="371"/>
      <c r="AS6" s="371"/>
      <c r="AT6" s="371"/>
      <c r="AU6" s="372"/>
      <c r="AV6" s="34"/>
      <c r="AW6" s="34"/>
      <c r="AX6" s="34"/>
      <c r="AY6" s="34"/>
      <c r="AZ6" s="34"/>
      <c r="BA6" s="34"/>
      <c r="BB6" s="34"/>
    </row>
    <row r="7" spans="1:57" ht="16.350000000000001" customHeight="1" x14ac:dyDescent="0.2">
      <c r="A7" s="251" t="str">
        <f>IF(【共通】別紙様式2_返還額算定基礎シート!AT15="③", BE7, BE9)</f>
        <v>こちらのシートは、提出不要です。</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E7" t="s">
        <v>93</v>
      </c>
    </row>
    <row r="8" spans="1:57" ht="8.1" customHeight="1" x14ac:dyDescent="0.2">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row>
    <row r="9" spans="1:57" ht="16.350000000000001" customHeight="1" x14ac:dyDescent="0.2">
      <c r="A9" s="320" t="s">
        <v>12</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E9" t="s">
        <v>72</v>
      </c>
    </row>
    <row r="10" spans="1:57" ht="6" customHeight="1" x14ac:dyDescent="0.2"/>
    <row r="11" spans="1:57" ht="16.350000000000001" customHeight="1" x14ac:dyDescent="0.2">
      <c r="B11" t="s">
        <v>0</v>
      </c>
    </row>
    <row r="12" spans="1:57" ht="6" customHeight="1" x14ac:dyDescent="0.2">
      <c r="R12" s="13"/>
      <c r="S12" s="13"/>
      <c r="U12" s="13"/>
      <c r="AM12" s="13"/>
    </row>
    <row r="13" spans="1:57" ht="16.350000000000001" customHeight="1" x14ac:dyDescent="0.2">
      <c r="B13" s="14"/>
      <c r="C13" s="296" t="s">
        <v>1</v>
      </c>
      <c r="D13" s="296"/>
      <c r="E13" s="296"/>
      <c r="F13" s="296"/>
      <c r="G13" s="296"/>
      <c r="H13" s="296"/>
      <c r="I13" s="296"/>
      <c r="J13" s="296"/>
      <c r="K13" s="296"/>
      <c r="L13" s="296"/>
      <c r="M13" s="296"/>
      <c r="N13" s="296"/>
      <c r="O13" s="296"/>
      <c r="P13" s="296"/>
      <c r="Q13" s="296"/>
      <c r="R13" s="1"/>
      <c r="S13" s="8"/>
      <c r="T13" s="8"/>
      <c r="U13" s="4"/>
      <c r="V13" s="296" t="s">
        <v>2</v>
      </c>
      <c r="W13" s="299"/>
      <c r="X13" s="299"/>
      <c r="Y13" s="299"/>
      <c r="Z13" s="299"/>
      <c r="AA13" s="299"/>
      <c r="AB13" s="299"/>
      <c r="AC13" s="299"/>
      <c r="AD13" s="299"/>
      <c r="AE13" s="299"/>
      <c r="AF13" s="299"/>
      <c r="AG13" s="299"/>
      <c r="AH13" s="299"/>
      <c r="AI13" s="299"/>
      <c r="AJ13" s="299"/>
      <c r="AK13" s="6"/>
      <c r="AL13" s="7"/>
      <c r="AM13" s="9"/>
      <c r="AN13" s="5"/>
      <c r="AO13" s="296" t="s">
        <v>4</v>
      </c>
      <c r="AP13" s="299"/>
      <c r="AQ13" s="299"/>
      <c r="AR13" s="299"/>
      <c r="AS13" s="299"/>
      <c r="AT13" s="299"/>
      <c r="AU13" s="299"/>
      <c r="AV13" s="299"/>
      <c r="AW13" s="299"/>
      <c r="AX13" s="299"/>
      <c r="AY13" s="299"/>
      <c r="AZ13" s="299"/>
      <c r="BA13" s="299"/>
      <c r="BB13" s="6"/>
    </row>
    <row r="14" spans="1:57" ht="16.350000000000001" customHeight="1" x14ac:dyDescent="0.2">
      <c r="B14" s="15"/>
      <c r="C14" s="297"/>
      <c r="D14" s="297"/>
      <c r="E14" s="297"/>
      <c r="F14" s="297"/>
      <c r="G14" s="297"/>
      <c r="H14" s="297"/>
      <c r="I14" s="297"/>
      <c r="J14" s="297"/>
      <c r="K14" s="297"/>
      <c r="L14" s="297"/>
      <c r="M14" s="297"/>
      <c r="N14" s="297"/>
      <c r="O14" s="297"/>
      <c r="P14" s="297"/>
      <c r="Q14" s="297"/>
      <c r="R14" s="2"/>
      <c r="S14" s="8"/>
      <c r="T14" s="8"/>
      <c r="U14" s="7"/>
      <c r="V14" s="300"/>
      <c r="W14" s="300"/>
      <c r="X14" s="300"/>
      <c r="Y14" s="300"/>
      <c r="Z14" s="300"/>
      <c r="AA14" s="300"/>
      <c r="AB14" s="300"/>
      <c r="AC14" s="300"/>
      <c r="AD14" s="300"/>
      <c r="AE14" s="300"/>
      <c r="AF14" s="300"/>
      <c r="AG14" s="300"/>
      <c r="AH14" s="300"/>
      <c r="AI14" s="300"/>
      <c r="AJ14" s="300"/>
      <c r="AK14" s="9"/>
      <c r="AL14" s="7"/>
      <c r="AM14" s="9"/>
      <c r="AN14" s="8"/>
      <c r="AO14" s="300"/>
      <c r="AP14" s="300"/>
      <c r="AQ14" s="300"/>
      <c r="AR14" s="300"/>
      <c r="AS14" s="300"/>
      <c r="AT14" s="300"/>
      <c r="AU14" s="300"/>
      <c r="AV14" s="300"/>
      <c r="AW14" s="300"/>
      <c r="AX14" s="300"/>
      <c r="AY14" s="300"/>
      <c r="AZ14" s="300"/>
      <c r="BA14" s="300"/>
      <c r="BB14" s="9"/>
    </row>
    <row r="15" spans="1:57" ht="16.350000000000001" customHeight="1" x14ac:dyDescent="0.2">
      <c r="B15" s="15"/>
      <c r="C15" s="297"/>
      <c r="D15" s="297"/>
      <c r="E15" s="297"/>
      <c r="F15" s="297"/>
      <c r="G15" s="297"/>
      <c r="H15" s="297"/>
      <c r="I15" s="297"/>
      <c r="J15" s="297"/>
      <c r="K15" s="297"/>
      <c r="L15" s="297"/>
      <c r="M15" s="297"/>
      <c r="N15" s="297"/>
      <c r="O15" s="297"/>
      <c r="P15" s="297"/>
      <c r="Q15" s="297"/>
      <c r="R15" s="2"/>
      <c r="S15" s="8"/>
      <c r="T15" s="8"/>
      <c r="U15" s="7"/>
      <c r="V15" s="300"/>
      <c r="W15" s="300"/>
      <c r="X15" s="300"/>
      <c r="Y15" s="300"/>
      <c r="Z15" s="300"/>
      <c r="AA15" s="300"/>
      <c r="AB15" s="300"/>
      <c r="AC15" s="300"/>
      <c r="AD15" s="300"/>
      <c r="AE15" s="300"/>
      <c r="AF15" s="300"/>
      <c r="AG15" s="300"/>
      <c r="AH15" s="300"/>
      <c r="AI15" s="300"/>
      <c r="AJ15" s="300"/>
      <c r="AK15" s="9"/>
      <c r="AL15" s="7"/>
      <c r="AM15" s="9"/>
      <c r="AN15" s="8"/>
      <c r="AO15" s="300"/>
      <c r="AP15" s="300"/>
      <c r="AQ15" s="300"/>
      <c r="AR15" s="300"/>
      <c r="AS15" s="300"/>
      <c r="AT15" s="300"/>
      <c r="AU15" s="300"/>
      <c r="AV15" s="300"/>
      <c r="AW15" s="300"/>
      <c r="AX15" s="300"/>
      <c r="AY15" s="300"/>
      <c r="AZ15" s="300"/>
      <c r="BA15" s="300"/>
      <c r="BB15" s="9"/>
    </row>
    <row r="16" spans="1:57" ht="16.350000000000001" customHeight="1" x14ac:dyDescent="0.2">
      <c r="B16" s="15"/>
      <c r="C16" s="297"/>
      <c r="D16" s="297"/>
      <c r="E16" s="297"/>
      <c r="F16" s="297"/>
      <c r="G16" s="297"/>
      <c r="H16" s="297"/>
      <c r="I16" s="297"/>
      <c r="J16" s="297"/>
      <c r="K16" s="297"/>
      <c r="L16" s="297"/>
      <c r="M16" s="297"/>
      <c r="N16" s="297"/>
      <c r="O16" s="297"/>
      <c r="P16" s="297"/>
      <c r="Q16" s="297"/>
      <c r="R16" s="2"/>
      <c r="S16" s="8"/>
      <c r="T16" s="8"/>
      <c r="U16" s="7"/>
      <c r="V16" s="300"/>
      <c r="W16" s="300"/>
      <c r="X16" s="300"/>
      <c r="Y16" s="300"/>
      <c r="Z16" s="300"/>
      <c r="AA16" s="300"/>
      <c r="AB16" s="300"/>
      <c r="AC16" s="300"/>
      <c r="AD16" s="300"/>
      <c r="AE16" s="300"/>
      <c r="AF16" s="300"/>
      <c r="AG16" s="300"/>
      <c r="AH16" s="300"/>
      <c r="AI16" s="300"/>
      <c r="AJ16" s="300"/>
      <c r="AK16" s="9"/>
      <c r="AL16" s="7"/>
      <c r="AM16" s="9"/>
      <c r="AN16" s="8"/>
      <c r="AO16" s="300"/>
      <c r="AP16" s="300"/>
      <c r="AQ16" s="300"/>
      <c r="AR16" s="300"/>
      <c r="AS16" s="300"/>
      <c r="AT16" s="300"/>
      <c r="AU16" s="300"/>
      <c r="AV16" s="300"/>
      <c r="AW16" s="300"/>
      <c r="AX16" s="300"/>
      <c r="AY16" s="300"/>
      <c r="AZ16" s="300"/>
      <c r="BA16" s="300"/>
      <c r="BB16" s="9"/>
    </row>
    <row r="17" spans="1:54" ht="16.350000000000001" customHeight="1" x14ac:dyDescent="0.2">
      <c r="B17" s="15"/>
      <c r="C17" s="297"/>
      <c r="D17" s="297"/>
      <c r="E17" s="297"/>
      <c r="F17" s="297"/>
      <c r="G17" s="297"/>
      <c r="H17" s="297"/>
      <c r="I17" s="297"/>
      <c r="J17" s="297"/>
      <c r="K17" s="297"/>
      <c r="L17" s="297"/>
      <c r="M17" s="297"/>
      <c r="N17" s="297"/>
      <c r="O17" s="297"/>
      <c r="P17" s="297"/>
      <c r="Q17" s="297"/>
      <c r="R17" s="2"/>
      <c r="S17" s="8"/>
      <c r="T17" s="8"/>
      <c r="U17" s="7"/>
      <c r="V17" s="300"/>
      <c r="W17" s="300"/>
      <c r="X17" s="300"/>
      <c r="Y17" s="300"/>
      <c r="Z17" s="300"/>
      <c r="AA17" s="300"/>
      <c r="AB17" s="300"/>
      <c r="AC17" s="300"/>
      <c r="AD17" s="300"/>
      <c r="AE17" s="300"/>
      <c r="AF17" s="300"/>
      <c r="AG17" s="300"/>
      <c r="AH17" s="300"/>
      <c r="AI17" s="300"/>
      <c r="AJ17" s="300"/>
      <c r="AK17" s="9"/>
      <c r="AL17" s="7"/>
      <c r="AM17" s="9"/>
      <c r="AN17" s="8"/>
      <c r="AO17" s="300"/>
      <c r="AP17" s="300"/>
      <c r="AQ17" s="300"/>
      <c r="AR17" s="300"/>
      <c r="AS17" s="300"/>
      <c r="AT17" s="300"/>
      <c r="AU17" s="300"/>
      <c r="AV17" s="300"/>
      <c r="AW17" s="300"/>
      <c r="AX17" s="300"/>
      <c r="AY17" s="300"/>
      <c r="AZ17" s="300"/>
      <c r="BA17" s="300"/>
      <c r="BB17" s="9"/>
    </row>
    <row r="18" spans="1:54" ht="16.350000000000001" customHeight="1" x14ac:dyDescent="0.2">
      <c r="B18" s="15"/>
      <c r="C18" s="297"/>
      <c r="D18" s="297"/>
      <c r="E18" s="297"/>
      <c r="F18" s="297"/>
      <c r="G18" s="297"/>
      <c r="H18" s="297"/>
      <c r="I18" s="297"/>
      <c r="J18" s="297"/>
      <c r="K18" s="297"/>
      <c r="L18" s="297"/>
      <c r="M18" s="297"/>
      <c r="N18" s="297"/>
      <c r="O18" s="297"/>
      <c r="P18" s="297"/>
      <c r="Q18" s="297"/>
      <c r="R18" s="2"/>
      <c r="S18" s="8"/>
      <c r="T18" s="8"/>
      <c r="U18" s="7"/>
      <c r="V18" s="300"/>
      <c r="W18" s="300"/>
      <c r="X18" s="300"/>
      <c r="Y18" s="300"/>
      <c r="Z18" s="300"/>
      <c r="AA18" s="300"/>
      <c r="AB18" s="300"/>
      <c r="AC18" s="300"/>
      <c r="AD18" s="300"/>
      <c r="AE18" s="300"/>
      <c r="AF18" s="300"/>
      <c r="AG18" s="300"/>
      <c r="AH18" s="300"/>
      <c r="AI18" s="300"/>
      <c r="AJ18" s="300"/>
      <c r="AK18" s="9"/>
      <c r="AL18" s="7"/>
      <c r="AM18" s="9"/>
      <c r="AN18" s="8"/>
      <c r="AO18" s="300"/>
      <c r="AP18" s="300"/>
      <c r="AQ18" s="300"/>
      <c r="AR18" s="300"/>
      <c r="AS18" s="300"/>
      <c r="AT18" s="300"/>
      <c r="AU18" s="300"/>
      <c r="AV18" s="300"/>
      <c r="AW18" s="300"/>
      <c r="AX18" s="300"/>
      <c r="AY18" s="300"/>
      <c r="AZ18" s="300"/>
      <c r="BA18" s="300"/>
      <c r="BB18" s="9"/>
    </row>
    <row r="19" spans="1:54" ht="16.350000000000001" customHeight="1" x14ac:dyDescent="0.2">
      <c r="B19" s="16"/>
      <c r="C19" s="298"/>
      <c r="D19" s="298"/>
      <c r="E19" s="298"/>
      <c r="F19" s="298"/>
      <c r="G19" s="298"/>
      <c r="H19" s="298"/>
      <c r="I19" s="298"/>
      <c r="J19" s="298"/>
      <c r="K19" s="298"/>
      <c r="L19" s="298"/>
      <c r="M19" s="298"/>
      <c r="N19" s="298"/>
      <c r="O19" s="298"/>
      <c r="P19" s="298"/>
      <c r="Q19" s="298"/>
      <c r="R19" s="3"/>
      <c r="S19" s="8"/>
      <c r="T19" s="8"/>
      <c r="U19" s="10"/>
      <c r="V19" s="243"/>
      <c r="W19" s="243"/>
      <c r="X19" s="243"/>
      <c r="Y19" s="243"/>
      <c r="Z19" s="243"/>
      <c r="AA19" s="243"/>
      <c r="AB19" s="243"/>
      <c r="AC19" s="243"/>
      <c r="AD19" s="243"/>
      <c r="AE19" s="243"/>
      <c r="AF19" s="243"/>
      <c r="AG19" s="243"/>
      <c r="AH19" s="243"/>
      <c r="AI19" s="243"/>
      <c r="AJ19" s="243"/>
      <c r="AK19" s="12"/>
      <c r="AL19" s="7"/>
      <c r="AM19" s="9"/>
      <c r="AN19" s="11"/>
      <c r="AO19" s="243"/>
      <c r="AP19" s="243"/>
      <c r="AQ19" s="243"/>
      <c r="AR19" s="243"/>
      <c r="AS19" s="243"/>
      <c r="AT19" s="243"/>
      <c r="AU19" s="243"/>
      <c r="AV19" s="243"/>
      <c r="AW19" s="243"/>
      <c r="AX19" s="243"/>
      <c r="AY19" s="243"/>
      <c r="AZ19" s="243"/>
      <c r="BA19" s="243"/>
      <c r="BB19" s="12"/>
    </row>
    <row r="20" spans="1:54" ht="6" customHeight="1" x14ac:dyDescent="0.2">
      <c r="I20" t="s">
        <v>5</v>
      </c>
      <c r="R20" s="13"/>
      <c r="S20" s="13"/>
      <c r="T20" s="13"/>
      <c r="U20" s="13"/>
      <c r="AC20" t="s">
        <v>5</v>
      </c>
      <c r="AK20" s="13"/>
      <c r="AL20" s="13"/>
      <c r="AU20" t="s">
        <v>5</v>
      </c>
    </row>
    <row r="21" spans="1:54" ht="6" customHeight="1" x14ac:dyDescent="0.2">
      <c r="I21" t="s">
        <v>5</v>
      </c>
      <c r="AC21" t="s">
        <v>5</v>
      </c>
      <c r="AU21" t="s">
        <v>5</v>
      </c>
    </row>
    <row r="22" spans="1:54" ht="6" customHeight="1" thickBot="1" x14ac:dyDescent="0.25">
      <c r="I22" t="s">
        <v>5</v>
      </c>
      <c r="AC22" t="s">
        <v>5</v>
      </c>
      <c r="AU22" t="s">
        <v>5</v>
      </c>
    </row>
    <row r="23" spans="1:54" ht="16.350000000000001" customHeight="1" x14ac:dyDescent="0.2">
      <c r="B23" s="524">
        <f>【共通】別紙様式2_返還額算定基礎シート!B34</f>
        <v>0</v>
      </c>
      <c r="C23" s="525"/>
      <c r="D23" s="525"/>
      <c r="E23" s="525"/>
      <c r="F23" s="525"/>
      <c r="G23" s="525"/>
      <c r="H23" s="525"/>
      <c r="I23" s="525"/>
      <c r="J23" s="525"/>
      <c r="K23" s="525"/>
      <c r="L23" s="525"/>
      <c r="M23" s="525"/>
      <c r="N23" s="525"/>
      <c r="O23" s="525"/>
      <c r="P23" s="525"/>
      <c r="Q23" s="525"/>
      <c r="R23" s="526"/>
      <c r="U23" s="524">
        <f>【共通】別紙様式2_返還額算定基礎シート!U34</f>
        <v>0</v>
      </c>
      <c r="V23" s="525"/>
      <c r="W23" s="525"/>
      <c r="X23" s="525"/>
      <c r="Y23" s="525"/>
      <c r="Z23" s="525"/>
      <c r="AA23" s="525"/>
      <c r="AB23" s="525"/>
      <c r="AC23" s="525"/>
      <c r="AD23" s="525"/>
      <c r="AE23" s="525"/>
      <c r="AF23" s="525"/>
      <c r="AG23" s="525"/>
      <c r="AH23" s="525"/>
      <c r="AI23" s="525"/>
      <c r="AJ23" s="525"/>
      <c r="AK23" s="526"/>
      <c r="AN23" s="255" t="e">
        <f>【共通】別紙様式2_返還額算定基礎シート!AN34</f>
        <v>#DIV/0!</v>
      </c>
      <c r="AO23" s="256"/>
      <c r="AP23" s="256"/>
      <c r="AQ23" s="256"/>
      <c r="AR23" s="256"/>
      <c r="AS23" s="256"/>
      <c r="AT23" s="256"/>
      <c r="AU23" s="256"/>
      <c r="AV23" s="256"/>
      <c r="AW23" s="256"/>
      <c r="AX23" s="256"/>
      <c r="AY23" s="256"/>
      <c r="AZ23" s="256"/>
      <c r="BA23" s="256"/>
      <c r="BB23" s="257"/>
    </row>
    <row r="24" spans="1:54" ht="16.350000000000001" customHeight="1" thickBot="1" x14ac:dyDescent="0.25">
      <c r="B24" s="527"/>
      <c r="C24" s="528"/>
      <c r="D24" s="528"/>
      <c r="E24" s="528"/>
      <c r="F24" s="528"/>
      <c r="G24" s="528"/>
      <c r="H24" s="528"/>
      <c r="I24" s="528"/>
      <c r="J24" s="528"/>
      <c r="K24" s="528"/>
      <c r="L24" s="528"/>
      <c r="M24" s="528"/>
      <c r="N24" s="528"/>
      <c r="O24" s="528"/>
      <c r="P24" s="528"/>
      <c r="Q24" s="528"/>
      <c r="R24" s="529"/>
      <c r="U24" s="527"/>
      <c r="V24" s="528"/>
      <c r="W24" s="528"/>
      <c r="X24" s="528"/>
      <c r="Y24" s="528"/>
      <c r="Z24" s="528"/>
      <c r="AA24" s="528"/>
      <c r="AB24" s="528"/>
      <c r="AC24" s="528"/>
      <c r="AD24" s="528"/>
      <c r="AE24" s="528"/>
      <c r="AF24" s="528"/>
      <c r="AG24" s="528"/>
      <c r="AH24" s="528"/>
      <c r="AI24" s="528"/>
      <c r="AJ24" s="528"/>
      <c r="AK24" s="529"/>
      <c r="AN24" s="258"/>
      <c r="AO24" s="259"/>
      <c r="AP24" s="259"/>
      <c r="AQ24" s="259"/>
      <c r="AR24" s="259"/>
      <c r="AS24" s="259"/>
      <c r="AT24" s="259"/>
      <c r="AU24" s="259"/>
      <c r="AV24" s="259"/>
      <c r="AW24" s="259"/>
      <c r="AX24" s="259"/>
      <c r="AY24" s="259"/>
      <c r="AZ24" s="259"/>
      <c r="BA24" s="259"/>
      <c r="BB24" s="260"/>
    </row>
    <row r="25" spans="1:54" ht="16.350000000000001" customHeight="1" x14ac:dyDescent="0.2">
      <c r="C25" t="s">
        <v>9</v>
      </c>
    </row>
    <row r="26" spans="1:54" ht="16.350000000000001" customHeight="1" x14ac:dyDescent="0.2"/>
    <row r="27" spans="1:54" ht="16.350000000000001" customHeight="1" x14ac:dyDescent="0.2">
      <c r="A27" s="17"/>
      <c r="B27" s="17" t="s">
        <v>6</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row>
    <row r="28" spans="1:54" ht="6" customHeight="1" x14ac:dyDescent="0.2">
      <c r="A28" s="17"/>
      <c r="B28" s="17"/>
      <c r="C28" s="17"/>
      <c r="D28" s="17"/>
      <c r="E28" s="17"/>
      <c r="F28" s="17"/>
      <c r="G28" s="17"/>
      <c r="H28" s="17"/>
      <c r="I28" s="17"/>
      <c r="J28" s="17"/>
      <c r="K28" s="17"/>
      <c r="L28" s="17"/>
      <c r="M28" s="35"/>
      <c r="N28" s="35"/>
      <c r="O28" s="35"/>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row>
    <row r="29" spans="1:54" ht="15" customHeight="1" x14ac:dyDescent="0.2">
      <c r="A29" s="17"/>
      <c r="B29" s="509" t="s">
        <v>239</v>
      </c>
      <c r="C29" s="536"/>
      <c r="D29" s="536"/>
      <c r="E29" s="536"/>
      <c r="F29" s="536"/>
      <c r="G29" s="536"/>
      <c r="H29" s="536"/>
      <c r="I29" s="536"/>
      <c r="J29" s="536"/>
      <c r="K29" s="536"/>
      <c r="L29" s="536"/>
      <c r="M29" s="537"/>
      <c r="N29" s="17"/>
      <c r="O29" s="17"/>
      <c r="P29" s="17"/>
      <c r="Q29" s="603" t="s">
        <v>7</v>
      </c>
      <c r="R29" s="603"/>
      <c r="S29" s="603"/>
      <c r="T29" s="603"/>
      <c r="U29" s="603"/>
      <c r="V29" s="603"/>
      <c r="W29" s="603"/>
      <c r="X29" s="17"/>
      <c r="Y29" s="17"/>
      <c r="Z29" s="509" t="s">
        <v>251</v>
      </c>
      <c r="AA29" s="536"/>
      <c r="AB29" s="536"/>
      <c r="AC29" s="536"/>
      <c r="AD29" s="536"/>
      <c r="AE29" s="536"/>
      <c r="AF29" s="536"/>
      <c r="AG29" s="536"/>
      <c r="AH29" s="536"/>
      <c r="AI29" s="536"/>
      <c r="AJ29" s="536"/>
      <c r="AK29" s="536"/>
      <c r="AL29" s="536"/>
      <c r="AM29" s="537"/>
    </row>
    <row r="30" spans="1:54" ht="15" customHeight="1" x14ac:dyDescent="0.2">
      <c r="A30" s="17"/>
      <c r="B30" s="538"/>
      <c r="C30" s="225"/>
      <c r="D30" s="225"/>
      <c r="E30" s="225"/>
      <c r="F30" s="225"/>
      <c r="G30" s="225"/>
      <c r="H30" s="225"/>
      <c r="I30" s="225"/>
      <c r="J30" s="225"/>
      <c r="K30" s="225"/>
      <c r="L30" s="225"/>
      <c r="M30" s="539"/>
      <c r="N30" s="17"/>
      <c r="O30" s="17"/>
      <c r="P30" s="17"/>
      <c r="Q30" s="603"/>
      <c r="R30" s="603"/>
      <c r="S30" s="603"/>
      <c r="T30" s="603"/>
      <c r="U30" s="603"/>
      <c r="V30" s="603"/>
      <c r="W30" s="603"/>
      <c r="X30" s="17"/>
      <c r="Y30" s="17"/>
      <c r="Z30" s="538"/>
      <c r="AA30" s="225"/>
      <c r="AB30" s="225"/>
      <c r="AC30" s="225"/>
      <c r="AD30" s="225"/>
      <c r="AE30" s="225"/>
      <c r="AF30" s="225"/>
      <c r="AG30" s="225"/>
      <c r="AH30" s="225"/>
      <c r="AI30" s="225"/>
      <c r="AJ30" s="225"/>
      <c r="AK30" s="225"/>
      <c r="AL30" s="225"/>
      <c r="AM30" s="539"/>
    </row>
    <row r="31" spans="1:54" ht="15" customHeight="1" x14ac:dyDescent="0.2">
      <c r="A31" s="17"/>
      <c r="B31" s="540"/>
      <c r="C31" s="541"/>
      <c r="D31" s="541"/>
      <c r="E31" s="541"/>
      <c r="F31" s="541"/>
      <c r="G31" s="541"/>
      <c r="H31" s="541"/>
      <c r="I31" s="541"/>
      <c r="J31" s="541"/>
      <c r="K31" s="541"/>
      <c r="L31" s="541"/>
      <c r="M31" s="542"/>
      <c r="N31" s="17"/>
      <c r="O31" s="17"/>
      <c r="P31" s="17"/>
      <c r="Q31" s="603"/>
      <c r="R31" s="603"/>
      <c r="S31" s="603"/>
      <c r="T31" s="603"/>
      <c r="U31" s="603"/>
      <c r="V31" s="603"/>
      <c r="W31" s="603"/>
      <c r="X31" s="17"/>
      <c r="Y31" s="17"/>
      <c r="Z31" s="540"/>
      <c r="AA31" s="541"/>
      <c r="AB31" s="541"/>
      <c r="AC31" s="541"/>
      <c r="AD31" s="541"/>
      <c r="AE31" s="541"/>
      <c r="AF31" s="541"/>
      <c r="AG31" s="541"/>
      <c r="AH31" s="541"/>
      <c r="AI31" s="541"/>
      <c r="AJ31" s="541"/>
      <c r="AK31" s="541"/>
      <c r="AL31" s="541"/>
      <c r="AM31" s="542"/>
    </row>
    <row r="32" spans="1:54" s="17" customFormat="1" ht="6" customHeight="1" x14ac:dyDescent="0.2">
      <c r="B32" s="111"/>
      <c r="C32" s="111"/>
      <c r="D32" s="111"/>
      <c r="E32" s="111"/>
      <c r="F32" s="111"/>
      <c r="G32" s="111" t="s">
        <v>146</v>
      </c>
      <c r="H32" s="111"/>
      <c r="I32" s="111"/>
      <c r="J32" s="111"/>
      <c r="K32" s="111"/>
      <c r="L32" s="111"/>
      <c r="M32" s="111"/>
      <c r="Q32" s="116"/>
      <c r="R32" s="116"/>
      <c r="S32" s="116"/>
      <c r="T32" s="116"/>
      <c r="U32" s="116"/>
      <c r="V32" s="116"/>
      <c r="W32" s="116"/>
      <c r="Z32" s="111"/>
      <c r="AA32" s="111"/>
      <c r="AB32" s="111"/>
      <c r="AC32" s="111"/>
      <c r="AD32" s="111"/>
      <c r="AE32" s="111"/>
      <c r="AF32" s="111"/>
      <c r="AG32" s="111" t="s">
        <v>146</v>
      </c>
      <c r="AH32" s="111"/>
      <c r="AI32" s="111"/>
      <c r="AJ32" s="111"/>
      <c r="AK32" s="111"/>
      <c r="AL32" s="111"/>
      <c r="AM32" s="111"/>
    </row>
    <row r="33" spans="1:54" s="17" customFormat="1" ht="6" customHeight="1" x14ac:dyDescent="0.2">
      <c r="B33" s="111"/>
      <c r="C33" s="111"/>
      <c r="D33" s="111"/>
      <c r="E33" s="111"/>
      <c r="F33" s="111"/>
      <c r="G33" s="111" t="s">
        <v>146</v>
      </c>
      <c r="H33" s="111"/>
      <c r="I33" s="111"/>
      <c r="J33" s="111"/>
      <c r="K33" s="111"/>
      <c r="L33" s="111"/>
      <c r="M33" s="111"/>
      <c r="Q33" s="116"/>
      <c r="R33" s="116"/>
      <c r="S33" s="116"/>
      <c r="T33" s="116"/>
      <c r="U33" s="116"/>
      <c r="V33" s="116"/>
      <c r="W33" s="116"/>
      <c r="Z33" s="111"/>
      <c r="AA33" s="111"/>
      <c r="AB33" s="111"/>
      <c r="AC33" s="111"/>
      <c r="AD33" s="111"/>
      <c r="AE33" s="111"/>
      <c r="AF33" s="111"/>
      <c r="AG33" s="111" t="s">
        <v>146</v>
      </c>
      <c r="AH33" s="111"/>
      <c r="AI33" s="111"/>
      <c r="AJ33" s="111"/>
      <c r="AK33" s="111"/>
      <c r="AL33" s="111"/>
      <c r="AM33" s="111"/>
    </row>
    <row r="34" spans="1:54" ht="6" customHeight="1" x14ac:dyDescent="0.2">
      <c r="A34" s="17"/>
      <c r="B34" s="17"/>
      <c r="C34" s="17"/>
      <c r="D34" s="17"/>
      <c r="E34" s="17"/>
      <c r="F34" s="17"/>
      <c r="G34" s="17" t="s">
        <v>146</v>
      </c>
      <c r="H34" s="17"/>
      <c r="I34" s="17"/>
      <c r="J34" s="17"/>
      <c r="K34" s="17"/>
      <c r="L34" s="17"/>
      <c r="M34" s="35"/>
      <c r="N34" s="17"/>
      <c r="O34" s="17"/>
      <c r="P34" s="17"/>
      <c r="Q34" s="17"/>
      <c r="R34" s="17"/>
      <c r="S34" s="17"/>
      <c r="T34" s="17"/>
      <c r="U34" s="17"/>
      <c r="V34" s="17"/>
      <c r="W34" s="17"/>
      <c r="X34" s="17"/>
      <c r="Y34" s="17"/>
      <c r="Z34" s="17"/>
      <c r="AA34" s="17"/>
      <c r="AB34" s="17"/>
      <c r="AC34" s="17"/>
      <c r="AD34" s="17"/>
      <c r="AE34" s="17"/>
      <c r="AF34" s="17"/>
      <c r="AG34" s="17" t="s">
        <v>146</v>
      </c>
      <c r="AH34" s="17"/>
      <c r="AI34" s="17"/>
      <c r="AJ34" s="17"/>
      <c r="AK34" s="17"/>
      <c r="AL34" s="17"/>
      <c r="AM34" s="17"/>
    </row>
    <row r="35" spans="1:54" ht="15" customHeight="1" x14ac:dyDescent="0.2">
      <c r="A35" s="17"/>
      <c r="B35" s="601">
        <f>SUM(【共通】別紙様式2_返還額算定基礎シート!O44:AJ48)-B45</f>
        <v>0</v>
      </c>
      <c r="C35" s="536"/>
      <c r="D35" s="536"/>
      <c r="E35" s="536"/>
      <c r="F35" s="536"/>
      <c r="G35" s="536"/>
      <c r="H35" s="536"/>
      <c r="I35" s="536"/>
      <c r="J35" s="536"/>
      <c r="K35" s="536"/>
      <c r="L35" s="536"/>
      <c r="M35" s="537"/>
      <c r="N35" s="17"/>
      <c r="O35" s="17"/>
      <c r="P35" s="17"/>
      <c r="Q35" s="602" t="s">
        <v>7</v>
      </c>
      <c r="R35" s="602"/>
      <c r="S35" s="602"/>
      <c r="T35" s="602"/>
      <c r="U35" s="602"/>
      <c r="V35" s="602"/>
      <c r="W35" s="602"/>
      <c r="X35" s="17"/>
      <c r="Y35" s="17"/>
      <c r="Z35" s="587">
        <f>B35*10/110</f>
        <v>0</v>
      </c>
      <c r="AA35" s="588"/>
      <c r="AB35" s="588"/>
      <c r="AC35" s="588"/>
      <c r="AD35" s="588"/>
      <c r="AE35" s="588"/>
      <c r="AF35" s="588"/>
      <c r="AG35" s="588"/>
      <c r="AH35" s="588"/>
      <c r="AI35" s="588"/>
      <c r="AJ35" s="588"/>
      <c r="AK35" s="588"/>
      <c r="AL35" s="588"/>
      <c r="AM35" s="589"/>
    </row>
    <row r="36" spans="1:54" ht="15" customHeight="1" x14ac:dyDescent="0.2">
      <c r="A36" s="17"/>
      <c r="B36" s="538"/>
      <c r="C36" s="225"/>
      <c r="D36" s="225"/>
      <c r="E36" s="225"/>
      <c r="F36" s="225"/>
      <c r="G36" s="225"/>
      <c r="H36" s="225"/>
      <c r="I36" s="225"/>
      <c r="J36" s="225"/>
      <c r="K36" s="225"/>
      <c r="L36" s="225"/>
      <c r="M36" s="539"/>
      <c r="N36" s="17"/>
      <c r="O36" s="17"/>
      <c r="P36" s="17"/>
      <c r="Q36" s="602"/>
      <c r="R36" s="602"/>
      <c r="S36" s="602"/>
      <c r="T36" s="602"/>
      <c r="U36" s="602"/>
      <c r="V36" s="602"/>
      <c r="W36" s="602"/>
      <c r="X36" s="17"/>
      <c r="Y36" s="17"/>
      <c r="Z36" s="590"/>
      <c r="AA36" s="591"/>
      <c r="AB36" s="591"/>
      <c r="AC36" s="591"/>
      <c r="AD36" s="591"/>
      <c r="AE36" s="591"/>
      <c r="AF36" s="591"/>
      <c r="AG36" s="591"/>
      <c r="AH36" s="591"/>
      <c r="AI36" s="591"/>
      <c r="AJ36" s="591"/>
      <c r="AK36" s="591"/>
      <c r="AL36" s="591"/>
      <c r="AM36" s="592"/>
    </row>
    <row r="37" spans="1:54" ht="15" customHeight="1" x14ac:dyDescent="0.2">
      <c r="A37" s="17"/>
      <c r="B37" s="540"/>
      <c r="C37" s="541"/>
      <c r="D37" s="541"/>
      <c r="E37" s="541"/>
      <c r="F37" s="541"/>
      <c r="G37" s="541"/>
      <c r="H37" s="541"/>
      <c r="I37" s="541"/>
      <c r="J37" s="541"/>
      <c r="K37" s="541"/>
      <c r="L37" s="541"/>
      <c r="M37" s="542"/>
      <c r="N37" s="17"/>
      <c r="O37" s="17"/>
      <c r="P37" s="17"/>
      <c r="Q37" s="602"/>
      <c r="R37" s="602"/>
      <c r="S37" s="602"/>
      <c r="T37" s="602"/>
      <c r="U37" s="602"/>
      <c r="V37" s="602"/>
      <c r="W37" s="602"/>
      <c r="X37" s="17"/>
      <c r="Y37" s="17"/>
      <c r="Z37" s="593"/>
      <c r="AA37" s="594"/>
      <c r="AB37" s="594"/>
      <c r="AC37" s="594"/>
      <c r="AD37" s="594"/>
      <c r="AE37" s="594"/>
      <c r="AF37" s="594"/>
      <c r="AG37" s="594"/>
      <c r="AH37" s="594"/>
      <c r="AI37" s="594"/>
      <c r="AJ37" s="594"/>
      <c r="AK37" s="594"/>
      <c r="AL37" s="594"/>
      <c r="AM37" s="595"/>
    </row>
    <row r="38" spans="1:54" ht="10.5" customHeight="1" x14ac:dyDescent="0.2">
      <c r="A38" s="17"/>
      <c r="B38" s="17"/>
      <c r="C38" s="17"/>
      <c r="D38" s="17"/>
      <c r="E38" s="17"/>
      <c r="F38" s="17"/>
      <c r="G38" s="17"/>
      <c r="H38" s="17"/>
      <c r="I38" s="17"/>
      <c r="J38" s="17"/>
      <c r="K38" s="17"/>
      <c r="L38" s="17"/>
      <c r="M38" s="35"/>
      <c r="N38" s="35"/>
      <c r="O38" s="35"/>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row>
    <row r="39" spans="1:54" ht="19.5" customHeight="1" x14ac:dyDescent="0.2">
      <c r="A39" s="17"/>
      <c r="B39" s="509" t="s">
        <v>252</v>
      </c>
      <c r="C39" s="536"/>
      <c r="D39" s="536"/>
      <c r="E39" s="536"/>
      <c r="F39" s="536"/>
      <c r="G39" s="536"/>
      <c r="H39" s="536"/>
      <c r="I39" s="536"/>
      <c r="J39" s="536"/>
      <c r="K39" s="536"/>
      <c r="L39" s="536"/>
      <c r="M39" s="537"/>
      <c r="N39" s="17"/>
      <c r="O39" s="17"/>
      <c r="P39" s="17"/>
      <c r="Q39" s="603" t="s">
        <v>229</v>
      </c>
      <c r="R39" s="603"/>
      <c r="S39" s="603"/>
      <c r="T39" s="603"/>
      <c r="U39" s="603"/>
      <c r="V39" s="603"/>
      <c r="W39" s="603"/>
      <c r="X39" s="17"/>
      <c r="Y39" s="17"/>
      <c r="Z39" s="509" t="s">
        <v>230</v>
      </c>
      <c r="AA39" s="536"/>
      <c r="AB39" s="536"/>
      <c r="AC39" s="536"/>
      <c r="AD39" s="536"/>
      <c r="AE39" s="536"/>
      <c r="AF39" s="536"/>
      <c r="AG39" s="536"/>
      <c r="AH39" s="536"/>
      <c r="AI39" s="536"/>
      <c r="AJ39" s="536"/>
      <c r="AK39" s="536"/>
      <c r="AL39" s="536"/>
      <c r="AM39" s="537"/>
      <c r="AN39" s="17"/>
      <c r="AO39" s="17"/>
      <c r="AP39" s="17"/>
      <c r="AQ39" s="17"/>
      <c r="AR39" s="17"/>
      <c r="AS39" s="17"/>
      <c r="AT39" s="17"/>
      <c r="AU39" s="17"/>
      <c r="AV39" s="17"/>
      <c r="AW39" s="17"/>
      <c r="AX39" s="17"/>
      <c r="AY39" s="17"/>
      <c r="AZ39" s="17"/>
      <c r="BA39" s="17"/>
      <c r="BB39" s="17"/>
    </row>
    <row r="40" spans="1:54" ht="19.5" customHeight="1" x14ac:dyDescent="0.2">
      <c r="A40" s="17"/>
      <c r="B40" s="538"/>
      <c r="C40" s="225"/>
      <c r="D40" s="225"/>
      <c r="E40" s="225"/>
      <c r="F40" s="225"/>
      <c r="G40" s="225"/>
      <c r="H40" s="225"/>
      <c r="I40" s="225"/>
      <c r="J40" s="225"/>
      <c r="K40" s="225"/>
      <c r="L40" s="225"/>
      <c r="M40" s="539"/>
      <c r="N40" s="17"/>
      <c r="O40" s="17"/>
      <c r="P40" s="17"/>
      <c r="Q40" s="603"/>
      <c r="R40" s="603"/>
      <c r="S40" s="603"/>
      <c r="T40" s="603"/>
      <c r="U40" s="603"/>
      <c r="V40" s="603"/>
      <c r="W40" s="603"/>
      <c r="X40" s="17"/>
      <c r="Y40" s="17"/>
      <c r="Z40" s="538"/>
      <c r="AA40" s="225"/>
      <c r="AB40" s="225"/>
      <c r="AC40" s="225"/>
      <c r="AD40" s="225"/>
      <c r="AE40" s="225"/>
      <c r="AF40" s="225"/>
      <c r="AG40" s="225"/>
      <c r="AH40" s="225"/>
      <c r="AI40" s="225"/>
      <c r="AJ40" s="225"/>
      <c r="AK40" s="225"/>
      <c r="AL40" s="225"/>
      <c r="AM40" s="539"/>
      <c r="AN40" s="17"/>
      <c r="AO40" s="17"/>
      <c r="AP40" s="17"/>
      <c r="AQ40" s="17"/>
      <c r="AR40" s="17"/>
      <c r="AS40" s="17"/>
      <c r="AT40" s="17"/>
      <c r="AU40" s="17"/>
      <c r="AV40" s="17"/>
      <c r="AW40" s="17"/>
      <c r="AX40" s="17"/>
      <c r="AY40" s="17"/>
      <c r="AZ40" s="17"/>
      <c r="BA40" s="17"/>
      <c r="BB40" s="17"/>
    </row>
    <row r="41" spans="1:54" ht="19.5" customHeight="1" x14ac:dyDescent="0.2">
      <c r="A41" s="17"/>
      <c r="B41" s="540"/>
      <c r="C41" s="541"/>
      <c r="D41" s="541"/>
      <c r="E41" s="541"/>
      <c r="F41" s="541"/>
      <c r="G41" s="541"/>
      <c r="H41" s="541"/>
      <c r="I41" s="541"/>
      <c r="J41" s="541"/>
      <c r="K41" s="541"/>
      <c r="L41" s="541"/>
      <c r="M41" s="542"/>
      <c r="N41" s="17"/>
      <c r="O41" s="17"/>
      <c r="P41" s="17"/>
      <c r="Q41" s="603"/>
      <c r="R41" s="603"/>
      <c r="S41" s="603"/>
      <c r="T41" s="603"/>
      <c r="U41" s="603"/>
      <c r="V41" s="603"/>
      <c r="W41" s="603"/>
      <c r="X41" s="17"/>
      <c r="Y41" s="17"/>
      <c r="Z41" s="540"/>
      <c r="AA41" s="541"/>
      <c r="AB41" s="541"/>
      <c r="AC41" s="541"/>
      <c r="AD41" s="541"/>
      <c r="AE41" s="541"/>
      <c r="AF41" s="541"/>
      <c r="AG41" s="541"/>
      <c r="AH41" s="541"/>
      <c r="AI41" s="541"/>
      <c r="AJ41" s="541"/>
      <c r="AK41" s="541"/>
      <c r="AL41" s="541"/>
      <c r="AM41" s="542"/>
      <c r="AN41" s="17"/>
      <c r="AO41" s="17"/>
      <c r="AP41" s="17"/>
      <c r="AQ41" s="17"/>
      <c r="AR41" s="17"/>
      <c r="AS41" s="17"/>
      <c r="AT41" s="17"/>
      <c r="AU41" s="17"/>
      <c r="AV41" s="17"/>
      <c r="AW41" s="17"/>
      <c r="AX41" s="17"/>
      <c r="AY41" s="17"/>
      <c r="AZ41" s="17"/>
      <c r="BA41" s="17"/>
      <c r="BB41" s="17"/>
    </row>
    <row r="42" spans="1:54" ht="8.25" customHeight="1" x14ac:dyDescent="0.2">
      <c r="A42" s="17"/>
      <c r="B42" s="111"/>
      <c r="C42" s="111"/>
      <c r="D42" s="111"/>
      <c r="E42" s="111"/>
      <c r="F42" s="111"/>
      <c r="G42" s="111" t="s">
        <v>146</v>
      </c>
      <c r="H42" s="111"/>
      <c r="I42" s="111"/>
      <c r="J42" s="111"/>
      <c r="K42" s="111"/>
      <c r="L42" s="111"/>
      <c r="M42" s="111"/>
      <c r="N42" s="17"/>
      <c r="O42" s="17"/>
      <c r="P42" s="17"/>
      <c r="Q42" s="116"/>
      <c r="R42" s="116"/>
      <c r="S42" s="116"/>
      <c r="T42" s="116"/>
      <c r="U42" s="116"/>
      <c r="V42" s="116"/>
      <c r="W42" s="116"/>
      <c r="X42" s="17"/>
      <c r="Y42" s="17"/>
      <c r="Z42" s="111"/>
      <c r="AA42" s="111"/>
      <c r="AB42" s="111"/>
      <c r="AC42" s="111"/>
      <c r="AD42" s="111"/>
      <c r="AE42" s="111"/>
      <c r="AF42" s="111"/>
      <c r="AG42" s="111" t="s">
        <v>146</v>
      </c>
      <c r="AH42" s="111"/>
      <c r="AI42" s="111"/>
      <c r="AJ42" s="111"/>
      <c r="AK42" s="111"/>
      <c r="AL42" s="111"/>
      <c r="AM42" s="111"/>
      <c r="AN42" s="17"/>
      <c r="AO42" s="17"/>
      <c r="AP42" s="17"/>
      <c r="AQ42" s="17"/>
      <c r="AR42" s="17"/>
      <c r="AS42" s="17"/>
      <c r="AT42" s="17"/>
      <c r="AU42" s="17"/>
      <c r="AV42" s="17"/>
      <c r="AW42" s="17"/>
      <c r="AX42" s="17"/>
      <c r="AY42" s="17"/>
      <c r="AZ42" s="17"/>
      <c r="BA42" s="17"/>
      <c r="BB42" s="17"/>
    </row>
    <row r="43" spans="1:54" ht="8.25" customHeight="1" x14ac:dyDescent="0.2">
      <c r="A43" s="17"/>
      <c r="B43" s="111"/>
      <c r="C43" s="111"/>
      <c r="D43" s="111"/>
      <c r="E43" s="111"/>
      <c r="F43" s="111"/>
      <c r="G43" s="111" t="s">
        <v>146</v>
      </c>
      <c r="H43" s="111"/>
      <c r="I43" s="111"/>
      <c r="J43" s="111"/>
      <c r="K43" s="111"/>
      <c r="L43" s="111"/>
      <c r="M43" s="111"/>
      <c r="N43" s="17"/>
      <c r="O43" s="17"/>
      <c r="P43" s="17"/>
      <c r="Q43" s="116"/>
      <c r="R43" s="116"/>
      <c r="S43" s="116"/>
      <c r="T43" s="116"/>
      <c r="U43" s="116"/>
      <c r="V43" s="116"/>
      <c r="W43" s="116"/>
      <c r="X43" s="17"/>
      <c r="Y43" s="17"/>
      <c r="Z43" s="111"/>
      <c r="AA43" s="111"/>
      <c r="AB43" s="111"/>
      <c r="AC43" s="111"/>
      <c r="AD43" s="111"/>
      <c r="AE43" s="111"/>
      <c r="AF43" s="111"/>
      <c r="AG43" s="111" t="s">
        <v>146</v>
      </c>
      <c r="AH43" s="111"/>
      <c r="AI43" s="111"/>
      <c r="AJ43" s="111"/>
      <c r="AK43" s="111"/>
      <c r="AL43" s="111"/>
      <c r="AM43" s="111"/>
      <c r="AN43" s="17"/>
      <c r="AO43" s="17"/>
      <c r="AP43" s="17"/>
      <c r="AQ43" s="17"/>
      <c r="AR43" s="17"/>
      <c r="AS43" s="17"/>
      <c r="AT43" s="17"/>
      <c r="AU43" s="17"/>
      <c r="AV43" s="17"/>
      <c r="AW43" s="17"/>
      <c r="AX43" s="17"/>
      <c r="AY43" s="17"/>
      <c r="AZ43" s="17"/>
      <c r="BA43" s="17"/>
      <c r="BB43" s="17"/>
    </row>
    <row r="44" spans="1:54" ht="8.25" customHeight="1" x14ac:dyDescent="0.2">
      <c r="A44" s="17"/>
      <c r="B44" s="17"/>
      <c r="C44" s="17"/>
      <c r="D44" s="17"/>
      <c r="E44" s="17"/>
      <c r="F44" s="17"/>
      <c r="G44" s="17" t="s">
        <v>146</v>
      </c>
      <c r="H44" s="17"/>
      <c r="I44" s="17"/>
      <c r="J44" s="17"/>
      <c r="K44" s="17"/>
      <c r="L44" s="17"/>
      <c r="M44" s="35"/>
      <c r="N44" s="17"/>
      <c r="O44" s="17"/>
      <c r="P44" s="17"/>
      <c r="Q44" s="17"/>
      <c r="R44" s="17"/>
      <c r="S44" s="17"/>
      <c r="T44" s="17"/>
      <c r="U44" s="17"/>
      <c r="V44" s="17"/>
      <c r="W44" s="17"/>
      <c r="X44" s="17"/>
      <c r="Y44" s="17"/>
      <c r="Z44" s="17"/>
      <c r="AA44" s="17"/>
      <c r="AB44" s="17"/>
      <c r="AC44" s="17"/>
      <c r="AD44" s="17"/>
      <c r="AE44" s="17"/>
      <c r="AF44" s="17"/>
      <c r="AG44" s="17" t="s">
        <v>146</v>
      </c>
      <c r="AH44" s="17"/>
      <c r="AI44" s="17"/>
      <c r="AJ44" s="17"/>
      <c r="AK44" s="17"/>
      <c r="AL44" s="17"/>
      <c r="AM44" s="17"/>
      <c r="AN44" s="17"/>
      <c r="AO44" s="17"/>
      <c r="AP44" s="17"/>
      <c r="AQ44" s="17"/>
      <c r="AR44" s="17"/>
      <c r="AS44" s="17"/>
      <c r="AT44" s="17"/>
      <c r="AU44" s="17"/>
      <c r="AV44" s="17"/>
      <c r="AW44" s="17"/>
      <c r="AX44" s="17"/>
      <c r="AY44" s="17"/>
      <c r="AZ44" s="17"/>
      <c r="BA44" s="17"/>
      <c r="BB44" s="17"/>
    </row>
    <row r="45" spans="1:54" ht="10.5" customHeight="1" x14ac:dyDescent="0.2">
      <c r="A45" s="17"/>
      <c r="B45" s="604"/>
      <c r="C45" s="605"/>
      <c r="D45" s="605"/>
      <c r="E45" s="605"/>
      <c r="F45" s="605"/>
      <c r="G45" s="605"/>
      <c r="H45" s="605"/>
      <c r="I45" s="605"/>
      <c r="J45" s="605"/>
      <c r="K45" s="605"/>
      <c r="L45" s="605"/>
      <c r="M45" s="606"/>
      <c r="N45" s="17"/>
      <c r="O45" s="17"/>
      <c r="P45" s="17"/>
      <c r="Q45" s="602" t="s">
        <v>229</v>
      </c>
      <c r="R45" s="602"/>
      <c r="S45" s="602"/>
      <c r="T45" s="602"/>
      <c r="U45" s="602"/>
      <c r="V45" s="602"/>
      <c r="W45" s="602"/>
      <c r="X45" s="17"/>
      <c r="Y45" s="17"/>
      <c r="Z45" s="587">
        <f>B45*8/108</f>
        <v>0</v>
      </c>
      <c r="AA45" s="588"/>
      <c r="AB45" s="588"/>
      <c r="AC45" s="588"/>
      <c r="AD45" s="588"/>
      <c r="AE45" s="588"/>
      <c r="AF45" s="588"/>
      <c r="AG45" s="588"/>
      <c r="AH45" s="588"/>
      <c r="AI45" s="588"/>
      <c r="AJ45" s="588"/>
      <c r="AK45" s="588"/>
      <c r="AL45" s="588"/>
      <c r="AM45" s="589"/>
      <c r="AN45" s="17"/>
      <c r="AO45" s="17"/>
      <c r="AP45" s="17"/>
      <c r="AQ45" s="17"/>
      <c r="AR45" s="17"/>
      <c r="AS45" s="17"/>
      <c r="AT45" s="17"/>
      <c r="AU45" s="17"/>
      <c r="AV45" s="17"/>
      <c r="AW45" s="17"/>
      <c r="AX45" s="17"/>
      <c r="AY45" s="17"/>
      <c r="AZ45" s="17"/>
      <c r="BA45" s="17"/>
      <c r="BB45" s="17"/>
    </row>
    <row r="46" spans="1:54" ht="10.5" customHeight="1" x14ac:dyDescent="0.2">
      <c r="A46" s="17"/>
      <c r="B46" s="607"/>
      <c r="C46" s="608"/>
      <c r="D46" s="608"/>
      <c r="E46" s="608"/>
      <c r="F46" s="608"/>
      <c r="G46" s="608"/>
      <c r="H46" s="608"/>
      <c r="I46" s="608"/>
      <c r="J46" s="608"/>
      <c r="K46" s="608"/>
      <c r="L46" s="608"/>
      <c r="M46" s="609"/>
      <c r="N46" s="17"/>
      <c r="O46" s="17"/>
      <c r="P46" s="17"/>
      <c r="Q46" s="602"/>
      <c r="R46" s="602"/>
      <c r="S46" s="602"/>
      <c r="T46" s="602"/>
      <c r="U46" s="602"/>
      <c r="V46" s="602"/>
      <c r="W46" s="602"/>
      <c r="X46" s="17"/>
      <c r="Y46" s="17"/>
      <c r="Z46" s="590"/>
      <c r="AA46" s="591"/>
      <c r="AB46" s="591"/>
      <c r="AC46" s="591"/>
      <c r="AD46" s="591"/>
      <c r="AE46" s="591"/>
      <c r="AF46" s="591"/>
      <c r="AG46" s="591"/>
      <c r="AH46" s="591"/>
      <c r="AI46" s="591"/>
      <c r="AJ46" s="591"/>
      <c r="AK46" s="591"/>
      <c r="AL46" s="591"/>
      <c r="AM46" s="592"/>
      <c r="AN46" s="17"/>
      <c r="AO46" s="17"/>
      <c r="AP46" s="17"/>
      <c r="AQ46" s="17"/>
      <c r="AR46" s="17"/>
      <c r="AS46" s="17"/>
      <c r="AT46" s="17"/>
      <c r="AU46" s="17"/>
      <c r="AV46" s="17"/>
      <c r="AW46" s="17"/>
      <c r="AX46" s="17"/>
      <c r="AY46" s="17"/>
      <c r="AZ46" s="17"/>
      <c r="BA46" s="17"/>
      <c r="BB46" s="17"/>
    </row>
    <row r="47" spans="1:54" ht="10.5" customHeight="1" x14ac:dyDescent="0.2">
      <c r="A47" s="17"/>
      <c r="B47" s="610"/>
      <c r="C47" s="611"/>
      <c r="D47" s="611"/>
      <c r="E47" s="611"/>
      <c r="F47" s="611"/>
      <c r="G47" s="611"/>
      <c r="H47" s="611"/>
      <c r="I47" s="611"/>
      <c r="J47" s="611"/>
      <c r="K47" s="611"/>
      <c r="L47" s="611"/>
      <c r="M47" s="612"/>
      <c r="N47" s="17"/>
      <c r="O47" s="17"/>
      <c r="P47" s="17"/>
      <c r="Q47" s="602"/>
      <c r="R47" s="602"/>
      <c r="S47" s="602"/>
      <c r="T47" s="602"/>
      <c r="U47" s="602"/>
      <c r="V47" s="602"/>
      <c r="W47" s="602"/>
      <c r="X47" s="17"/>
      <c r="Y47" s="17"/>
      <c r="Z47" s="593"/>
      <c r="AA47" s="594"/>
      <c r="AB47" s="594"/>
      <c r="AC47" s="594"/>
      <c r="AD47" s="594"/>
      <c r="AE47" s="594"/>
      <c r="AF47" s="594"/>
      <c r="AG47" s="594"/>
      <c r="AH47" s="594"/>
      <c r="AI47" s="594"/>
      <c r="AJ47" s="594"/>
      <c r="AK47" s="594"/>
      <c r="AL47" s="594"/>
      <c r="AM47" s="595"/>
      <c r="AN47" s="17"/>
      <c r="AO47" s="17"/>
      <c r="AP47" s="17"/>
      <c r="AQ47" s="17"/>
      <c r="AR47" s="17"/>
      <c r="AS47" s="17"/>
      <c r="AT47" s="17"/>
      <c r="AU47" s="17"/>
      <c r="AV47" s="17"/>
      <c r="AW47" s="17"/>
      <c r="AX47" s="17"/>
      <c r="AY47" s="17"/>
      <c r="AZ47" s="17"/>
      <c r="BA47" s="17"/>
      <c r="BB47" s="17"/>
    </row>
    <row r="48" spans="1:54" ht="10.5" customHeight="1" x14ac:dyDescent="0.2">
      <c r="A48" s="17"/>
      <c r="B48" s="111"/>
      <c r="C48" s="111"/>
      <c r="D48" s="111"/>
      <c r="E48" s="111"/>
      <c r="F48" s="111"/>
      <c r="G48" s="111"/>
      <c r="H48" s="111"/>
      <c r="I48" s="111"/>
      <c r="J48" s="111"/>
      <c r="K48" s="111"/>
      <c r="L48" s="111"/>
      <c r="M48" s="111"/>
      <c r="N48" s="17"/>
      <c r="O48" s="17"/>
      <c r="P48" s="17"/>
      <c r="Q48" s="114"/>
      <c r="R48" s="114"/>
      <c r="S48" s="114"/>
      <c r="T48" s="114"/>
      <c r="U48" s="114"/>
      <c r="V48" s="114"/>
      <c r="W48" s="114"/>
      <c r="X48" s="17"/>
      <c r="Y48" s="17"/>
      <c r="Z48" s="115"/>
      <c r="AA48" s="115"/>
      <c r="AB48" s="115"/>
      <c r="AC48" s="115"/>
      <c r="AD48" s="115"/>
      <c r="AE48" s="115"/>
      <c r="AF48" s="115"/>
      <c r="AG48" s="115"/>
      <c r="AH48" s="115"/>
      <c r="AI48" s="115"/>
      <c r="AJ48" s="115"/>
      <c r="AK48" s="115"/>
      <c r="AL48" s="115"/>
      <c r="AM48" s="115"/>
      <c r="AN48" s="17"/>
      <c r="AO48" s="17"/>
      <c r="AP48" s="17"/>
      <c r="AQ48" s="17"/>
      <c r="AR48" s="17"/>
      <c r="AS48" s="17"/>
      <c r="AT48" s="17"/>
      <c r="AU48" s="17"/>
      <c r="AV48" s="17"/>
      <c r="AW48" s="17"/>
      <c r="AX48" s="17"/>
      <c r="AY48" s="17"/>
      <c r="AZ48" s="17"/>
      <c r="BA48" s="17"/>
      <c r="BB48" s="17"/>
    </row>
    <row r="49" spans="1:54" ht="18" customHeight="1" x14ac:dyDescent="0.2">
      <c r="A49" s="17"/>
      <c r="B49" s="543" t="s">
        <v>231</v>
      </c>
      <c r="C49" s="536"/>
      <c r="D49" s="536"/>
      <c r="E49" s="536"/>
      <c r="F49" s="536"/>
      <c r="G49" s="536"/>
      <c r="H49" s="536"/>
      <c r="I49" s="536"/>
      <c r="J49" s="536"/>
      <c r="K49" s="536"/>
      <c r="L49" s="536"/>
      <c r="M49" s="536"/>
      <c r="N49" s="536"/>
      <c r="O49" s="536"/>
      <c r="P49" s="537"/>
      <c r="Q49" s="17"/>
      <c r="R49" s="17"/>
      <c r="S49" s="543" t="s">
        <v>232</v>
      </c>
      <c r="T49" s="536"/>
      <c r="U49" s="536"/>
      <c r="V49" s="536"/>
      <c r="W49" s="536"/>
      <c r="X49" s="536"/>
      <c r="Y49" s="536"/>
      <c r="Z49" s="536"/>
      <c r="AA49" s="536"/>
      <c r="AB49" s="536"/>
      <c r="AC49" s="536"/>
      <c r="AD49" s="536"/>
      <c r="AE49" s="536"/>
      <c r="AF49" s="536"/>
      <c r="AG49" s="537"/>
      <c r="AH49" s="41"/>
      <c r="AI49" s="35"/>
      <c r="AJ49" s="509" t="s">
        <v>227</v>
      </c>
      <c r="AK49" s="510"/>
      <c r="AL49" s="510"/>
      <c r="AM49" s="510"/>
      <c r="AN49" s="510"/>
      <c r="AO49" s="510"/>
      <c r="AP49" s="510"/>
      <c r="AQ49" s="510"/>
      <c r="AR49" s="510"/>
      <c r="AS49" s="510"/>
      <c r="AT49" s="510"/>
      <c r="AU49" s="510"/>
      <c r="AV49" s="510"/>
      <c r="AW49" s="510"/>
      <c r="AX49" s="510"/>
      <c r="AY49" s="510"/>
      <c r="AZ49" s="510"/>
      <c r="BA49" s="510"/>
      <c r="BB49" s="511"/>
    </row>
    <row r="50" spans="1:54" ht="18" customHeight="1" x14ac:dyDescent="0.2">
      <c r="A50" s="17"/>
      <c r="B50" s="538"/>
      <c r="C50" s="225"/>
      <c r="D50" s="225"/>
      <c r="E50" s="225"/>
      <c r="F50" s="225"/>
      <c r="G50" s="225"/>
      <c r="H50" s="225"/>
      <c r="I50" s="225"/>
      <c r="J50" s="225"/>
      <c r="K50" s="225"/>
      <c r="L50" s="225"/>
      <c r="M50" s="225"/>
      <c r="N50" s="225"/>
      <c r="O50" s="225"/>
      <c r="P50" s="539"/>
      <c r="Q50" s="17"/>
      <c r="R50" s="17"/>
      <c r="S50" s="538"/>
      <c r="T50" s="225"/>
      <c r="U50" s="225"/>
      <c r="V50" s="225"/>
      <c r="W50" s="225"/>
      <c r="X50" s="225"/>
      <c r="Y50" s="225"/>
      <c r="Z50" s="225"/>
      <c r="AA50" s="225"/>
      <c r="AB50" s="225"/>
      <c r="AC50" s="225"/>
      <c r="AD50" s="225"/>
      <c r="AE50" s="225"/>
      <c r="AF50" s="225"/>
      <c r="AG50" s="539"/>
      <c r="AH50" s="41"/>
      <c r="AI50" s="17"/>
      <c r="AJ50" s="512"/>
      <c r="AK50" s="513"/>
      <c r="AL50" s="513"/>
      <c r="AM50" s="513"/>
      <c r="AN50" s="513"/>
      <c r="AO50" s="513"/>
      <c r="AP50" s="513"/>
      <c r="AQ50" s="513"/>
      <c r="AR50" s="513"/>
      <c r="AS50" s="513"/>
      <c r="AT50" s="513"/>
      <c r="AU50" s="513"/>
      <c r="AV50" s="513"/>
      <c r="AW50" s="513"/>
      <c r="AX50" s="513"/>
      <c r="AY50" s="513"/>
      <c r="AZ50" s="513"/>
      <c r="BA50" s="513"/>
      <c r="BB50" s="514"/>
    </row>
    <row r="51" spans="1:54" ht="14.25" customHeight="1" x14ac:dyDescent="0.2">
      <c r="A51" s="17"/>
      <c r="B51" s="540"/>
      <c r="C51" s="541"/>
      <c r="D51" s="541"/>
      <c r="E51" s="541"/>
      <c r="F51" s="541"/>
      <c r="G51" s="541"/>
      <c r="H51" s="541"/>
      <c r="I51" s="541"/>
      <c r="J51" s="541"/>
      <c r="K51" s="541"/>
      <c r="L51" s="541"/>
      <c r="M51" s="541"/>
      <c r="N51" s="541"/>
      <c r="O51" s="541"/>
      <c r="P51" s="542"/>
      <c r="Q51" s="17"/>
      <c r="R51" s="17"/>
      <c r="S51" s="540"/>
      <c r="T51" s="541"/>
      <c r="U51" s="541"/>
      <c r="V51" s="541"/>
      <c r="W51" s="541"/>
      <c r="X51" s="541"/>
      <c r="Y51" s="541"/>
      <c r="Z51" s="541"/>
      <c r="AA51" s="541"/>
      <c r="AB51" s="541"/>
      <c r="AC51" s="541"/>
      <c r="AD51" s="541"/>
      <c r="AE51" s="541"/>
      <c r="AF51" s="541"/>
      <c r="AG51" s="542"/>
      <c r="AH51" s="41"/>
      <c r="AI51" s="17"/>
      <c r="AJ51" s="515"/>
      <c r="AK51" s="516"/>
      <c r="AL51" s="516"/>
      <c r="AM51" s="516"/>
      <c r="AN51" s="516"/>
      <c r="AO51" s="516"/>
      <c r="AP51" s="516"/>
      <c r="AQ51" s="516"/>
      <c r="AR51" s="516"/>
      <c r="AS51" s="516"/>
      <c r="AT51" s="516"/>
      <c r="AU51" s="516"/>
      <c r="AV51" s="516"/>
      <c r="AW51" s="516"/>
      <c r="AX51" s="516"/>
      <c r="AY51" s="516"/>
      <c r="AZ51" s="516"/>
      <c r="BA51" s="516"/>
      <c r="BB51" s="517"/>
    </row>
    <row r="52" spans="1:54" ht="7.5" customHeight="1" x14ac:dyDescent="0.2">
      <c r="A52" s="17"/>
      <c r="B52" s="17"/>
      <c r="C52" s="17"/>
      <c r="D52" s="17"/>
      <c r="E52" s="17"/>
      <c r="F52" s="17"/>
      <c r="G52" s="17"/>
      <c r="H52" s="17"/>
      <c r="I52" s="17" t="s">
        <v>5</v>
      </c>
      <c r="J52" s="17"/>
      <c r="K52" s="17"/>
      <c r="L52" s="17"/>
      <c r="M52" s="17"/>
      <c r="N52" s="17"/>
      <c r="O52" s="17"/>
      <c r="P52" s="17"/>
      <c r="Q52" s="17"/>
      <c r="R52" s="17"/>
      <c r="S52" s="17"/>
      <c r="T52" s="17"/>
      <c r="U52" s="17"/>
      <c r="V52" s="17"/>
      <c r="W52" s="17"/>
      <c r="X52" s="17"/>
      <c r="Y52" s="17"/>
      <c r="Z52" s="17" t="s">
        <v>5</v>
      </c>
      <c r="AA52" s="17"/>
      <c r="AB52" s="17"/>
      <c r="AC52" s="17"/>
      <c r="AD52" s="17"/>
      <c r="AE52" s="17"/>
      <c r="AF52" s="17"/>
      <c r="AG52" s="17"/>
      <c r="AH52" s="35"/>
      <c r="AI52" s="17"/>
      <c r="AJ52" s="17"/>
      <c r="AK52" s="17"/>
      <c r="AL52" s="17"/>
      <c r="AM52" s="17"/>
      <c r="AN52" s="17"/>
      <c r="AO52" s="17"/>
      <c r="AP52" s="17"/>
      <c r="AQ52" s="17"/>
      <c r="AR52" s="17"/>
      <c r="AS52" s="17" t="s">
        <v>5</v>
      </c>
      <c r="AT52" s="17"/>
      <c r="AU52" s="17"/>
      <c r="AV52" s="17"/>
      <c r="AW52" s="17"/>
      <c r="AX52" s="17"/>
      <c r="AY52" s="17"/>
      <c r="AZ52" s="17"/>
      <c r="BA52" s="17"/>
      <c r="BB52" s="17"/>
    </row>
    <row r="53" spans="1:54" ht="7.5" customHeight="1" x14ac:dyDescent="0.2">
      <c r="A53" s="17"/>
      <c r="B53" s="17"/>
      <c r="C53" s="17"/>
      <c r="D53" s="17"/>
      <c r="E53" s="17"/>
      <c r="F53" s="17"/>
      <c r="G53" s="17"/>
      <c r="H53" s="17"/>
      <c r="I53" s="17" t="s">
        <v>5</v>
      </c>
      <c r="J53" s="17"/>
      <c r="K53" s="17"/>
      <c r="L53" s="17"/>
      <c r="M53" s="17"/>
      <c r="N53" s="17"/>
      <c r="O53" s="17"/>
      <c r="P53" s="17"/>
      <c r="Q53" s="17"/>
      <c r="R53" s="17"/>
      <c r="S53" s="17"/>
      <c r="T53" s="17"/>
      <c r="U53" s="17"/>
      <c r="V53" s="17"/>
      <c r="W53" s="17"/>
      <c r="X53" s="17"/>
      <c r="Y53" s="17"/>
      <c r="Z53" s="17" t="s">
        <v>5</v>
      </c>
      <c r="AA53" s="17"/>
      <c r="AB53" s="17"/>
      <c r="AC53" s="17"/>
      <c r="AD53" s="17"/>
      <c r="AE53" s="17"/>
      <c r="AF53" s="17"/>
      <c r="AG53" s="17"/>
      <c r="AH53" s="17"/>
      <c r="AI53" s="17"/>
      <c r="AJ53" s="17"/>
      <c r="AK53" s="17"/>
      <c r="AL53" s="17"/>
      <c r="AM53" s="17"/>
      <c r="AN53" s="17"/>
      <c r="AO53" s="17"/>
      <c r="AP53" s="17"/>
      <c r="AQ53" s="17"/>
      <c r="AR53" s="17"/>
      <c r="AS53" s="17" t="s">
        <v>5</v>
      </c>
      <c r="AT53" s="17"/>
      <c r="AU53" s="17"/>
      <c r="AV53" s="17"/>
      <c r="AW53" s="17"/>
      <c r="AX53" s="17"/>
      <c r="AY53" s="17"/>
      <c r="AZ53" s="17"/>
      <c r="BA53" s="17"/>
      <c r="BB53" s="17"/>
    </row>
    <row r="54" spans="1:54" ht="7.5" customHeight="1" thickBot="1" x14ac:dyDescent="0.25">
      <c r="A54" s="17"/>
      <c r="B54" s="17"/>
      <c r="C54" s="17"/>
      <c r="D54" s="17"/>
      <c r="E54" s="17"/>
      <c r="F54" s="17"/>
      <c r="G54" s="17"/>
      <c r="H54" s="17"/>
      <c r="I54" s="17" t="s">
        <v>5</v>
      </c>
      <c r="J54" s="17"/>
      <c r="K54" s="17"/>
      <c r="L54" s="17"/>
      <c r="M54" s="17"/>
      <c r="N54" s="17"/>
      <c r="O54" s="17"/>
      <c r="P54" s="17"/>
      <c r="Q54" s="17"/>
      <c r="R54" s="17"/>
      <c r="S54" s="17"/>
      <c r="T54" s="17"/>
      <c r="U54" s="17"/>
      <c r="V54" s="17"/>
      <c r="W54" s="17"/>
      <c r="X54" s="17"/>
      <c r="Y54" s="17"/>
      <c r="Z54" s="17" t="s">
        <v>5</v>
      </c>
      <c r="AA54" s="17"/>
      <c r="AB54" s="17"/>
      <c r="AC54" s="17"/>
      <c r="AD54" s="17"/>
      <c r="AE54" s="17"/>
      <c r="AF54" s="17"/>
      <c r="AG54" s="17"/>
      <c r="AH54" s="17"/>
      <c r="AI54" s="17"/>
      <c r="AJ54" s="17"/>
      <c r="AK54" s="17"/>
      <c r="AL54" s="17"/>
      <c r="AM54" s="17"/>
      <c r="AN54" s="17"/>
      <c r="AO54" s="17"/>
      <c r="AP54" s="17"/>
      <c r="AQ54" s="17"/>
      <c r="AR54" s="17"/>
      <c r="AS54" s="17" t="s">
        <v>5</v>
      </c>
      <c r="AT54" s="17"/>
      <c r="AU54" s="17"/>
      <c r="AV54" s="17"/>
      <c r="AW54" s="17"/>
      <c r="AX54" s="17"/>
      <c r="AY54" s="17"/>
      <c r="AZ54" s="17"/>
      <c r="BA54" s="17"/>
      <c r="BB54" s="17"/>
    </row>
    <row r="55" spans="1:54" ht="10.5" customHeight="1" x14ac:dyDescent="0.2">
      <c r="A55" s="17"/>
      <c r="B55" s="568">
        <f>Z35</f>
        <v>0</v>
      </c>
      <c r="C55" s="569"/>
      <c r="D55" s="569"/>
      <c r="E55" s="569"/>
      <c r="F55" s="569"/>
      <c r="G55" s="569"/>
      <c r="H55" s="569"/>
      <c r="I55" s="569"/>
      <c r="J55" s="569"/>
      <c r="K55" s="569"/>
      <c r="L55" s="569"/>
      <c r="M55" s="569"/>
      <c r="N55" s="569"/>
      <c r="O55" s="569"/>
      <c r="P55" s="570"/>
      <c r="Q55" s="17"/>
      <c r="R55" s="17"/>
      <c r="S55" s="568">
        <f>Z45</f>
        <v>0</v>
      </c>
      <c r="T55" s="569"/>
      <c r="U55" s="569"/>
      <c r="V55" s="569"/>
      <c r="W55" s="569"/>
      <c r="X55" s="569"/>
      <c r="Y55" s="569"/>
      <c r="Z55" s="569"/>
      <c r="AA55" s="569"/>
      <c r="AB55" s="569"/>
      <c r="AC55" s="569"/>
      <c r="AD55" s="569"/>
      <c r="AE55" s="569"/>
      <c r="AF55" s="569"/>
      <c r="AG55" s="570"/>
      <c r="AH55" s="17"/>
      <c r="AI55" s="17"/>
      <c r="AJ55" s="496">
        <f>ROUNDDOWN(B55+S55,0)</f>
        <v>0</v>
      </c>
      <c r="AK55" s="497"/>
      <c r="AL55" s="497"/>
      <c r="AM55" s="497"/>
      <c r="AN55" s="497"/>
      <c r="AO55" s="497"/>
      <c r="AP55" s="497"/>
      <c r="AQ55" s="497"/>
      <c r="AR55" s="497"/>
      <c r="AS55" s="497"/>
      <c r="AT55" s="497"/>
      <c r="AU55" s="497"/>
      <c r="AV55" s="497"/>
      <c r="AW55" s="497"/>
      <c r="AX55" s="497"/>
      <c r="AY55" s="497"/>
      <c r="AZ55" s="497"/>
      <c r="BA55" s="497"/>
      <c r="BB55" s="498"/>
    </row>
    <row r="56" spans="1:54" ht="10.5" customHeight="1" thickBot="1" x14ac:dyDescent="0.25">
      <c r="A56" s="17"/>
      <c r="B56" s="571"/>
      <c r="C56" s="572"/>
      <c r="D56" s="572"/>
      <c r="E56" s="572"/>
      <c r="F56" s="572"/>
      <c r="G56" s="572"/>
      <c r="H56" s="572"/>
      <c r="I56" s="572"/>
      <c r="J56" s="572"/>
      <c r="K56" s="572"/>
      <c r="L56" s="572"/>
      <c r="M56" s="572"/>
      <c r="N56" s="572"/>
      <c r="O56" s="572"/>
      <c r="P56" s="573"/>
      <c r="Q56" s="17"/>
      <c r="R56" s="17"/>
      <c r="S56" s="571"/>
      <c r="T56" s="572"/>
      <c r="U56" s="572"/>
      <c r="V56" s="572"/>
      <c r="W56" s="572"/>
      <c r="X56" s="572"/>
      <c r="Y56" s="572"/>
      <c r="Z56" s="572"/>
      <c r="AA56" s="572"/>
      <c r="AB56" s="572"/>
      <c r="AC56" s="572"/>
      <c r="AD56" s="572"/>
      <c r="AE56" s="572"/>
      <c r="AF56" s="572"/>
      <c r="AG56" s="573"/>
      <c r="AH56" s="17"/>
      <c r="AI56" s="17"/>
      <c r="AJ56" s="499"/>
      <c r="AK56" s="500"/>
      <c r="AL56" s="500"/>
      <c r="AM56" s="500"/>
      <c r="AN56" s="500"/>
      <c r="AO56" s="500"/>
      <c r="AP56" s="500"/>
      <c r="AQ56" s="500"/>
      <c r="AR56" s="500"/>
      <c r="AS56" s="500"/>
      <c r="AT56" s="500"/>
      <c r="AU56" s="500"/>
      <c r="AV56" s="500"/>
      <c r="AW56" s="500"/>
      <c r="AX56" s="500"/>
      <c r="AY56" s="500"/>
      <c r="AZ56" s="500"/>
      <c r="BA56" s="500"/>
      <c r="BB56" s="501"/>
    </row>
    <row r="57" spans="1:54" ht="10.5" customHeight="1" x14ac:dyDescent="0.2">
      <c r="A57" s="17"/>
      <c r="B57" s="111"/>
      <c r="C57" s="111"/>
      <c r="D57" s="111"/>
      <c r="E57" s="111"/>
      <c r="F57" s="111"/>
      <c r="G57" s="111"/>
      <c r="H57" s="111"/>
      <c r="I57" s="111"/>
      <c r="J57" s="111"/>
      <c r="K57" s="111"/>
      <c r="L57" s="111"/>
      <c r="M57" s="111"/>
      <c r="N57" s="17"/>
      <c r="O57" s="17"/>
      <c r="P57" s="17"/>
      <c r="Q57" s="114"/>
      <c r="R57" s="114"/>
      <c r="S57" s="114"/>
      <c r="T57" s="114"/>
      <c r="U57" s="114"/>
      <c r="V57" s="114"/>
      <c r="W57" s="114"/>
      <c r="X57" s="17"/>
      <c r="Y57" s="17"/>
      <c r="Z57" s="115"/>
      <c r="AA57" s="115"/>
      <c r="AB57" s="115"/>
      <c r="AC57" s="115"/>
      <c r="AD57" s="115"/>
      <c r="AE57" s="115"/>
      <c r="AF57" s="115"/>
      <c r="AG57" s="115"/>
      <c r="AH57" s="115"/>
      <c r="AI57" s="115"/>
      <c r="AJ57" s="115"/>
      <c r="AK57" s="115"/>
      <c r="AL57" s="115"/>
      <c r="AM57" s="115"/>
      <c r="AN57" s="17"/>
      <c r="AO57" s="17"/>
      <c r="AP57" s="17"/>
      <c r="AQ57" s="17"/>
      <c r="AR57" s="17"/>
      <c r="AS57" s="17"/>
      <c r="AT57" s="17"/>
      <c r="AU57" s="17"/>
      <c r="AV57" s="17"/>
      <c r="AW57" s="17"/>
      <c r="AX57" s="17"/>
      <c r="AY57" s="17"/>
      <c r="AZ57" s="17"/>
      <c r="BA57" s="17"/>
      <c r="BB57" s="17"/>
    </row>
    <row r="58" spans="1:54" ht="16.350000000000001" customHeight="1" x14ac:dyDescent="0.2">
      <c r="A58" s="17"/>
      <c r="B58" s="17"/>
      <c r="C58" s="17" t="s">
        <v>147</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row>
    <row r="59" spans="1:54" ht="16.350000000000001" customHeight="1" x14ac:dyDescent="0.2">
      <c r="A59" s="17"/>
      <c r="B59" s="17"/>
      <c r="C59" s="550" t="s">
        <v>25</v>
      </c>
      <c r="D59" s="551"/>
      <c r="E59" s="551"/>
      <c r="F59" s="551"/>
      <c r="G59" s="551"/>
      <c r="H59" s="551"/>
      <c r="I59" s="551"/>
      <c r="J59" s="551"/>
      <c r="K59" s="552"/>
      <c r="L59" s="17"/>
      <c r="M59" s="17"/>
      <c r="N59" s="17"/>
      <c r="O59" s="556" t="s">
        <v>24</v>
      </c>
      <c r="P59" s="596"/>
      <c r="Q59" s="596"/>
      <c r="R59" s="596"/>
      <c r="S59" s="596"/>
      <c r="T59" s="596"/>
      <c r="U59" s="596"/>
      <c r="V59" s="596"/>
      <c r="W59" s="597"/>
      <c r="X59" s="17"/>
      <c r="Y59" s="17"/>
      <c r="Z59" s="543" t="s">
        <v>23</v>
      </c>
      <c r="AA59" s="536"/>
      <c r="AB59" s="536"/>
      <c r="AC59" s="536"/>
      <c r="AD59" s="536"/>
      <c r="AE59" s="536"/>
      <c r="AF59" s="536"/>
      <c r="AG59" s="536"/>
      <c r="AH59" s="537"/>
      <c r="AI59" s="17"/>
      <c r="AJ59" s="17"/>
      <c r="AK59" s="17"/>
      <c r="AL59" s="17"/>
      <c r="AM59" s="17"/>
      <c r="AN59" s="17"/>
      <c r="AO59" s="17"/>
      <c r="AP59" s="17"/>
      <c r="AQ59" s="17"/>
      <c r="AR59" s="17"/>
      <c r="AS59" s="17"/>
      <c r="AT59" s="17"/>
      <c r="AU59" s="17"/>
      <c r="AV59" s="17"/>
      <c r="AW59" s="17"/>
      <c r="AX59" s="17"/>
      <c r="AY59" s="17"/>
      <c r="AZ59" s="17"/>
      <c r="BA59" s="17"/>
      <c r="BB59" s="17"/>
    </row>
    <row r="60" spans="1:54" ht="16.350000000000001" customHeight="1" x14ac:dyDescent="0.2">
      <c r="A60" s="17"/>
      <c r="B60" s="17"/>
      <c r="C60" s="553"/>
      <c r="D60" s="554"/>
      <c r="E60" s="554"/>
      <c r="F60" s="554"/>
      <c r="G60" s="554"/>
      <c r="H60" s="554"/>
      <c r="I60" s="554"/>
      <c r="J60" s="554"/>
      <c r="K60" s="555"/>
      <c r="L60" s="17"/>
      <c r="M60" s="17"/>
      <c r="N60" s="17"/>
      <c r="O60" s="598"/>
      <c r="P60" s="599"/>
      <c r="Q60" s="599"/>
      <c r="R60" s="599"/>
      <c r="S60" s="599"/>
      <c r="T60" s="599"/>
      <c r="U60" s="599"/>
      <c r="V60" s="599"/>
      <c r="W60" s="600"/>
      <c r="X60" s="17"/>
      <c r="Y60" s="17"/>
      <c r="Z60" s="540"/>
      <c r="AA60" s="541"/>
      <c r="AB60" s="541"/>
      <c r="AC60" s="541"/>
      <c r="AD60" s="541"/>
      <c r="AE60" s="541"/>
      <c r="AF60" s="541"/>
      <c r="AG60" s="541"/>
      <c r="AH60" s="542"/>
      <c r="AI60" s="17"/>
      <c r="AJ60" s="17"/>
      <c r="AK60" s="17"/>
      <c r="AL60" s="17"/>
      <c r="AM60" s="17"/>
      <c r="AN60" s="17"/>
      <c r="AO60" s="17"/>
      <c r="AP60" s="17"/>
      <c r="AQ60" s="17"/>
      <c r="AR60" s="17"/>
      <c r="AS60" s="17"/>
      <c r="AT60" s="17"/>
      <c r="AU60" s="17"/>
      <c r="AV60" s="17"/>
      <c r="AW60" s="17"/>
      <c r="AX60" s="17"/>
      <c r="AY60" s="17"/>
      <c r="AZ60" s="17"/>
      <c r="BA60" s="17"/>
      <c r="BB60" s="17"/>
    </row>
    <row r="61" spans="1:54" ht="16.350000000000001" customHeight="1" x14ac:dyDescent="0.2">
      <c r="A61" s="17"/>
      <c r="B61" s="17"/>
      <c r="C61" s="17" t="s">
        <v>22</v>
      </c>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row>
    <row r="62" spans="1:5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row>
  </sheetData>
  <sheetProtection algorithmName="SHA-512" hashValue="EhhPO2CVharV3lTtvwP1d+efAoqXHRYrFT+INZ2RdCK5/bJY60hw+kotQvjTcJ8f+dC+Qm2O9XYK9sXYm40UPw==" saltValue="sfsGSu7Omdx3puQ5fSPLHg==" spinCount="100000" sheet="1" objects="1" scenarios="1"/>
  <mergeCells count="34">
    <mergeCell ref="C59:K60"/>
    <mergeCell ref="O59:W60"/>
    <mergeCell ref="Z59:AH60"/>
    <mergeCell ref="B23:R24"/>
    <mergeCell ref="U23:AK24"/>
    <mergeCell ref="B35:M37"/>
    <mergeCell ref="Q35:W37"/>
    <mergeCell ref="Z35:AM37"/>
    <mergeCell ref="B29:M31"/>
    <mergeCell ref="Q29:W31"/>
    <mergeCell ref="Z29:AM31"/>
    <mergeCell ref="B39:M41"/>
    <mergeCell ref="Q39:W41"/>
    <mergeCell ref="Z39:AM41"/>
    <mergeCell ref="B45:M47"/>
    <mergeCell ref="Q45:W47"/>
    <mergeCell ref="AN23:BB24"/>
    <mergeCell ref="A3:BB4"/>
    <mergeCell ref="C13:Q19"/>
    <mergeCell ref="V13:AJ19"/>
    <mergeCell ref="AO13:BA19"/>
    <mergeCell ref="A9:BB9"/>
    <mergeCell ref="A7:BB7"/>
    <mergeCell ref="A5:K6"/>
    <mergeCell ref="L5:AA6"/>
    <mergeCell ref="AB5:AE6"/>
    <mergeCell ref="AF5:AU6"/>
    <mergeCell ref="Z45:AM47"/>
    <mergeCell ref="B49:P51"/>
    <mergeCell ref="S49:AG51"/>
    <mergeCell ref="AJ49:BB51"/>
    <mergeCell ref="B55:P56"/>
    <mergeCell ref="S55:AG56"/>
    <mergeCell ref="AJ55:BB56"/>
  </mergeCells>
  <phoneticPr fontId="1"/>
  <pageMargins left="0.7" right="0.7" top="0.75" bottom="0.75" header="0.3" footer="0.3"/>
  <pageSetup paperSize="9" scale="9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DDCF39F-9E31-4745-AD9B-A80219588EFF}">
            <xm:f>【共通】別紙様式2_返還額算定基礎シート!$AT$15&lt;&gt;"③"</xm:f>
            <x14:dxf>
              <fill>
                <patternFill>
                  <bgColor theme="1"/>
                </patternFill>
              </fill>
            </x14:dxf>
          </x14:cfRule>
          <xm:sqref>A1:XFD1048576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E62"/>
  <sheetViews>
    <sheetView showGridLines="0" view="pageBreakPreview" zoomScale="85" zoomScaleNormal="100" zoomScaleSheetLayoutView="85" workbookViewId="0">
      <selection activeCell="AH12" sqref="AH12"/>
    </sheetView>
  </sheetViews>
  <sheetFormatPr defaultColWidth="9" defaultRowHeight="13.2" x14ac:dyDescent="0.2"/>
  <cols>
    <col min="1" max="56" width="1.6640625" style="147" customWidth="1"/>
    <col min="57" max="57" width="6.109375" style="147" customWidth="1"/>
    <col min="58" max="271" width="1.6640625" style="147" customWidth="1"/>
    <col min="272" max="16384" width="9" style="147"/>
  </cols>
  <sheetData>
    <row r="1" spans="1:57" ht="16.350000000000001" customHeight="1" x14ac:dyDescent="0.2">
      <c r="A1" s="147" t="s">
        <v>170</v>
      </c>
    </row>
    <row r="2" spans="1:57" ht="16.350000000000001" customHeight="1" x14ac:dyDescent="0.2"/>
    <row r="3" spans="1:57" ht="16.350000000000001" customHeight="1" x14ac:dyDescent="0.2">
      <c r="A3" s="487" t="s">
        <v>138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row>
    <row r="4" spans="1:57" ht="16.350000000000001" customHeight="1" x14ac:dyDescent="0.2">
      <c r="A4" s="487"/>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row>
    <row r="5" spans="1:57" s="117" customFormat="1" ht="16.350000000000001" customHeight="1" x14ac:dyDescent="0.2">
      <c r="A5" s="357" t="s">
        <v>256</v>
      </c>
      <c r="B5" s="357"/>
      <c r="C5" s="357"/>
      <c r="D5" s="357"/>
      <c r="E5" s="357"/>
      <c r="F5" s="357"/>
      <c r="G5" s="357"/>
      <c r="H5" s="357"/>
      <c r="I5" s="357"/>
      <c r="J5" s="357"/>
      <c r="K5" s="357"/>
      <c r="L5" s="367" t="str">
        <f>IF(【共通】別紙様式2_返還額算定基礎シート!L51="","",【共通】別紙様式2_返還額算定基礎シート!L51)</f>
        <v/>
      </c>
      <c r="M5" s="368"/>
      <c r="N5" s="368"/>
      <c r="O5" s="368"/>
      <c r="P5" s="368"/>
      <c r="Q5" s="368"/>
      <c r="R5" s="368"/>
      <c r="S5" s="368"/>
      <c r="T5" s="368"/>
      <c r="U5" s="368"/>
      <c r="V5" s="368"/>
      <c r="W5" s="368"/>
      <c r="X5" s="368"/>
      <c r="Y5" s="368"/>
      <c r="Z5" s="368"/>
      <c r="AA5" s="369"/>
      <c r="AB5" s="373" t="s">
        <v>74</v>
      </c>
      <c r="AC5" s="373"/>
      <c r="AD5" s="373"/>
      <c r="AE5" s="373"/>
      <c r="AF5" s="367" t="str">
        <f>IF(【共通】別紙様式2_返還額算定基礎シート!AF51="","",【共通】別紙様式2_返還額算定基礎シート!AF51)</f>
        <v/>
      </c>
      <c r="AG5" s="368"/>
      <c r="AH5" s="368"/>
      <c r="AI5" s="368"/>
      <c r="AJ5" s="368"/>
      <c r="AK5" s="368"/>
      <c r="AL5" s="368"/>
      <c r="AM5" s="368"/>
      <c r="AN5" s="368"/>
      <c r="AO5" s="368"/>
      <c r="AP5" s="368"/>
      <c r="AQ5" s="368"/>
      <c r="AR5" s="368"/>
      <c r="AS5" s="368"/>
      <c r="AT5" s="368"/>
      <c r="AU5" s="369"/>
      <c r="AV5" s="118"/>
      <c r="AW5" s="118"/>
      <c r="AX5" s="118"/>
      <c r="AY5" s="118"/>
      <c r="AZ5" s="118"/>
      <c r="BA5" s="118"/>
      <c r="BB5" s="118"/>
    </row>
    <row r="6" spans="1:57" s="117" customFormat="1" ht="15.6" customHeight="1" x14ac:dyDescent="0.2">
      <c r="A6" s="357"/>
      <c r="B6" s="357"/>
      <c r="C6" s="357"/>
      <c r="D6" s="357"/>
      <c r="E6" s="357"/>
      <c r="F6" s="357"/>
      <c r="G6" s="357"/>
      <c r="H6" s="357"/>
      <c r="I6" s="357"/>
      <c r="J6" s="357"/>
      <c r="K6" s="357"/>
      <c r="L6" s="370"/>
      <c r="M6" s="371"/>
      <c r="N6" s="371"/>
      <c r="O6" s="371"/>
      <c r="P6" s="371"/>
      <c r="Q6" s="371"/>
      <c r="R6" s="371"/>
      <c r="S6" s="371"/>
      <c r="T6" s="371"/>
      <c r="U6" s="371"/>
      <c r="V6" s="371"/>
      <c r="W6" s="371"/>
      <c r="X6" s="371"/>
      <c r="Y6" s="371"/>
      <c r="Z6" s="371"/>
      <c r="AA6" s="372"/>
      <c r="AB6" s="373"/>
      <c r="AC6" s="373"/>
      <c r="AD6" s="373"/>
      <c r="AE6" s="373"/>
      <c r="AF6" s="370"/>
      <c r="AG6" s="371"/>
      <c r="AH6" s="371"/>
      <c r="AI6" s="371"/>
      <c r="AJ6" s="371"/>
      <c r="AK6" s="371"/>
      <c r="AL6" s="371"/>
      <c r="AM6" s="371"/>
      <c r="AN6" s="371"/>
      <c r="AO6" s="371"/>
      <c r="AP6" s="371"/>
      <c r="AQ6" s="371"/>
      <c r="AR6" s="371"/>
      <c r="AS6" s="371"/>
      <c r="AT6" s="371"/>
      <c r="AU6" s="372"/>
      <c r="AV6" s="118"/>
      <c r="AW6" s="118"/>
      <c r="AX6" s="118"/>
      <c r="AY6" s="118"/>
      <c r="AZ6" s="118"/>
      <c r="BA6" s="118"/>
      <c r="BB6" s="118"/>
    </row>
    <row r="7" spans="1:57" ht="16.350000000000001" customHeight="1" x14ac:dyDescent="0.2">
      <c r="A7" s="494" t="str">
        <f>IF(【共通】別紙様式2_返還額算定基礎シート!AT56="③", BE7, BE9)</f>
        <v>こちらのシートは、提出不要です。</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c r="BE7" s="147" t="s">
        <v>94</v>
      </c>
    </row>
    <row r="8" spans="1:57" ht="8.1" customHeight="1" x14ac:dyDescent="0.2">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row>
    <row r="9" spans="1:57" ht="16.350000000000001" customHeight="1" x14ac:dyDescent="0.2">
      <c r="A9" s="486" t="s">
        <v>12</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E9" s="147" t="s">
        <v>72</v>
      </c>
    </row>
    <row r="10" spans="1:57" ht="6" customHeight="1" x14ac:dyDescent="0.2"/>
    <row r="11" spans="1:57" ht="16.350000000000001" customHeight="1" x14ac:dyDescent="0.2">
      <c r="B11" s="147" t="s">
        <v>0</v>
      </c>
    </row>
    <row r="12" spans="1:57" ht="6" customHeight="1" x14ac:dyDescent="0.2">
      <c r="R12" s="150"/>
      <c r="S12" s="150"/>
      <c r="U12" s="150"/>
      <c r="AM12" s="150"/>
    </row>
    <row r="13" spans="1:57" ht="16.350000000000001" customHeight="1" x14ac:dyDescent="0.2">
      <c r="B13" s="151"/>
      <c r="C13" s="445" t="s">
        <v>1</v>
      </c>
      <c r="D13" s="445"/>
      <c r="E13" s="445"/>
      <c r="F13" s="445"/>
      <c r="G13" s="445"/>
      <c r="H13" s="445"/>
      <c r="I13" s="445"/>
      <c r="J13" s="445"/>
      <c r="K13" s="445"/>
      <c r="L13" s="445"/>
      <c r="M13" s="445"/>
      <c r="N13" s="445"/>
      <c r="O13" s="445"/>
      <c r="P13" s="445"/>
      <c r="Q13" s="445"/>
      <c r="R13" s="152"/>
      <c r="S13" s="153"/>
      <c r="T13" s="153"/>
      <c r="U13" s="154"/>
      <c r="V13" s="445" t="s">
        <v>2</v>
      </c>
      <c r="W13" s="439"/>
      <c r="X13" s="439"/>
      <c r="Y13" s="439"/>
      <c r="Z13" s="439"/>
      <c r="AA13" s="439"/>
      <c r="AB13" s="439"/>
      <c r="AC13" s="439"/>
      <c r="AD13" s="439"/>
      <c r="AE13" s="439"/>
      <c r="AF13" s="439"/>
      <c r="AG13" s="439"/>
      <c r="AH13" s="439"/>
      <c r="AI13" s="439"/>
      <c r="AJ13" s="439"/>
      <c r="AK13" s="155"/>
      <c r="AL13" s="156"/>
      <c r="AM13" s="157"/>
      <c r="AN13" s="158"/>
      <c r="AO13" s="445" t="s">
        <v>4</v>
      </c>
      <c r="AP13" s="439"/>
      <c r="AQ13" s="439"/>
      <c r="AR13" s="439"/>
      <c r="AS13" s="439"/>
      <c r="AT13" s="439"/>
      <c r="AU13" s="439"/>
      <c r="AV13" s="439"/>
      <c r="AW13" s="439"/>
      <c r="AX13" s="439"/>
      <c r="AY13" s="439"/>
      <c r="AZ13" s="439"/>
      <c r="BA13" s="439"/>
      <c r="BB13" s="155"/>
    </row>
    <row r="14" spans="1:57" ht="16.350000000000001" customHeight="1" x14ac:dyDescent="0.2">
      <c r="B14" s="159"/>
      <c r="C14" s="448"/>
      <c r="D14" s="448"/>
      <c r="E14" s="448"/>
      <c r="F14" s="448"/>
      <c r="G14" s="448"/>
      <c r="H14" s="448"/>
      <c r="I14" s="448"/>
      <c r="J14" s="448"/>
      <c r="K14" s="448"/>
      <c r="L14" s="448"/>
      <c r="M14" s="448"/>
      <c r="N14" s="448"/>
      <c r="O14" s="448"/>
      <c r="P14" s="448"/>
      <c r="Q14" s="448"/>
      <c r="R14" s="160"/>
      <c r="S14" s="153"/>
      <c r="T14" s="153"/>
      <c r="U14" s="156"/>
      <c r="V14" s="454"/>
      <c r="W14" s="454"/>
      <c r="X14" s="454"/>
      <c r="Y14" s="454"/>
      <c r="Z14" s="454"/>
      <c r="AA14" s="454"/>
      <c r="AB14" s="454"/>
      <c r="AC14" s="454"/>
      <c r="AD14" s="454"/>
      <c r="AE14" s="454"/>
      <c r="AF14" s="454"/>
      <c r="AG14" s="454"/>
      <c r="AH14" s="454"/>
      <c r="AI14" s="454"/>
      <c r="AJ14" s="454"/>
      <c r="AK14" s="157"/>
      <c r="AL14" s="156"/>
      <c r="AM14" s="157"/>
      <c r="AN14" s="153"/>
      <c r="AO14" s="454"/>
      <c r="AP14" s="454"/>
      <c r="AQ14" s="454"/>
      <c r="AR14" s="454"/>
      <c r="AS14" s="454"/>
      <c r="AT14" s="454"/>
      <c r="AU14" s="454"/>
      <c r="AV14" s="454"/>
      <c r="AW14" s="454"/>
      <c r="AX14" s="454"/>
      <c r="AY14" s="454"/>
      <c r="AZ14" s="454"/>
      <c r="BA14" s="454"/>
      <c r="BB14" s="157"/>
    </row>
    <row r="15" spans="1:57" ht="16.350000000000001" customHeight="1" x14ac:dyDescent="0.2">
      <c r="B15" s="159"/>
      <c r="C15" s="448"/>
      <c r="D15" s="448"/>
      <c r="E15" s="448"/>
      <c r="F15" s="448"/>
      <c r="G15" s="448"/>
      <c r="H15" s="448"/>
      <c r="I15" s="448"/>
      <c r="J15" s="448"/>
      <c r="K15" s="448"/>
      <c r="L15" s="448"/>
      <c r="M15" s="448"/>
      <c r="N15" s="448"/>
      <c r="O15" s="448"/>
      <c r="P15" s="448"/>
      <c r="Q15" s="448"/>
      <c r="R15" s="160"/>
      <c r="S15" s="153"/>
      <c r="T15" s="153"/>
      <c r="U15" s="156"/>
      <c r="V15" s="454"/>
      <c r="W15" s="454"/>
      <c r="X15" s="454"/>
      <c r="Y15" s="454"/>
      <c r="Z15" s="454"/>
      <c r="AA15" s="454"/>
      <c r="AB15" s="454"/>
      <c r="AC15" s="454"/>
      <c r="AD15" s="454"/>
      <c r="AE15" s="454"/>
      <c r="AF15" s="454"/>
      <c r="AG15" s="454"/>
      <c r="AH15" s="454"/>
      <c r="AI15" s="454"/>
      <c r="AJ15" s="454"/>
      <c r="AK15" s="157"/>
      <c r="AL15" s="156"/>
      <c r="AM15" s="157"/>
      <c r="AN15" s="153"/>
      <c r="AO15" s="454"/>
      <c r="AP15" s="454"/>
      <c r="AQ15" s="454"/>
      <c r="AR15" s="454"/>
      <c r="AS15" s="454"/>
      <c r="AT15" s="454"/>
      <c r="AU15" s="454"/>
      <c r="AV15" s="454"/>
      <c r="AW15" s="454"/>
      <c r="AX15" s="454"/>
      <c r="AY15" s="454"/>
      <c r="AZ15" s="454"/>
      <c r="BA15" s="454"/>
      <c r="BB15" s="157"/>
    </row>
    <row r="16" spans="1:57" ht="16.350000000000001" customHeight="1" x14ac:dyDescent="0.2">
      <c r="B16" s="159"/>
      <c r="C16" s="448"/>
      <c r="D16" s="448"/>
      <c r="E16" s="448"/>
      <c r="F16" s="448"/>
      <c r="G16" s="448"/>
      <c r="H16" s="448"/>
      <c r="I16" s="448"/>
      <c r="J16" s="448"/>
      <c r="K16" s="448"/>
      <c r="L16" s="448"/>
      <c r="M16" s="448"/>
      <c r="N16" s="448"/>
      <c r="O16" s="448"/>
      <c r="P16" s="448"/>
      <c r="Q16" s="448"/>
      <c r="R16" s="160"/>
      <c r="S16" s="153"/>
      <c r="T16" s="153"/>
      <c r="U16" s="156"/>
      <c r="V16" s="454"/>
      <c r="W16" s="454"/>
      <c r="X16" s="454"/>
      <c r="Y16" s="454"/>
      <c r="Z16" s="454"/>
      <c r="AA16" s="454"/>
      <c r="AB16" s="454"/>
      <c r="AC16" s="454"/>
      <c r="AD16" s="454"/>
      <c r="AE16" s="454"/>
      <c r="AF16" s="454"/>
      <c r="AG16" s="454"/>
      <c r="AH16" s="454"/>
      <c r="AI16" s="454"/>
      <c r="AJ16" s="454"/>
      <c r="AK16" s="157"/>
      <c r="AL16" s="156"/>
      <c r="AM16" s="157"/>
      <c r="AN16" s="153"/>
      <c r="AO16" s="454"/>
      <c r="AP16" s="454"/>
      <c r="AQ16" s="454"/>
      <c r="AR16" s="454"/>
      <c r="AS16" s="454"/>
      <c r="AT16" s="454"/>
      <c r="AU16" s="454"/>
      <c r="AV16" s="454"/>
      <c r="AW16" s="454"/>
      <c r="AX16" s="454"/>
      <c r="AY16" s="454"/>
      <c r="AZ16" s="454"/>
      <c r="BA16" s="454"/>
      <c r="BB16" s="157"/>
    </row>
    <row r="17" spans="1:54" ht="16.350000000000001" customHeight="1" x14ac:dyDescent="0.2">
      <c r="B17" s="159"/>
      <c r="C17" s="448"/>
      <c r="D17" s="448"/>
      <c r="E17" s="448"/>
      <c r="F17" s="448"/>
      <c r="G17" s="448"/>
      <c r="H17" s="448"/>
      <c r="I17" s="448"/>
      <c r="J17" s="448"/>
      <c r="K17" s="448"/>
      <c r="L17" s="448"/>
      <c r="M17" s="448"/>
      <c r="N17" s="448"/>
      <c r="O17" s="448"/>
      <c r="P17" s="448"/>
      <c r="Q17" s="448"/>
      <c r="R17" s="160"/>
      <c r="S17" s="153"/>
      <c r="T17" s="153"/>
      <c r="U17" s="156"/>
      <c r="V17" s="454"/>
      <c r="W17" s="454"/>
      <c r="X17" s="454"/>
      <c r="Y17" s="454"/>
      <c r="Z17" s="454"/>
      <c r="AA17" s="454"/>
      <c r="AB17" s="454"/>
      <c r="AC17" s="454"/>
      <c r="AD17" s="454"/>
      <c r="AE17" s="454"/>
      <c r="AF17" s="454"/>
      <c r="AG17" s="454"/>
      <c r="AH17" s="454"/>
      <c r="AI17" s="454"/>
      <c r="AJ17" s="454"/>
      <c r="AK17" s="157"/>
      <c r="AL17" s="156"/>
      <c r="AM17" s="157"/>
      <c r="AN17" s="153"/>
      <c r="AO17" s="454"/>
      <c r="AP17" s="454"/>
      <c r="AQ17" s="454"/>
      <c r="AR17" s="454"/>
      <c r="AS17" s="454"/>
      <c r="AT17" s="454"/>
      <c r="AU17" s="454"/>
      <c r="AV17" s="454"/>
      <c r="AW17" s="454"/>
      <c r="AX17" s="454"/>
      <c r="AY17" s="454"/>
      <c r="AZ17" s="454"/>
      <c r="BA17" s="454"/>
      <c r="BB17" s="157"/>
    </row>
    <row r="18" spans="1:54" ht="16.350000000000001" customHeight="1" x14ac:dyDescent="0.2">
      <c r="B18" s="159"/>
      <c r="C18" s="448"/>
      <c r="D18" s="448"/>
      <c r="E18" s="448"/>
      <c r="F18" s="448"/>
      <c r="G18" s="448"/>
      <c r="H18" s="448"/>
      <c r="I18" s="448"/>
      <c r="J18" s="448"/>
      <c r="K18" s="448"/>
      <c r="L18" s="448"/>
      <c r="M18" s="448"/>
      <c r="N18" s="448"/>
      <c r="O18" s="448"/>
      <c r="P18" s="448"/>
      <c r="Q18" s="448"/>
      <c r="R18" s="160"/>
      <c r="S18" s="153"/>
      <c r="T18" s="153"/>
      <c r="U18" s="156"/>
      <c r="V18" s="454"/>
      <c r="W18" s="454"/>
      <c r="X18" s="454"/>
      <c r="Y18" s="454"/>
      <c r="Z18" s="454"/>
      <c r="AA18" s="454"/>
      <c r="AB18" s="454"/>
      <c r="AC18" s="454"/>
      <c r="AD18" s="454"/>
      <c r="AE18" s="454"/>
      <c r="AF18" s="454"/>
      <c r="AG18" s="454"/>
      <c r="AH18" s="454"/>
      <c r="AI18" s="454"/>
      <c r="AJ18" s="454"/>
      <c r="AK18" s="157"/>
      <c r="AL18" s="156"/>
      <c r="AM18" s="157"/>
      <c r="AN18" s="153"/>
      <c r="AO18" s="454"/>
      <c r="AP18" s="454"/>
      <c r="AQ18" s="454"/>
      <c r="AR18" s="454"/>
      <c r="AS18" s="454"/>
      <c r="AT18" s="454"/>
      <c r="AU18" s="454"/>
      <c r="AV18" s="454"/>
      <c r="AW18" s="454"/>
      <c r="AX18" s="454"/>
      <c r="AY18" s="454"/>
      <c r="AZ18" s="454"/>
      <c r="BA18" s="454"/>
      <c r="BB18" s="157"/>
    </row>
    <row r="19" spans="1:54" ht="16.350000000000001" customHeight="1" x14ac:dyDescent="0.2">
      <c r="B19" s="161"/>
      <c r="C19" s="451"/>
      <c r="D19" s="451"/>
      <c r="E19" s="451"/>
      <c r="F19" s="451"/>
      <c r="G19" s="451"/>
      <c r="H19" s="451"/>
      <c r="I19" s="451"/>
      <c r="J19" s="451"/>
      <c r="K19" s="451"/>
      <c r="L19" s="451"/>
      <c r="M19" s="451"/>
      <c r="N19" s="451"/>
      <c r="O19" s="451"/>
      <c r="P19" s="451"/>
      <c r="Q19" s="451"/>
      <c r="R19" s="162"/>
      <c r="S19" s="153"/>
      <c r="T19" s="153"/>
      <c r="U19" s="163"/>
      <c r="V19" s="442"/>
      <c r="W19" s="442"/>
      <c r="X19" s="442"/>
      <c r="Y19" s="442"/>
      <c r="Z19" s="442"/>
      <c r="AA19" s="442"/>
      <c r="AB19" s="442"/>
      <c r="AC19" s="442"/>
      <c r="AD19" s="442"/>
      <c r="AE19" s="442"/>
      <c r="AF19" s="442"/>
      <c r="AG19" s="442"/>
      <c r="AH19" s="442"/>
      <c r="AI19" s="442"/>
      <c r="AJ19" s="442"/>
      <c r="AK19" s="164"/>
      <c r="AL19" s="156"/>
      <c r="AM19" s="157"/>
      <c r="AN19" s="165"/>
      <c r="AO19" s="442"/>
      <c r="AP19" s="442"/>
      <c r="AQ19" s="442"/>
      <c r="AR19" s="442"/>
      <c r="AS19" s="442"/>
      <c r="AT19" s="442"/>
      <c r="AU19" s="442"/>
      <c r="AV19" s="442"/>
      <c r="AW19" s="442"/>
      <c r="AX19" s="442"/>
      <c r="AY19" s="442"/>
      <c r="AZ19" s="442"/>
      <c r="BA19" s="442"/>
      <c r="BB19" s="164"/>
    </row>
    <row r="20" spans="1:54" ht="6" customHeight="1" x14ac:dyDescent="0.2">
      <c r="I20" s="147" t="s">
        <v>5</v>
      </c>
      <c r="R20" s="150"/>
      <c r="S20" s="150"/>
      <c r="T20" s="150"/>
      <c r="U20" s="150"/>
      <c r="AC20" s="147" t="s">
        <v>5</v>
      </c>
      <c r="AK20" s="150"/>
      <c r="AL20" s="150"/>
      <c r="AU20" s="147" t="s">
        <v>5</v>
      </c>
    </row>
    <row r="21" spans="1:54" ht="6" customHeight="1" x14ac:dyDescent="0.2">
      <c r="I21" s="147" t="s">
        <v>5</v>
      </c>
      <c r="AC21" s="147" t="s">
        <v>5</v>
      </c>
      <c r="AU21" s="147" t="s">
        <v>5</v>
      </c>
    </row>
    <row r="22" spans="1:54" ht="6" customHeight="1" thickBot="1" x14ac:dyDescent="0.25">
      <c r="I22" s="147" t="s">
        <v>5</v>
      </c>
      <c r="AC22" s="147" t="s">
        <v>5</v>
      </c>
      <c r="AU22" s="147" t="s">
        <v>5</v>
      </c>
    </row>
    <row r="23" spans="1:54" ht="16.350000000000001" customHeight="1" x14ac:dyDescent="0.2">
      <c r="B23" s="350">
        <f>【共通】別紙様式2_返還額算定基礎シート!B74</f>
        <v>0</v>
      </c>
      <c r="C23" s="351"/>
      <c r="D23" s="351"/>
      <c r="E23" s="351"/>
      <c r="F23" s="351"/>
      <c r="G23" s="351"/>
      <c r="H23" s="351"/>
      <c r="I23" s="351"/>
      <c r="J23" s="351"/>
      <c r="K23" s="351"/>
      <c r="L23" s="351"/>
      <c r="M23" s="351"/>
      <c r="N23" s="351"/>
      <c r="O23" s="351"/>
      <c r="P23" s="351"/>
      <c r="Q23" s="351"/>
      <c r="R23" s="352"/>
      <c r="U23" s="350">
        <f>【共通】別紙様式2_返還額算定基礎シート!U74</f>
        <v>0</v>
      </c>
      <c r="V23" s="351"/>
      <c r="W23" s="351"/>
      <c r="X23" s="351"/>
      <c r="Y23" s="351"/>
      <c r="Z23" s="351"/>
      <c r="AA23" s="351"/>
      <c r="AB23" s="351"/>
      <c r="AC23" s="351"/>
      <c r="AD23" s="351"/>
      <c r="AE23" s="351"/>
      <c r="AF23" s="351"/>
      <c r="AG23" s="351"/>
      <c r="AH23" s="351"/>
      <c r="AI23" s="351"/>
      <c r="AJ23" s="351"/>
      <c r="AK23" s="352"/>
      <c r="AN23" s="630" t="e">
        <f>【共通】別紙様式2_返還額算定基礎シート!AN74</f>
        <v>#DIV/0!</v>
      </c>
      <c r="AO23" s="631"/>
      <c r="AP23" s="631"/>
      <c r="AQ23" s="631"/>
      <c r="AR23" s="631"/>
      <c r="AS23" s="631"/>
      <c r="AT23" s="631"/>
      <c r="AU23" s="631"/>
      <c r="AV23" s="631"/>
      <c r="AW23" s="631"/>
      <c r="AX23" s="631"/>
      <c r="AY23" s="631"/>
      <c r="AZ23" s="631"/>
      <c r="BA23" s="631"/>
      <c r="BB23" s="632"/>
    </row>
    <row r="24" spans="1:54" ht="16.350000000000001" customHeight="1" thickBot="1" x14ac:dyDescent="0.25">
      <c r="B24" s="353"/>
      <c r="C24" s="354"/>
      <c r="D24" s="354"/>
      <c r="E24" s="354"/>
      <c r="F24" s="354"/>
      <c r="G24" s="354"/>
      <c r="H24" s="354"/>
      <c r="I24" s="354"/>
      <c r="J24" s="354"/>
      <c r="K24" s="354"/>
      <c r="L24" s="354"/>
      <c r="M24" s="354"/>
      <c r="N24" s="354"/>
      <c r="O24" s="354"/>
      <c r="P24" s="354"/>
      <c r="Q24" s="354"/>
      <c r="R24" s="355"/>
      <c r="U24" s="353"/>
      <c r="V24" s="354"/>
      <c r="W24" s="354"/>
      <c r="X24" s="354"/>
      <c r="Y24" s="354"/>
      <c r="Z24" s="354"/>
      <c r="AA24" s="354"/>
      <c r="AB24" s="354"/>
      <c r="AC24" s="354"/>
      <c r="AD24" s="354"/>
      <c r="AE24" s="354"/>
      <c r="AF24" s="354"/>
      <c r="AG24" s="354"/>
      <c r="AH24" s="354"/>
      <c r="AI24" s="354"/>
      <c r="AJ24" s="354"/>
      <c r="AK24" s="355"/>
      <c r="AN24" s="633"/>
      <c r="AO24" s="634"/>
      <c r="AP24" s="634"/>
      <c r="AQ24" s="634"/>
      <c r="AR24" s="634"/>
      <c r="AS24" s="634"/>
      <c r="AT24" s="634"/>
      <c r="AU24" s="634"/>
      <c r="AV24" s="634"/>
      <c r="AW24" s="634"/>
      <c r="AX24" s="634"/>
      <c r="AY24" s="634"/>
      <c r="AZ24" s="634"/>
      <c r="BA24" s="634"/>
      <c r="BB24" s="635"/>
    </row>
    <row r="25" spans="1:54" ht="16.350000000000001" customHeight="1" x14ac:dyDescent="0.2">
      <c r="C25" s="147" t="s">
        <v>9</v>
      </c>
    </row>
    <row r="26" spans="1:54" ht="16.350000000000001" customHeight="1" x14ac:dyDescent="0.2"/>
    <row r="27" spans="1:54" ht="16.350000000000001" customHeight="1" x14ac:dyDescent="0.2">
      <c r="A27" s="117"/>
      <c r="B27" s="117" t="s">
        <v>6</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row>
    <row r="28" spans="1:54" ht="6" customHeight="1" x14ac:dyDescent="0.2">
      <c r="A28" s="117"/>
      <c r="B28" s="117"/>
      <c r="C28" s="117"/>
      <c r="D28" s="117"/>
      <c r="E28" s="117"/>
      <c r="F28" s="117"/>
      <c r="G28" s="117"/>
      <c r="H28" s="117"/>
      <c r="I28" s="117"/>
      <c r="J28" s="117"/>
      <c r="K28" s="117"/>
      <c r="L28" s="117"/>
      <c r="M28" s="120"/>
      <c r="N28" s="120"/>
      <c r="O28" s="120"/>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row>
    <row r="29" spans="1:54" ht="15" customHeight="1" x14ac:dyDescent="0.2">
      <c r="A29" s="117"/>
      <c r="B29" s="349" t="s">
        <v>238</v>
      </c>
      <c r="C29" s="341"/>
      <c r="D29" s="341"/>
      <c r="E29" s="341"/>
      <c r="F29" s="341"/>
      <c r="G29" s="341"/>
      <c r="H29" s="341"/>
      <c r="I29" s="341"/>
      <c r="J29" s="341"/>
      <c r="K29" s="341"/>
      <c r="L29" s="341"/>
      <c r="M29" s="342"/>
      <c r="N29" s="117"/>
      <c r="O29" s="117"/>
      <c r="P29" s="117"/>
      <c r="Q29" s="618" t="s">
        <v>7</v>
      </c>
      <c r="R29" s="618"/>
      <c r="S29" s="618"/>
      <c r="T29" s="618"/>
      <c r="U29" s="618"/>
      <c r="V29" s="618"/>
      <c r="W29" s="618"/>
      <c r="X29" s="117"/>
      <c r="Y29" s="117"/>
      <c r="Z29" s="349" t="s">
        <v>236</v>
      </c>
      <c r="AA29" s="341"/>
      <c r="AB29" s="341"/>
      <c r="AC29" s="341"/>
      <c r="AD29" s="341"/>
      <c r="AE29" s="341"/>
      <c r="AF29" s="341"/>
      <c r="AG29" s="341"/>
      <c r="AH29" s="341"/>
      <c r="AI29" s="341"/>
      <c r="AJ29" s="341"/>
      <c r="AK29" s="341"/>
      <c r="AL29" s="341"/>
      <c r="AM29" s="342"/>
    </row>
    <row r="30" spans="1:54" ht="15" customHeight="1" x14ac:dyDescent="0.2">
      <c r="A30" s="117"/>
      <c r="B30" s="343"/>
      <c r="C30" s="344"/>
      <c r="D30" s="344"/>
      <c r="E30" s="344"/>
      <c r="F30" s="344"/>
      <c r="G30" s="344"/>
      <c r="H30" s="344"/>
      <c r="I30" s="344"/>
      <c r="J30" s="344"/>
      <c r="K30" s="344"/>
      <c r="L30" s="344"/>
      <c r="M30" s="345"/>
      <c r="N30" s="117"/>
      <c r="O30" s="117"/>
      <c r="P30" s="117"/>
      <c r="Q30" s="618"/>
      <c r="R30" s="618"/>
      <c r="S30" s="618"/>
      <c r="T30" s="618"/>
      <c r="U30" s="618"/>
      <c r="V30" s="618"/>
      <c r="W30" s="618"/>
      <c r="X30" s="117"/>
      <c r="Y30" s="117"/>
      <c r="Z30" s="343"/>
      <c r="AA30" s="344"/>
      <c r="AB30" s="344"/>
      <c r="AC30" s="344"/>
      <c r="AD30" s="344"/>
      <c r="AE30" s="344"/>
      <c r="AF30" s="344"/>
      <c r="AG30" s="344"/>
      <c r="AH30" s="344"/>
      <c r="AI30" s="344"/>
      <c r="AJ30" s="344"/>
      <c r="AK30" s="344"/>
      <c r="AL30" s="344"/>
      <c r="AM30" s="345"/>
    </row>
    <row r="31" spans="1:54" ht="15" customHeight="1" x14ac:dyDescent="0.2">
      <c r="A31" s="117"/>
      <c r="B31" s="346"/>
      <c r="C31" s="347"/>
      <c r="D31" s="347"/>
      <c r="E31" s="347"/>
      <c r="F31" s="347"/>
      <c r="G31" s="347"/>
      <c r="H31" s="347"/>
      <c r="I31" s="347"/>
      <c r="J31" s="347"/>
      <c r="K31" s="347"/>
      <c r="L31" s="347"/>
      <c r="M31" s="348"/>
      <c r="N31" s="117"/>
      <c r="O31" s="117"/>
      <c r="P31" s="117"/>
      <c r="Q31" s="618"/>
      <c r="R31" s="618"/>
      <c r="S31" s="618"/>
      <c r="T31" s="618"/>
      <c r="U31" s="618"/>
      <c r="V31" s="618"/>
      <c r="W31" s="618"/>
      <c r="X31" s="117"/>
      <c r="Y31" s="117"/>
      <c r="Z31" s="346"/>
      <c r="AA31" s="347"/>
      <c r="AB31" s="347"/>
      <c r="AC31" s="347"/>
      <c r="AD31" s="347"/>
      <c r="AE31" s="347"/>
      <c r="AF31" s="347"/>
      <c r="AG31" s="347"/>
      <c r="AH31" s="347"/>
      <c r="AI31" s="347"/>
      <c r="AJ31" s="347"/>
      <c r="AK31" s="347"/>
      <c r="AL31" s="347"/>
      <c r="AM31" s="348"/>
    </row>
    <row r="32" spans="1:54" s="117" customFormat="1" ht="6" customHeight="1" x14ac:dyDescent="0.2">
      <c r="B32" s="141"/>
      <c r="C32" s="141"/>
      <c r="D32" s="141"/>
      <c r="E32" s="141"/>
      <c r="F32" s="141"/>
      <c r="G32" s="141" t="s">
        <v>146</v>
      </c>
      <c r="H32" s="141"/>
      <c r="I32" s="141"/>
      <c r="J32" s="141"/>
      <c r="K32" s="141"/>
      <c r="L32" s="141"/>
      <c r="M32" s="141"/>
      <c r="Q32" s="172"/>
      <c r="R32" s="172"/>
      <c r="S32" s="172"/>
      <c r="T32" s="172"/>
      <c r="U32" s="172"/>
      <c r="V32" s="172"/>
      <c r="W32" s="172"/>
      <c r="Z32" s="141"/>
      <c r="AA32" s="141"/>
      <c r="AB32" s="141"/>
      <c r="AC32" s="141"/>
      <c r="AD32" s="141"/>
      <c r="AE32" s="141"/>
      <c r="AF32" s="141"/>
      <c r="AG32" s="141" t="s">
        <v>146</v>
      </c>
      <c r="AH32" s="141"/>
      <c r="AI32" s="141"/>
      <c r="AJ32" s="141"/>
      <c r="AK32" s="141"/>
      <c r="AL32" s="141"/>
      <c r="AM32" s="141"/>
    </row>
    <row r="33" spans="1:54" s="117" customFormat="1" ht="6" customHeight="1" x14ac:dyDescent="0.2">
      <c r="B33" s="141"/>
      <c r="C33" s="141"/>
      <c r="D33" s="141"/>
      <c r="E33" s="141"/>
      <c r="F33" s="141"/>
      <c r="G33" s="141" t="s">
        <v>146</v>
      </c>
      <c r="H33" s="141"/>
      <c r="I33" s="141"/>
      <c r="J33" s="141"/>
      <c r="K33" s="141"/>
      <c r="L33" s="141"/>
      <c r="M33" s="141"/>
      <c r="Q33" s="172"/>
      <c r="R33" s="172"/>
      <c r="S33" s="172"/>
      <c r="T33" s="172"/>
      <c r="U33" s="172"/>
      <c r="V33" s="172"/>
      <c r="W33" s="172"/>
      <c r="Z33" s="141"/>
      <c r="AA33" s="141"/>
      <c r="AB33" s="141"/>
      <c r="AC33" s="141"/>
      <c r="AD33" s="141"/>
      <c r="AE33" s="141"/>
      <c r="AF33" s="141"/>
      <c r="AG33" s="141" t="s">
        <v>146</v>
      </c>
      <c r="AH33" s="141"/>
      <c r="AI33" s="141"/>
      <c r="AJ33" s="141"/>
      <c r="AK33" s="141"/>
      <c r="AL33" s="141"/>
      <c r="AM33" s="141"/>
    </row>
    <row r="34" spans="1:54" ht="6" customHeight="1" x14ac:dyDescent="0.2">
      <c r="A34" s="117"/>
      <c r="B34" s="117"/>
      <c r="C34" s="117"/>
      <c r="D34" s="117"/>
      <c r="E34" s="117"/>
      <c r="F34" s="117"/>
      <c r="G34" s="117" t="s">
        <v>146</v>
      </c>
      <c r="H34" s="117"/>
      <c r="I34" s="117"/>
      <c r="J34" s="117"/>
      <c r="K34" s="117"/>
      <c r="L34" s="117"/>
      <c r="M34" s="120"/>
      <c r="N34" s="117"/>
      <c r="O34" s="117"/>
      <c r="P34" s="117"/>
      <c r="Q34" s="117"/>
      <c r="R34" s="117"/>
      <c r="S34" s="117"/>
      <c r="T34" s="117"/>
      <c r="U34" s="117"/>
      <c r="V34" s="117"/>
      <c r="W34" s="117"/>
      <c r="X34" s="117"/>
      <c r="Y34" s="117"/>
      <c r="Z34" s="117"/>
      <c r="AA34" s="117"/>
      <c r="AB34" s="117"/>
      <c r="AC34" s="117"/>
      <c r="AD34" s="117"/>
      <c r="AE34" s="117"/>
      <c r="AF34" s="117"/>
      <c r="AG34" s="117" t="s">
        <v>146</v>
      </c>
      <c r="AH34" s="117"/>
      <c r="AI34" s="117"/>
      <c r="AJ34" s="117"/>
      <c r="AK34" s="117"/>
      <c r="AL34" s="117"/>
      <c r="AM34" s="117"/>
    </row>
    <row r="35" spans="1:54" ht="15" customHeight="1" x14ac:dyDescent="0.2">
      <c r="A35" s="117"/>
      <c r="B35" s="619">
        <f>SUM(【共通】別紙様式2_返還額算定基礎シート!O84:AJ88)-B45</f>
        <v>0</v>
      </c>
      <c r="C35" s="341"/>
      <c r="D35" s="341"/>
      <c r="E35" s="341"/>
      <c r="F35" s="341"/>
      <c r="G35" s="341"/>
      <c r="H35" s="341"/>
      <c r="I35" s="341"/>
      <c r="J35" s="341"/>
      <c r="K35" s="341"/>
      <c r="L35" s="341"/>
      <c r="M35" s="342"/>
      <c r="N35" s="117"/>
      <c r="O35" s="117"/>
      <c r="P35" s="117"/>
      <c r="Q35" s="620" t="s">
        <v>7</v>
      </c>
      <c r="R35" s="620"/>
      <c r="S35" s="620"/>
      <c r="T35" s="620"/>
      <c r="U35" s="620"/>
      <c r="V35" s="620"/>
      <c r="W35" s="620"/>
      <c r="X35" s="117"/>
      <c r="Y35" s="117"/>
      <c r="Z35" s="621">
        <f>B35*10/110</f>
        <v>0</v>
      </c>
      <c r="AA35" s="622"/>
      <c r="AB35" s="622"/>
      <c r="AC35" s="622"/>
      <c r="AD35" s="622"/>
      <c r="AE35" s="622"/>
      <c r="AF35" s="622"/>
      <c r="AG35" s="622"/>
      <c r="AH35" s="622"/>
      <c r="AI35" s="622"/>
      <c r="AJ35" s="622"/>
      <c r="AK35" s="622"/>
      <c r="AL35" s="622"/>
      <c r="AM35" s="623"/>
    </row>
    <row r="36" spans="1:54" ht="15" customHeight="1" x14ac:dyDescent="0.2">
      <c r="A36" s="117"/>
      <c r="B36" s="343"/>
      <c r="C36" s="344"/>
      <c r="D36" s="344"/>
      <c r="E36" s="344"/>
      <c r="F36" s="344"/>
      <c r="G36" s="344"/>
      <c r="H36" s="344"/>
      <c r="I36" s="344"/>
      <c r="J36" s="344"/>
      <c r="K36" s="344"/>
      <c r="L36" s="344"/>
      <c r="M36" s="345"/>
      <c r="N36" s="117"/>
      <c r="O36" s="117"/>
      <c r="P36" s="117"/>
      <c r="Q36" s="620"/>
      <c r="R36" s="620"/>
      <c r="S36" s="620"/>
      <c r="T36" s="620"/>
      <c r="U36" s="620"/>
      <c r="V36" s="620"/>
      <c r="W36" s="620"/>
      <c r="X36" s="117"/>
      <c r="Y36" s="117"/>
      <c r="Z36" s="624"/>
      <c r="AA36" s="625"/>
      <c r="AB36" s="625"/>
      <c r="AC36" s="625"/>
      <c r="AD36" s="625"/>
      <c r="AE36" s="625"/>
      <c r="AF36" s="625"/>
      <c r="AG36" s="625"/>
      <c r="AH36" s="625"/>
      <c r="AI36" s="625"/>
      <c r="AJ36" s="625"/>
      <c r="AK36" s="625"/>
      <c r="AL36" s="625"/>
      <c r="AM36" s="626"/>
    </row>
    <row r="37" spans="1:54" ht="15" customHeight="1" x14ac:dyDescent="0.2">
      <c r="A37" s="117"/>
      <c r="B37" s="346"/>
      <c r="C37" s="347"/>
      <c r="D37" s="347"/>
      <c r="E37" s="347"/>
      <c r="F37" s="347"/>
      <c r="G37" s="347"/>
      <c r="H37" s="347"/>
      <c r="I37" s="347"/>
      <c r="J37" s="347"/>
      <c r="K37" s="347"/>
      <c r="L37" s="347"/>
      <c r="M37" s="348"/>
      <c r="N37" s="117"/>
      <c r="O37" s="117"/>
      <c r="P37" s="117"/>
      <c r="Q37" s="620"/>
      <c r="R37" s="620"/>
      <c r="S37" s="620"/>
      <c r="T37" s="620"/>
      <c r="U37" s="620"/>
      <c r="V37" s="620"/>
      <c r="W37" s="620"/>
      <c r="X37" s="117"/>
      <c r="Y37" s="117"/>
      <c r="Z37" s="627"/>
      <c r="AA37" s="628"/>
      <c r="AB37" s="628"/>
      <c r="AC37" s="628"/>
      <c r="AD37" s="628"/>
      <c r="AE37" s="628"/>
      <c r="AF37" s="628"/>
      <c r="AG37" s="628"/>
      <c r="AH37" s="628"/>
      <c r="AI37" s="628"/>
      <c r="AJ37" s="628"/>
      <c r="AK37" s="628"/>
      <c r="AL37" s="628"/>
      <c r="AM37" s="629"/>
    </row>
    <row r="38" spans="1:54" ht="9" customHeight="1" x14ac:dyDescent="0.2">
      <c r="A38" s="117"/>
      <c r="B38" s="141"/>
      <c r="C38" s="141"/>
      <c r="D38" s="141"/>
      <c r="E38" s="141"/>
      <c r="F38" s="141"/>
      <c r="G38" s="141"/>
      <c r="H38" s="141"/>
      <c r="I38" s="141"/>
      <c r="J38" s="141"/>
      <c r="K38" s="141"/>
      <c r="L38" s="141"/>
      <c r="M38" s="141"/>
      <c r="N38" s="117"/>
      <c r="O38" s="117"/>
      <c r="P38" s="117"/>
      <c r="Q38" s="173"/>
      <c r="R38" s="173"/>
      <c r="S38" s="173"/>
      <c r="T38" s="173"/>
      <c r="U38" s="173"/>
      <c r="V38" s="173"/>
      <c r="W38" s="173"/>
      <c r="X38" s="117"/>
      <c r="Y38" s="117"/>
      <c r="Z38" s="145"/>
      <c r="AA38" s="145"/>
      <c r="AB38" s="145"/>
      <c r="AC38" s="145"/>
      <c r="AD38" s="145"/>
      <c r="AE38" s="145"/>
      <c r="AF38" s="145"/>
      <c r="AG38" s="145"/>
      <c r="AH38" s="145"/>
      <c r="AI38" s="145"/>
      <c r="AJ38" s="145"/>
      <c r="AK38" s="145"/>
      <c r="AL38" s="145"/>
      <c r="AM38" s="145"/>
    </row>
    <row r="39" spans="1:54" ht="15" customHeight="1" x14ac:dyDescent="0.2">
      <c r="A39" s="117"/>
      <c r="B39" s="349" t="s">
        <v>253</v>
      </c>
      <c r="C39" s="341"/>
      <c r="D39" s="341"/>
      <c r="E39" s="341"/>
      <c r="F39" s="341"/>
      <c r="G39" s="341"/>
      <c r="H39" s="341"/>
      <c r="I39" s="341"/>
      <c r="J39" s="341"/>
      <c r="K39" s="341"/>
      <c r="L39" s="341"/>
      <c r="M39" s="342"/>
      <c r="N39" s="117"/>
      <c r="O39" s="117"/>
      <c r="P39" s="117"/>
      <c r="Q39" s="618" t="s">
        <v>229</v>
      </c>
      <c r="R39" s="618"/>
      <c r="S39" s="618"/>
      <c r="T39" s="618"/>
      <c r="U39" s="618"/>
      <c r="V39" s="618"/>
      <c r="W39" s="618"/>
      <c r="X39" s="117"/>
      <c r="Y39" s="117"/>
      <c r="Z39" s="349" t="s">
        <v>237</v>
      </c>
      <c r="AA39" s="341"/>
      <c r="AB39" s="341"/>
      <c r="AC39" s="341"/>
      <c r="AD39" s="341"/>
      <c r="AE39" s="341"/>
      <c r="AF39" s="341"/>
      <c r="AG39" s="341"/>
      <c r="AH39" s="341"/>
      <c r="AI39" s="341"/>
      <c r="AJ39" s="341"/>
      <c r="AK39" s="341"/>
      <c r="AL39" s="341"/>
      <c r="AM39" s="342"/>
      <c r="AN39" s="117"/>
      <c r="AO39" s="117"/>
      <c r="AP39" s="117"/>
      <c r="AQ39" s="117"/>
      <c r="AR39" s="117"/>
      <c r="AS39" s="117"/>
      <c r="AT39" s="117"/>
      <c r="AU39" s="117"/>
      <c r="AV39" s="117"/>
      <c r="AW39" s="117"/>
      <c r="AX39" s="117"/>
      <c r="AY39" s="117"/>
      <c r="AZ39" s="117"/>
      <c r="BA39" s="117"/>
      <c r="BB39" s="117"/>
    </row>
    <row r="40" spans="1:54" ht="15" customHeight="1" x14ac:dyDescent="0.2">
      <c r="A40" s="117"/>
      <c r="B40" s="343"/>
      <c r="C40" s="344"/>
      <c r="D40" s="344"/>
      <c r="E40" s="344"/>
      <c r="F40" s="344"/>
      <c r="G40" s="344"/>
      <c r="H40" s="344"/>
      <c r="I40" s="344"/>
      <c r="J40" s="344"/>
      <c r="K40" s="344"/>
      <c r="L40" s="344"/>
      <c r="M40" s="345"/>
      <c r="N40" s="117"/>
      <c r="O40" s="117"/>
      <c r="P40" s="117"/>
      <c r="Q40" s="618"/>
      <c r="R40" s="618"/>
      <c r="S40" s="618"/>
      <c r="T40" s="618"/>
      <c r="U40" s="618"/>
      <c r="V40" s="618"/>
      <c r="W40" s="618"/>
      <c r="X40" s="117"/>
      <c r="Y40" s="117"/>
      <c r="Z40" s="343"/>
      <c r="AA40" s="344"/>
      <c r="AB40" s="344"/>
      <c r="AC40" s="344"/>
      <c r="AD40" s="344"/>
      <c r="AE40" s="344"/>
      <c r="AF40" s="344"/>
      <c r="AG40" s="344"/>
      <c r="AH40" s="344"/>
      <c r="AI40" s="344"/>
      <c r="AJ40" s="344"/>
      <c r="AK40" s="344"/>
      <c r="AL40" s="344"/>
      <c r="AM40" s="345"/>
      <c r="AN40" s="117"/>
      <c r="AO40" s="117"/>
      <c r="AP40" s="117"/>
      <c r="AQ40" s="117"/>
      <c r="AR40" s="117"/>
      <c r="AS40" s="117"/>
      <c r="AT40" s="117"/>
      <c r="AU40" s="117"/>
      <c r="AV40" s="117"/>
      <c r="AW40" s="117"/>
      <c r="AX40" s="117"/>
      <c r="AY40" s="117"/>
      <c r="AZ40" s="117"/>
      <c r="BA40" s="117"/>
      <c r="BB40" s="117"/>
    </row>
    <row r="41" spans="1:54" ht="15" customHeight="1" x14ac:dyDescent="0.2">
      <c r="A41" s="117"/>
      <c r="B41" s="346"/>
      <c r="C41" s="347"/>
      <c r="D41" s="347"/>
      <c r="E41" s="347"/>
      <c r="F41" s="347"/>
      <c r="G41" s="347"/>
      <c r="H41" s="347"/>
      <c r="I41" s="347"/>
      <c r="J41" s="347"/>
      <c r="K41" s="347"/>
      <c r="L41" s="347"/>
      <c r="M41" s="348"/>
      <c r="N41" s="117"/>
      <c r="O41" s="117"/>
      <c r="P41" s="117"/>
      <c r="Q41" s="618"/>
      <c r="R41" s="618"/>
      <c r="S41" s="618"/>
      <c r="T41" s="618"/>
      <c r="U41" s="618"/>
      <c r="V41" s="618"/>
      <c r="W41" s="618"/>
      <c r="X41" s="117"/>
      <c r="Y41" s="117"/>
      <c r="Z41" s="346"/>
      <c r="AA41" s="347"/>
      <c r="AB41" s="347"/>
      <c r="AC41" s="347"/>
      <c r="AD41" s="347"/>
      <c r="AE41" s="347"/>
      <c r="AF41" s="347"/>
      <c r="AG41" s="347"/>
      <c r="AH41" s="347"/>
      <c r="AI41" s="347"/>
      <c r="AJ41" s="347"/>
      <c r="AK41" s="347"/>
      <c r="AL41" s="347"/>
      <c r="AM41" s="348"/>
      <c r="AN41" s="117"/>
      <c r="AO41" s="117"/>
      <c r="AP41" s="117"/>
      <c r="AQ41" s="117"/>
      <c r="AR41" s="117"/>
      <c r="AS41" s="117"/>
      <c r="AT41" s="117"/>
      <c r="AU41" s="117"/>
      <c r="AV41" s="117"/>
      <c r="AW41" s="117"/>
      <c r="AX41" s="117"/>
      <c r="AY41" s="117"/>
      <c r="AZ41" s="117"/>
      <c r="BA41" s="117"/>
      <c r="BB41" s="117"/>
    </row>
    <row r="42" spans="1:54" ht="8.25" customHeight="1" x14ac:dyDescent="0.2">
      <c r="A42" s="117"/>
      <c r="B42" s="141"/>
      <c r="C42" s="141"/>
      <c r="D42" s="141"/>
      <c r="E42" s="141"/>
      <c r="F42" s="141"/>
      <c r="G42" s="141" t="s">
        <v>146</v>
      </c>
      <c r="H42" s="141"/>
      <c r="I42" s="141"/>
      <c r="J42" s="141"/>
      <c r="K42" s="141"/>
      <c r="L42" s="141"/>
      <c r="M42" s="141"/>
      <c r="N42" s="117"/>
      <c r="O42" s="117"/>
      <c r="P42" s="117"/>
      <c r="Q42" s="172"/>
      <c r="R42" s="172"/>
      <c r="S42" s="172"/>
      <c r="T42" s="172"/>
      <c r="U42" s="172"/>
      <c r="V42" s="172"/>
      <c r="W42" s="172"/>
      <c r="X42" s="117"/>
      <c r="Y42" s="117"/>
      <c r="Z42" s="141"/>
      <c r="AA42" s="141"/>
      <c r="AB42" s="141"/>
      <c r="AC42" s="141"/>
      <c r="AD42" s="141"/>
      <c r="AE42" s="141"/>
      <c r="AF42" s="141"/>
      <c r="AG42" s="141" t="s">
        <v>146</v>
      </c>
      <c r="AH42" s="141"/>
      <c r="AI42" s="141"/>
      <c r="AJ42" s="141"/>
      <c r="AK42" s="141"/>
      <c r="AL42" s="141"/>
      <c r="AM42" s="141"/>
      <c r="AN42" s="117"/>
      <c r="AO42" s="117"/>
      <c r="AP42" s="117"/>
      <c r="AQ42" s="117"/>
      <c r="AR42" s="117"/>
      <c r="AS42" s="117"/>
      <c r="AT42" s="117"/>
      <c r="AU42" s="117"/>
      <c r="AV42" s="117"/>
      <c r="AW42" s="117"/>
      <c r="AX42" s="117"/>
      <c r="AY42" s="117"/>
      <c r="AZ42" s="117"/>
      <c r="BA42" s="117"/>
      <c r="BB42" s="117"/>
    </row>
    <row r="43" spans="1:54" ht="8.25" customHeight="1" x14ac:dyDescent="0.2">
      <c r="A43" s="117"/>
      <c r="B43" s="141"/>
      <c r="C43" s="141"/>
      <c r="D43" s="141"/>
      <c r="E43" s="141"/>
      <c r="F43" s="141"/>
      <c r="G43" s="141" t="s">
        <v>146</v>
      </c>
      <c r="H43" s="141"/>
      <c r="I43" s="141"/>
      <c r="J43" s="141"/>
      <c r="K43" s="141"/>
      <c r="L43" s="141"/>
      <c r="M43" s="141"/>
      <c r="N43" s="117"/>
      <c r="O43" s="117"/>
      <c r="P43" s="117"/>
      <c r="Q43" s="172"/>
      <c r="R43" s="172"/>
      <c r="S43" s="172"/>
      <c r="T43" s="172"/>
      <c r="U43" s="172"/>
      <c r="V43" s="172"/>
      <c r="W43" s="172"/>
      <c r="X43" s="117"/>
      <c r="Y43" s="117"/>
      <c r="Z43" s="141"/>
      <c r="AA43" s="141"/>
      <c r="AB43" s="141"/>
      <c r="AC43" s="141"/>
      <c r="AD43" s="141"/>
      <c r="AE43" s="141"/>
      <c r="AF43" s="141"/>
      <c r="AG43" s="141" t="s">
        <v>146</v>
      </c>
      <c r="AH43" s="141"/>
      <c r="AI43" s="141"/>
      <c r="AJ43" s="141"/>
      <c r="AK43" s="141"/>
      <c r="AL43" s="141"/>
      <c r="AM43" s="141"/>
      <c r="AN43" s="117"/>
      <c r="AO43" s="117"/>
      <c r="AP43" s="117"/>
      <c r="AQ43" s="117"/>
      <c r="AR43" s="117"/>
      <c r="AS43" s="117"/>
      <c r="AT43" s="117"/>
      <c r="AU43" s="117"/>
      <c r="AV43" s="117"/>
      <c r="AW43" s="117"/>
      <c r="AX43" s="117"/>
      <c r="AY43" s="117"/>
      <c r="AZ43" s="117"/>
      <c r="BA43" s="117"/>
      <c r="BB43" s="117"/>
    </row>
    <row r="44" spans="1:54" ht="8.25" customHeight="1" x14ac:dyDescent="0.2">
      <c r="A44" s="117"/>
      <c r="B44" s="117"/>
      <c r="C44" s="117"/>
      <c r="D44" s="117"/>
      <c r="E44" s="117"/>
      <c r="F44" s="117"/>
      <c r="G44" s="117" t="s">
        <v>146</v>
      </c>
      <c r="H44" s="117"/>
      <c r="I44" s="117"/>
      <c r="J44" s="117"/>
      <c r="K44" s="117"/>
      <c r="L44" s="117"/>
      <c r="M44" s="120"/>
      <c r="N44" s="117"/>
      <c r="O44" s="117"/>
      <c r="P44" s="117"/>
      <c r="Q44" s="117"/>
      <c r="R44" s="117"/>
      <c r="S44" s="117"/>
      <c r="T44" s="117"/>
      <c r="U44" s="117"/>
      <c r="V44" s="117"/>
      <c r="W44" s="117"/>
      <c r="X44" s="117"/>
      <c r="Y44" s="117"/>
      <c r="Z44" s="117"/>
      <c r="AA44" s="117"/>
      <c r="AB44" s="117"/>
      <c r="AC44" s="117"/>
      <c r="AD44" s="117"/>
      <c r="AE44" s="117"/>
      <c r="AF44" s="117"/>
      <c r="AG44" s="117" t="s">
        <v>146</v>
      </c>
      <c r="AH44" s="117"/>
      <c r="AI44" s="117"/>
      <c r="AJ44" s="117"/>
      <c r="AK44" s="117"/>
      <c r="AL44" s="117"/>
      <c r="AM44" s="117"/>
      <c r="AN44" s="117"/>
      <c r="AO44" s="117"/>
      <c r="AP44" s="117"/>
      <c r="AQ44" s="117"/>
      <c r="AR44" s="117"/>
      <c r="AS44" s="117"/>
      <c r="AT44" s="117"/>
      <c r="AU44" s="117"/>
      <c r="AV44" s="117"/>
      <c r="AW44" s="117"/>
      <c r="AX44" s="117"/>
      <c r="AY44" s="117"/>
      <c r="AZ44" s="117"/>
      <c r="BA44" s="117"/>
      <c r="BB44" s="117"/>
    </row>
    <row r="45" spans="1:54" ht="15" customHeight="1" x14ac:dyDescent="0.2">
      <c r="A45" s="117"/>
      <c r="B45" s="604"/>
      <c r="C45" s="605"/>
      <c r="D45" s="605"/>
      <c r="E45" s="605"/>
      <c r="F45" s="605"/>
      <c r="G45" s="605"/>
      <c r="H45" s="605"/>
      <c r="I45" s="605"/>
      <c r="J45" s="605"/>
      <c r="K45" s="605"/>
      <c r="L45" s="605"/>
      <c r="M45" s="606"/>
      <c r="N45" s="117"/>
      <c r="O45" s="117"/>
      <c r="P45" s="117"/>
      <c r="Q45" s="620" t="s">
        <v>229</v>
      </c>
      <c r="R45" s="620"/>
      <c r="S45" s="620"/>
      <c r="T45" s="620"/>
      <c r="U45" s="620"/>
      <c r="V45" s="620"/>
      <c r="W45" s="620"/>
      <c r="X45" s="117"/>
      <c r="Y45" s="117"/>
      <c r="Z45" s="621">
        <f>B45*8/108</f>
        <v>0</v>
      </c>
      <c r="AA45" s="622"/>
      <c r="AB45" s="622"/>
      <c r="AC45" s="622"/>
      <c r="AD45" s="622"/>
      <c r="AE45" s="622"/>
      <c r="AF45" s="622"/>
      <c r="AG45" s="622"/>
      <c r="AH45" s="622"/>
      <c r="AI45" s="622"/>
      <c r="AJ45" s="622"/>
      <c r="AK45" s="622"/>
      <c r="AL45" s="622"/>
      <c r="AM45" s="623"/>
      <c r="AN45" s="117"/>
      <c r="AO45" s="117"/>
      <c r="AP45" s="117"/>
      <c r="AQ45" s="117"/>
      <c r="AR45" s="117"/>
      <c r="AS45" s="117"/>
      <c r="AT45" s="117"/>
      <c r="AU45" s="117"/>
      <c r="AV45" s="117"/>
      <c r="AW45" s="117"/>
      <c r="AX45" s="117"/>
      <c r="AY45" s="117"/>
      <c r="AZ45" s="117"/>
      <c r="BA45" s="117"/>
      <c r="BB45" s="117"/>
    </row>
    <row r="46" spans="1:54" ht="15" customHeight="1" x14ac:dyDescent="0.2">
      <c r="A46" s="117"/>
      <c r="B46" s="607"/>
      <c r="C46" s="608"/>
      <c r="D46" s="608"/>
      <c r="E46" s="608"/>
      <c r="F46" s="608"/>
      <c r="G46" s="608"/>
      <c r="H46" s="608"/>
      <c r="I46" s="608"/>
      <c r="J46" s="608"/>
      <c r="K46" s="608"/>
      <c r="L46" s="608"/>
      <c r="M46" s="609"/>
      <c r="N46" s="117"/>
      <c r="O46" s="117"/>
      <c r="P46" s="117"/>
      <c r="Q46" s="620"/>
      <c r="R46" s="620"/>
      <c r="S46" s="620"/>
      <c r="T46" s="620"/>
      <c r="U46" s="620"/>
      <c r="V46" s="620"/>
      <c r="W46" s="620"/>
      <c r="X46" s="117"/>
      <c r="Y46" s="117"/>
      <c r="Z46" s="624"/>
      <c r="AA46" s="625"/>
      <c r="AB46" s="625"/>
      <c r="AC46" s="625"/>
      <c r="AD46" s="625"/>
      <c r="AE46" s="625"/>
      <c r="AF46" s="625"/>
      <c r="AG46" s="625"/>
      <c r="AH46" s="625"/>
      <c r="AI46" s="625"/>
      <c r="AJ46" s="625"/>
      <c r="AK46" s="625"/>
      <c r="AL46" s="625"/>
      <c r="AM46" s="626"/>
      <c r="AN46" s="117"/>
      <c r="AO46" s="117"/>
      <c r="AP46" s="117"/>
      <c r="AQ46" s="117"/>
      <c r="AR46" s="117"/>
      <c r="AS46" s="117"/>
      <c r="AT46" s="117"/>
      <c r="AU46" s="117"/>
      <c r="AV46" s="117"/>
      <c r="AW46" s="117"/>
      <c r="AX46" s="117"/>
      <c r="AY46" s="117"/>
      <c r="AZ46" s="117"/>
      <c r="BA46" s="117"/>
      <c r="BB46" s="117"/>
    </row>
    <row r="47" spans="1:54" ht="15" customHeight="1" x14ac:dyDescent="0.2">
      <c r="A47" s="117"/>
      <c r="B47" s="610"/>
      <c r="C47" s="611"/>
      <c r="D47" s="611"/>
      <c r="E47" s="611"/>
      <c r="F47" s="611"/>
      <c r="G47" s="611"/>
      <c r="H47" s="611"/>
      <c r="I47" s="611"/>
      <c r="J47" s="611"/>
      <c r="K47" s="611"/>
      <c r="L47" s="611"/>
      <c r="M47" s="612"/>
      <c r="N47" s="117"/>
      <c r="O47" s="117"/>
      <c r="P47" s="117"/>
      <c r="Q47" s="620"/>
      <c r="R47" s="620"/>
      <c r="S47" s="620"/>
      <c r="T47" s="620"/>
      <c r="U47" s="620"/>
      <c r="V47" s="620"/>
      <c r="W47" s="620"/>
      <c r="X47" s="117"/>
      <c r="Y47" s="117"/>
      <c r="Z47" s="627"/>
      <c r="AA47" s="628"/>
      <c r="AB47" s="628"/>
      <c r="AC47" s="628"/>
      <c r="AD47" s="628"/>
      <c r="AE47" s="628"/>
      <c r="AF47" s="628"/>
      <c r="AG47" s="628"/>
      <c r="AH47" s="628"/>
      <c r="AI47" s="628"/>
      <c r="AJ47" s="628"/>
      <c r="AK47" s="628"/>
      <c r="AL47" s="628"/>
      <c r="AM47" s="629"/>
      <c r="AN47" s="117"/>
      <c r="AO47" s="117"/>
      <c r="AP47" s="117"/>
      <c r="AQ47" s="117"/>
      <c r="AR47" s="117"/>
      <c r="AS47" s="117"/>
      <c r="AT47" s="117"/>
      <c r="AU47" s="117"/>
      <c r="AV47" s="117"/>
      <c r="AW47" s="117"/>
      <c r="AX47" s="117"/>
      <c r="AY47" s="117"/>
      <c r="AZ47" s="117"/>
      <c r="BA47" s="117"/>
      <c r="BB47" s="117"/>
    </row>
    <row r="48" spans="1:54" ht="10.5" customHeight="1" x14ac:dyDescent="0.2">
      <c r="A48" s="117"/>
      <c r="B48" s="141"/>
      <c r="C48" s="141"/>
      <c r="D48" s="141"/>
      <c r="E48" s="141"/>
      <c r="F48" s="141"/>
      <c r="G48" s="141"/>
      <c r="H48" s="141"/>
      <c r="I48" s="141"/>
      <c r="J48" s="141"/>
      <c r="K48" s="141"/>
      <c r="L48" s="141"/>
      <c r="M48" s="141"/>
      <c r="N48" s="117"/>
      <c r="O48" s="117"/>
      <c r="P48" s="117"/>
      <c r="Q48" s="173"/>
      <c r="R48" s="173"/>
      <c r="S48" s="173"/>
      <c r="T48" s="173"/>
      <c r="U48" s="173"/>
      <c r="V48" s="173"/>
      <c r="W48" s="173"/>
      <c r="X48" s="117"/>
      <c r="Y48" s="117"/>
      <c r="Z48" s="145"/>
      <c r="AA48" s="145"/>
      <c r="AB48" s="145"/>
      <c r="AC48" s="145"/>
      <c r="AD48" s="145"/>
      <c r="AE48" s="145"/>
      <c r="AF48" s="145"/>
      <c r="AG48" s="145"/>
      <c r="AH48" s="145"/>
      <c r="AI48" s="145"/>
      <c r="AJ48" s="145"/>
      <c r="AK48" s="145"/>
      <c r="AL48" s="145"/>
      <c r="AM48" s="145"/>
      <c r="AN48" s="117"/>
      <c r="AO48" s="117"/>
      <c r="AP48" s="117"/>
      <c r="AQ48" s="117"/>
      <c r="AR48" s="117"/>
      <c r="AS48" s="117"/>
      <c r="AT48" s="117"/>
      <c r="AU48" s="117"/>
      <c r="AV48" s="117"/>
      <c r="AW48" s="117"/>
      <c r="AX48" s="117"/>
      <c r="AY48" s="117"/>
      <c r="AZ48" s="117"/>
      <c r="BA48" s="117"/>
      <c r="BB48" s="117"/>
    </row>
    <row r="49" spans="1:54" ht="15" customHeight="1" x14ac:dyDescent="0.2">
      <c r="A49" s="117"/>
      <c r="B49" s="340" t="s">
        <v>231</v>
      </c>
      <c r="C49" s="341"/>
      <c r="D49" s="341"/>
      <c r="E49" s="341"/>
      <c r="F49" s="341"/>
      <c r="G49" s="341"/>
      <c r="H49" s="341"/>
      <c r="I49" s="341"/>
      <c r="J49" s="341"/>
      <c r="K49" s="341"/>
      <c r="L49" s="341"/>
      <c r="M49" s="341"/>
      <c r="N49" s="341"/>
      <c r="O49" s="341"/>
      <c r="P49" s="342"/>
      <c r="Q49" s="117"/>
      <c r="R49" s="117"/>
      <c r="S49" s="340" t="s">
        <v>232</v>
      </c>
      <c r="T49" s="341"/>
      <c r="U49" s="341"/>
      <c r="V49" s="341"/>
      <c r="W49" s="341"/>
      <c r="X49" s="341"/>
      <c r="Y49" s="341"/>
      <c r="Z49" s="341"/>
      <c r="AA49" s="341"/>
      <c r="AB49" s="341"/>
      <c r="AC49" s="341"/>
      <c r="AD49" s="341"/>
      <c r="AE49" s="341"/>
      <c r="AF49" s="341"/>
      <c r="AG49" s="342"/>
      <c r="AH49" s="126"/>
      <c r="AI49" s="120"/>
      <c r="AJ49" s="349" t="s">
        <v>254</v>
      </c>
      <c r="AK49" s="358"/>
      <c r="AL49" s="358"/>
      <c r="AM49" s="358"/>
      <c r="AN49" s="358"/>
      <c r="AO49" s="358"/>
      <c r="AP49" s="358"/>
      <c r="AQ49" s="358"/>
      <c r="AR49" s="358"/>
      <c r="AS49" s="358"/>
      <c r="AT49" s="358"/>
      <c r="AU49" s="358"/>
      <c r="AV49" s="358"/>
      <c r="AW49" s="358"/>
      <c r="AX49" s="358"/>
      <c r="AY49" s="358"/>
      <c r="AZ49" s="358"/>
      <c r="BA49" s="358"/>
      <c r="BB49" s="403"/>
    </row>
    <row r="50" spans="1:54" ht="15" customHeight="1" x14ac:dyDescent="0.2">
      <c r="A50" s="117"/>
      <c r="B50" s="343"/>
      <c r="C50" s="344"/>
      <c r="D50" s="344"/>
      <c r="E50" s="344"/>
      <c r="F50" s="344"/>
      <c r="G50" s="344"/>
      <c r="H50" s="344"/>
      <c r="I50" s="344"/>
      <c r="J50" s="344"/>
      <c r="K50" s="344"/>
      <c r="L50" s="344"/>
      <c r="M50" s="344"/>
      <c r="N50" s="344"/>
      <c r="O50" s="344"/>
      <c r="P50" s="345"/>
      <c r="Q50" s="117"/>
      <c r="R50" s="117"/>
      <c r="S50" s="343"/>
      <c r="T50" s="344"/>
      <c r="U50" s="344"/>
      <c r="V50" s="344"/>
      <c r="W50" s="344"/>
      <c r="X50" s="344"/>
      <c r="Y50" s="344"/>
      <c r="Z50" s="344"/>
      <c r="AA50" s="344"/>
      <c r="AB50" s="344"/>
      <c r="AC50" s="344"/>
      <c r="AD50" s="344"/>
      <c r="AE50" s="344"/>
      <c r="AF50" s="344"/>
      <c r="AG50" s="345"/>
      <c r="AH50" s="126"/>
      <c r="AI50" s="117"/>
      <c r="AJ50" s="404"/>
      <c r="AK50" s="359"/>
      <c r="AL50" s="359"/>
      <c r="AM50" s="359"/>
      <c r="AN50" s="359"/>
      <c r="AO50" s="359"/>
      <c r="AP50" s="359"/>
      <c r="AQ50" s="359"/>
      <c r="AR50" s="359"/>
      <c r="AS50" s="359"/>
      <c r="AT50" s="359"/>
      <c r="AU50" s="359"/>
      <c r="AV50" s="359"/>
      <c r="AW50" s="359"/>
      <c r="AX50" s="359"/>
      <c r="AY50" s="359"/>
      <c r="AZ50" s="359"/>
      <c r="BA50" s="359"/>
      <c r="BB50" s="405"/>
    </row>
    <row r="51" spans="1:54" ht="15" customHeight="1" x14ac:dyDescent="0.2">
      <c r="A51" s="117"/>
      <c r="B51" s="346"/>
      <c r="C51" s="347"/>
      <c r="D51" s="347"/>
      <c r="E51" s="347"/>
      <c r="F51" s="347"/>
      <c r="G51" s="347"/>
      <c r="H51" s="347"/>
      <c r="I51" s="347"/>
      <c r="J51" s="347"/>
      <c r="K51" s="347"/>
      <c r="L51" s="347"/>
      <c r="M51" s="347"/>
      <c r="N51" s="347"/>
      <c r="O51" s="347"/>
      <c r="P51" s="348"/>
      <c r="Q51" s="117"/>
      <c r="R51" s="117"/>
      <c r="S51" s="346"/>
      <c r="T51" s="347"/>
      <c r="U51" s="347"/>
      <c r="V51" s="347"/>
      <c r="W51" s="347"/>
      <c r="X51" s="347"/>
      <c r="Y51" s="347"/>
      <c r="Z51" s="347"/>
      <c r="AA51" s="347"/>
      <c r="AB51" s="347"/>
      <c r="AC51" s="347"/>
      <c r="AD51" s="347"/>
      <c r="AE51" s="347"/>
      <c r="AF51" s="347"/>
      <c r="AG51" s="348"/>
      <c r="AH51" s="126"/>
      <c r="AI51" s="117"/>
      <c r="AJ51" s="406"/>
      <c r="AK51" s="360"/>
      <c r="AL51" s="360"/>
      <c r="AM51" s="360"/>
      <c r="AN51" s="360"/>
      <c r="AO51" s="360"/>
      <c r="AP51" s="360"/>
      <c r="AQ51" s="360"/>
      <c r="AR51" s="360"/>
      <c r="AS51" s="360"/>
      <c r="AT51" s="360"/>
      <c r="AU51" s="360"/>
      <c r="AV51" s="360"/>
      <c r="AW51" s="360"/>
      <c r="AX51" s="360"/>
      <c r="AY51" s="360"/>
      <c r="AZ51" s="360"/>
      <c r="BA51" s="360"/>
      <c r="BB51" s="407"/>
    </row>
    <row r="52" spans="1:54" ht="8.25" customHeight="1" x14ac:dyDescent="0.2">
      <c r="A52" s="117"/>
      <c r="B52" s="117"/>
      <c r="C52" s="117"/>
      <c r="D52" s="117"/>
      <c r="E52" s="117"/>
      <c r="F52" s="117"/>
      <c r="G52" s="117"/>
      <c r="H52" s="117"/>
      <c r="I52" s="117" t="s">
        <v>5</v>
      </c>
      <c r="J52" s="117"/>
      <c r="K52" s="117"/>
      <c r="L52" s="117"/>
      <c r="M52" s="117"/>
      <c r="N52" s="117"/>
      <c r="O52" s="117"/>
      <c r="P52" s="117"/>
      <c r="Q52" s="117"/>
      <c r="R52" s="117"/>
      <c r="S52" s="117"/>
      <c r="T52" s="117"/>
      <c r="U52" s="117"/>
      <c r="V52" s="117"/>
      <c r="W52" s="117"/>
      <c r="X52" s="117"/>
      <c r="Y52" s="117"/>
      <c r="Z52" s="117" t="s">
        <v>5</v>
      </c>
      <c r="AA52" s="117"/>
      <c r="AB52" s="117"/>
      <c r="AC52" s="117"/>
      <c r="AD52" s="117"/>
      <c r="AE52" s="117"/>
      <c r="AF52" s="117"/>
      <c r="AG52" s="117"/>
      <c r="AH52" s="120"/>
      <c r="AI52" s="117"/>
      <c r="AJ52" s="117"/>
      <c r="AK52" s="117"/>
      <c r="AL52" s="117"/>
      <c r="AM52" s="117"/>
      <c r="AN52" s="117"/>
      <c r="AO52" s="117"/>
      <c r="AP52" s="117"/>
      <c r="AQ52" s="117"/>
      <c r="AR52" s="117"/>
      <c r="AS52" s="117" t="s">
        <v>5</v>
      </c>
      <c r="AT52" s="117"/>
      <c r="AU52" s="117"/>
      <c r="AV52" s="117"/>
      <c r="AW52" s="117"/>
      <c r="AX52" s="117"/>
      <c r="AY52" s="117"/>
      <c r="AZ52" s="117"/>
      <c r="BA52" s="117"/>
      <c r="BB52" s="117"/>
    </row>
    <row r="53" spans="1:54" ht="8.25" customHeight="1" x14ac:dyDescent="0.2">
      <c r="A53" s="117"/>
      <c r="B53" s="117"/>
      <c r="C53" s="117"/>
      <c r="D53" s="117"/>
      <c r="E53" s="117"/>
      <c r="F53" s="117"/>
      <c r="G53" s="117"/>
      <c r="H53" s="117"/>
      <c r="I53" s="117" t="s">
        <v>5</v>
      </c>
      <c r="J53" s="117"/>
      <c r="K53" s="117"/>
      <c r="L53" s="117"/>
      <c r="M53" s="117"/>
      <c r="N53" s="117"/>
      <c r="O53" s="117"/>
      <c r="P53" s="117"/>
      <c r="Q53" s="117"/>
      <c r="R53" s="117"/>
      <c r="S53" s="117"/>
      <c r="T53" s="117"/>
      <c r="U53" s="117"/>
      <c r="V53" s="117"/>
      <c r="W53" s="117"/>
      <c r="X53" s="117"/>
      <c r="Y53" s="117"/>
      <c r="Z53" s="117" t="s">
        <v>5</v>
      </c>
      <c r="AA53" s="117"/>
      <c r="AB53" s="117"/>
      <c r="AC53" s="117"/>
      <c r="AD53" s="117"/>
      <c r="AE53" s="117"/>
      <c r="AF53" s="117"/>
      <c r="AG53" s="117"/>
      <c r="AH53" s="117"/>
      <c r="AI53" s="117"/>
      <c r="AJ53" s="117"/>
      <c r="AK53" s="117"/>
      <c r="AL53" s="117"/>
      <c r="AM53" s="117"/>
      <c r="AN53" s="117"/>
      <c r="AO53" s="117"/>
      <c r="AP53" s="117"/>
      <c r="AQ53" s="117"/>
      <c r="AR53" s="117"/>
      <c r="AS53" s="117" t="s">
        <v>5</v>
      </c>
      <c r="AT53" s="117"/>
      <c r="AU53" s="117"/>
      <c r="AV53" s="117"/>
      <c r="AW53" s="117"/>
      <c r="AX53" s="117"/>
      <c r="AY53" s="117"/>
      <c r="AZ53" s="117"/>
      <c r="BA53" s="117"/>
      <c r="BB53" s="117"/>
    </row>
    <row r="54" spans="1:54" ht="8.25" customHeight="1" thickBot="1" x14ac:dyDescent="0.25">
      <c r="A54" s="117"/>
      <c r="B54" s="117"/>
      <c r="C54" s="117"/>
      <c r="D54" s="117"/>
      <c r="E54" s="117"/>
      <c r="F54" s="117"/>
      <c r="G54" s="117"/>
      <c r="H54" s="117"/>
      <c r="I54" s="117" t="s">
        <v>5</v>
      </c>
      <c r="J54" s="117"/>
      <c r="K54" s="117"/>
      <c r="L54" s="117"/>
      <c r="M54" s="117"/>
      <c r="N54" s="117"/>
      <c r="O54" s="117"/>
      <c r="P54" s="117"/>
      <c r="Q54" s="117"/>
      <c r="R54" s="117"/>
      <c r="S54" s="117"/>
      <c r="T54" s="117"/>
      <c r="U54" s="117"/>
      <c r="V54" s="117"/>
      <c r="W54" s="117"/>
      <c r="X54" s="117"/>
      <c r="Y54" s="117"/>
      <c r="Z54" s="117" t="s">
        <v>5</v>
      </c>
      <c r="AA54" s="117"/>
      <c r="AB54" s="117"/>
      <c r="AC54" s="117"/>
      <c r="AD54" s="117"/>
      <c r="AE54" s="117"/>
      <c r="AF54" s="117"/>
      <c r="AG54" s="117"/>
      <c r="AH54" s="117"/>
      <c r="AI54" s="117"/>
      <c r="AJ54" s="117"/>
      <c r="AK54" s="117"/>
      <c r="AL54" s="117"/>
      <c r="AM54" s="117"/>
      <c r="AN54" s="117"/>
      <c r="AO54" s="117"/>
      <c r="AP54" s="117"/>
      <c r="AQ54" s="117"/>
      <c r="AR54" s="117"/>
      <c r="AS54" s="117" t="s">
        <v>5</v>
      </c>
      <c r="AT54" s="117"/>
      <c r="AU54" s="117"/>
      <c r="AV54" s="117"/>
      <c r="AW54" s="117"/>
      <c r="AX54" s="117"/>
      <c r="AY54" s="117"/>
      <c r="AZ54" s="117"/>
      <c r="BA54" s="117"/>
      <c r="BB54" s="117"/>
    </row>
    <row r="55" spans="1:54" ht="15" customHeight="1" x14ac:dyDescent="0.2">
      <c r="A55" s="117"/>
      <c r="B55" s="323">
        <f>Z35</f>
        <v>0</v>
      </c>
      <c r="C55" s="324"/>
      <c r="D55" s="324"/>
      <c r="E55" s="324"/>
      <c r="F55" s="324"/>
      <c r="G55" s="324"/>
      <c r="H55" s="324"/>
      <c r="I55" s="324"/>
      <c r="J55" s="324"/>
      <c r="K55" s="324"/>
      <c r="L55" s="324"/>
      <c r="M55" s="324"/>
      <c r="N55" s="324"/>
      <c r="O55" s="324"/>
      <c r="P55" s="325"/>
      <c r="Q55" s="117"/>
      <c r="R55" s="117"/>
      <c r="S55" s="323">
        <f>Z45</f>
        <v>0</v>
      </c>
      <c r="T55" s="324"/>
      <c r="U55" s="324"/>
      <c r="V55" s="324"/>
      <c r="W55" s="324"/>
      <c r="X55" s="324"/>
      <c r="Y55" s="324"/>
      <c r="Z55" s="324"/>
      <c r="AA55" s="324"/>
      <c r="AB55" s="324"/>
      <c r="AC55" s="324"/>
      <c r="AD55" s="324"/>
      <c r="AE55" s="324"/>
      <c r="AF55" s="324"/>
      <c r="AG55" s="325"/>
      <c r="AH55" s="117"/>
      <c r="AI55" s="117"/>
      <c r="AJ55" s="388">
        <f>ROUNDDOWN(B55+S55,0)</f>
        <v>0</v>
      </c>
      <c r="AK55" s="389"/>
      <c r="AL55" s="389"/>
      <c r="AM55" s="389"/>
      <c r="AN55" s="389"/>
      <c r="AO55" s="389"/>
      <c r="AP55" s="389"/>
      <c r="AQ55" s="389"/>
      <c r="AR55" s="389"/>
      <c r="AS55" s="389"/>
      <c r="AT55" s="389"/>
      <c r="AU55" s="389"/>
      <c r="AV55" s="389"/>
      <c r="AW55" s="389"/>
      <c r="AX55" s="389"/>
      <c r="AY55" s="389"/>
      <c r="AZ55" s="389"/>
      <c r="BA55" s="389"/>
      <c r="BB55" s="390"/>
    </row>
    <row r="56" spans="1:54" ht="15" customHeight="1" thickBot="1" x14ac:dyDescent="0.25">
      <c r="A56" s="117"/>
      <c r="B56" s="326"/>
      <c r="C56" s="327"/>
      <c r="D56" s="327"/>
      <c r="E56" s="327"/>
      <c r="F56" s="327"/>
      <c r="G56" s="327"/>
      <c r="H56" s="327"/>
      <c r="I56" s="327"/>
      <c r="J56" s="327"/>
      <c r="K56" s="327"/>
      <c r="L56" s="327"/>
      <c r="M56" s="327"/>
      <c r="N56" s="327"/>
      <c r="O56" s="327"/>
      <c r="P56" s="328"/>
      <c r="Q56" s="117"/>
      <c r="R56" s="117"/>
      <c r="S56" s="326"/>
      <c r="T56" s="327"/>
      <c r="U56" s="327"/>
      <c r="V56" s="327"/>
      <c r="W56" s="327"/>
      <c r="X56" s="327"/>
      <c r="Y56" s="327"/>
      <c r="Z56" s="327"/>
      <c r="AA56" s="327"/>
      <c r="AB56" s="327"/>
      <c r="AC56" s="327"/>
      <c r="AD56" s="327"/>
      <c r="AE56" s="327"/>
      <c r="AF56" s="327"/>
      <c r="AG56" s="328"/>
      <c r="AH56" s="117"/>
      <c r="AI56" s="117"/>
      <c r="AJ56" s="391"/>
      <c r="AK56" s="392"/>
      <c r="AL56" s="392"/>
      <c r="AM56" s="392"/>
      <c r="AN56" s="392"/>
      <c r="AO56" s="392"/>
      <c r="AP56" s="392"/>
      <c r="AQ56" s="392"/>
      <c r="AR56" s="392"/>
      <c r="AS56" s="392"/>
      <c r="AT56" s="392"/>
      <c r="AU56" s="392"/>
      <c r="AV56" s="392"/>
      <c r="AW56" s="392"/>
      <c r="AX56" s="392"/>
      <c r="AY56" s="392"/>
      <c r="AZ56" s="392"/>
      <c r="BA56" s="392"/>
      <c r="BB56" s="393"/>
    </row>
    <row r="57" spans="1:54" ht="11.25" customHeight="1" x14ac:dyDescent="0.2">
      <c r="A57" s="117"/>
      <c r="B57" s="141"/>
      <c r="C57" s="141"/>
      <c r="D57" s="141"/>
      <c r="E57" s="141"/>
      <c r="F57" s="141"/>
      <c r="G57" s="141"/>
      <c r="H57" s="141"/>
      <c r="I57" s="141"/>
      <c r="J57" s="141"/>
      <c r="K57" s="141"/>
      <c r="L57" s="141"/>
      <c r="M57" s="141"/>
      <c r="N57" s="117"/>
      <c r="O57" s="117"/>
      <c r="P57" s="117"/>
      <c r="Q57" s="173"/>
      <c r="R57" s="173"/>
      <c r="S57" s="173"/>
      <c r="T57" s="173"/>
      <c r="U57" s="173"/>
      <c r="V57" s="173"/>
      <c r="W57" s="173"/>
      <c r="X57" s="117"/>
      <c r="Y57" s="117"/>
      <c r="Z57" s="145"/>
      <c r="AA57" s="145"/>
      <c r="AB57" s="145"/>
      <c r="AC57" s="145"/>
      <c r="AD57" s="145"/>
      <c r="AE57" s="145"/>
      <c r="AF57" s="145"/>
      <c r="AG57" s="145"/>
      <c r="AH57" s="145"/>
      <c r="AI57" s="145"/>
      <c r="AJ57" s="145"/>
      <c r="AK57" s="145"/>
      <c r="AL57" s="145"/>
      <c r="AM57" s="145"/>
    </row>
    <row r="58" spans="1:54" ht="16.350000000000001" customHeight="1" x14ac:dyDescent="0.2">
      <c r="A58" s="117"/>
      <c r="B58" s="117"/>
      <c r="C58" s="117" t="s">
        <v>147</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row>
    <row r="59" spans="1:54" ht="16.350000000000001" customHeight="1" x14ac:dyDescent="0.2">
      <c r="A59" s="117"/>
      <c r="B59" s="117"/>
      <c r="C59" s="375" t="s">
        <v>25</v>
      </c>
      <c r="D59" s="376"/>
      <c r="E59" s="376"/>
      <c r="F59" s="376"/>
      <c r="G59" s="376"/>
      <c r="H59" s="376"/>
      <c r="I59" s="376"/>
      <c r="J59" s="376"/>
      <c r="K59" s="377"/>
      <c r="L59" s="117"/>
      <c r="M59" s="117"/>
      <c r="N59" s="117"/>
      <c r="O59" s="381" t="s">
        <v>28</v>
      </c>
      <c r="P59" s="613"/>
      <c r="Q59" s="613"/>
      <c r="R59" s="613"/>
      <c r="S59" s="613"/>
      <c r="T59" s="613"/>
      <c r="U59" s="613"/>
      <c r="V59" s="613"/>
      <c r="W59" s="614"/>
      <c r="X59" s="117"/>
      <c r="Y59" s="117"/>
      <c r="Z59" s="340" t="s">
        <v>23</v>
      </c>
      <c r="AA59" s="341"/>
      <c r="AB59" s="341"/>
      <c r="AC59" s="341"/>
      <c r="AD59" s="341"/>
      <c r="AE59" s="341"/>
      <c r="AF59" s="341"/>
      <c r="AG59" s="341"/>
      <c r="AH59" s="342"/>
      <c r="AI59" s="117"/>
      <c r="AJ59" s="117"/>
      <c r="AK59" s="117"/>
      <c r="AL59" s="117"/>
      <c r="AM59" s="117"/>
      <c r="AN59" s="117"/>
      <c r="AO59" s="117"/>
      <c r="AP59" s="117"/>
      <c r="AQ59" s="117"/>
      <c r="AR59" s="117"/>
      <c r="AS59" s="117"/>
      <c r="AT59" s="117"/>
      <c r="AU59" s="117"/>
      <c r="AV59" s="117"/>
      <c r="AW59" s="117"/>
      <c r="AX59" s="117"/>
      <c r="AY59" s="117"/>
      <c r="AZ59" s="117"/>
      <c r="BA59" s="117"/>
      <c r="BB59" s="117"/>
    </row>
    <row r="60" spans="1:54" ht="16.350000000000001" customHeight="1" x14ac:dyDescent="0.2">
      <c r="A60" s="117"/>
      <c r="B60" s="117"/>
      <c r="C60" s="378"/>
      <c r="D60" s="379"/>
      <c r="E60" s="379"/>
      <c r="F60" s="379"/>
      <c r="G60" s="379"/>
      <c r="H60" s="379"/>
      <c r="I60" s="379"/>
      <c r="J60" s="379"/>
      <c r="K60" s="380"/>
      <c r="L60" s="117"/>
      <c r="M60" s="117"/>
      <c r="N60" s="117"/>
      <c r="O60" s="615"/>
      <c r="P60" s="616"/>
      <c r="Q60" s="616"/>
      <c r="R60" s="616"/>
      <c r="S60" s="616"/>
      <c r="T60" s="616"/>
      <c r="U60" s="616"/>
      <c r="V60" s="616"/>
      <c r="W60" s="617"/>
      <c r="X60" s="117"/>
      <c r="Y60" s="117"/>
      <c r="Z60" s="346"/>
      <c r="AA60" s="347"/>
      <c r="AB60" s="347"/>
      <c r="AC60" s="347"/>
      <c r="AD60" s="347"/>
      <c r="AE60" s="347"/>
      <c r="AF60" s="347"/>
      <c r="AG60" s="347"/>
      <c r="AH60" s="348"/>
      <c r="AI60" s="117"/>
      <c r="AJ60" s="117"/>
      <c r="AK60" s="117"/>
      <c r="AL60" s="117"/>
      <c r="AM60" s="117"/>
      <c r="AN60" s="117"/>
      <c r="AO60" s="117"/>
      <c r="AP60" s="117"/>
      <c r="AQ60" s="117"/>
      <c r="AR60" s="117"/>
      <c r="AS60" s="117"/>
      <c r="AT60" s="117"/>
      <c r="AU60" s="117"/>
      <c r="AV60" s="117"/>
      <c r="AW60" s="117"/>
      <c r="AX60" s="117"/>
      <c r="AY60" s="117"/>
      <c r="AZ60" s="117"/>
      <c r="BA60" s="117"/>
      <c r="BB60" s="117"/>
    </row>
    <row r="61" spans="1:54" ht="16.350000000000001" customHeight="1" x14ac:dyDescent="0.2">
      <c r="A61" s="117"/>
      <c r="B61" s="117"/>
      <c r="C61" s="117" t="s">
        <v>22</v>
      </c>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row>
    <row r="62" spans="1:54" x14ac:dyDescent="0.2">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row>
  </sheetData>
  <sheetProtection algorithmName="SHA-512" hashValue="oJoZbkls/6qY7uBZnO+MJ2R5+Y47DKs9sLjLR8WgKVcWraKiavSoGf00arwcA5HAbXGjmThuycsN8iEzuJaBzQ==" saltValue="qsi1SWyYWy+XrolYKbIDUQ==" spinCount="100000" sheet="1" objects="1" scenarios="1"/>
  <mergeCells count="34">
    <mergeCell ref="A7:BB7"/>
    <mergeCell ref="A3:BB4"/>
    <mergeCell ref="A5:K6"/>
    <mergeCell ref="L5:AA6"/>
    <mergeCell ref="AB5:AE6"/>
    <mergeCell ref="AF5:AU6"/>
    <mergeCell ref="A9:BB9"/>
    <mergeCell ref="C13:Q19"/>
    <mergeCell ref="V13:AJ19"/>
    <mergeCell ref="AO13:BA19"/>
    <mergeCell ref="B23:R24"/>
    <mergeCell ref="U23:AK24"/>
    <mergeCell ref="AN23:BB24"/>
    <mergeCell ref="C59:K60"/>
    <mergeCell ref="O59:W60"/>
    <mergeCell ref="Z59:AH60"/>
    <mergeCell ref="B29:M31"/>
    <mergeCell ref="Q29:W31"/>
    <mergeCell ref="Z29:AM31"/>
    <mergeCell ref="B35:M37"/>
    <mergeCell ref="Q35:W37"/>
    <mergeCell ref="Z35:AM37"/>
    <mergeCell ref="B39:M41"/>
    <mergeCell ref="Q39:W41"/>
    <mergeCell ref="Z39:AM41"/>
    <mergeCell ref="B45:M47"/>
    <mergeCell ref="Q45:W47"/>
    <mergeCell ref="Z45:AM47"/>
    <mergeCell ref="B49:P51"/>
    <mergeCell ref="S49:AG51"/>
    <mergeCell ref="AJ49:BB51"/>
    <mergeCell ref="B55:P56"/>
    <mergeCell ref="S55:AG56"/>
    <mergeCell ref="AJ55:BB56"/>
  </mergeCells>
  <phoneticPr fontId="1"/>
  <pageMargins left="0.7" right="0.7" top="0.75" bottom="0.75" header="0.3" footer="0.3"/>
  <pageSetup paperSize="9" scale="9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C9BCFEA-4050-46DF-A51C-4406639D69C9}">
            <xm:f>【共通】別紙様式2_返還額算定基礎シート!$AT$56&lt;&gt;"③"</xm:f>
            <x14:dxf>
              <fill>
                <patternFill>
                  <bgColor theme="1"/>
                </patternFill>
              </fill>
            </x14:dxf>
          </x14:cfRule>
          <xm:sqref>A1:XFD1048576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4"/>
  <sheetViews>
    <sheetView tabSelected="1" zoomScaleNormal="100" zoomScaleSheetLayoutView="130" workbookViewId="0">
      <selection activeCell="C3" sqref="C3:I3"/>
    </sheetView>
  </sheetViews>
  <sheetFormatPr defaultColWidth="9" defaultRowHeight="13.2" x14ac:dyDescent="0.2"/>
  <cols>
    <col min="1" max="1" width="20.6640625" style="25" customWidth="1"/>
    <col min="2" max="2" width="15.6640625" style="25" customWidth="1"/>
    <col min="3" max="3" width="4.6640625" style="25" customWidth="1"/>
    <col min="4" max="8" width="3.44140625" style="25" customWidth="1"/>
    <col min="9" max="9" width="4.88671875" style="25" customWidth="1"/>
    <col min="10" max="10" width="31.6640625" style="25" customWidth="1"/>
    <col min="11" max="11" width="5.6640625" style="25" hidden="1" customWidth="1"/>
    <col min="12" max="13" width="5.6640625" style="25" customWidth="1"/>
    <col min="14" max="15" width="9" style="25"/>
    <col min="16" max="19" width="9" style="25" hidden="1" customWidth="1"/>
    <col min="20" max="16384" width="9" style="25"/>
  </cols>
  <sheetData>
    <row r="1" spans="1:19" x14ac:dyDescent="0.2">
      <c r="A1" s="78"/>
      <c r="B1" s="78"/>
      <c r="C1" s="78"/>
      <c r="D1" s="78"/>
      <c r="E1" s="78"/>
      <c r="F1" s="78"/>
      <c r="G1" s="78"/>
      <c r="H1" s="78"/>
      <c r="I1" s="78"/>
      <c r="J1" s="78"/>
      <c r="K1" s="78"/>
      <c r="L1" s="78"/>
      <c r="M1" s="78"/>
      <c r="N1" s="78"/>
      <c r="P1" s="25" t="s">
        <v>190</v>
      </c>
    </row>
    <row r="2" spans="1:19" x14ac:dyDescent="0.2">
      <c r="A2" s="78" t="s">
        <v>135</v>
      </c>
      <c r="B2" s="78"/>
      <c r="C2" s="78"/>
      <c r="D2" s="78"/>
      <c r="E2" s="78"/>
      <c r="F2" s="78"/>
      <c r="G2" s="78"/>
      <c r="H2" s="78"/>
      <c r="I2" s="78"/>
      <c r="J2" s="78"/>
      <c r="K2" s="78"/>
      <c r="L2" s="78"/>
      <c r="M2" s="78"/>
      <c r="N2" s="78"/>
      <c r="P2" s="25" t="s">
        <v>191</v>
      </c>
      <c r="Q2" s="25" t="s">
        <v>192</v>
      </c>
      <c r="R2" s="25" t="s">
        <v>193</v>
      </c>
      <c r="S2" s="25" t="s">
        <v>194</v>
      </c>
    </row>
    <row r="3" spans="1:19" x14ac:dyDescent="0.2">
      <c r="A3" s="99" t="s">
        <v>134</v>
      </c>
      <c r="B3" s="100"/>
      <c r="C3" s="174"/>
      <c r="D3" s="174"/>
      <c r="E3" s="174"/>
      <c r="F3" s="174"/>
      <c r="G3" s="174"/>
      <c r="H3" s="174"/>
      <c r="I3" s="174"/>
      <c r="J3" s="76" t="s">
        <v>148</v>
      </c>
      <c r="K3" s="77"/>
      <c r="L3" s="77"/>
      <c r="M3" s="77"/>
      <c r="N3" s="78"/>
    </row>
    <row r="4" spans="1:19" x14ac:dyDescent="0.2">
      <c r="A4" s="176" t="s">
        <v>133</v>
      </c>
      <c r="B4" s="103" t="s">
        <v>212</v>
      </c>
      <c r="C4" s="102" t="s">
        <v>210</v>
      </c>
      <c r="D4" s="178"/>
      <c r="E4" s="179"/>
      <c r="F4" s="179"/>
      <c r="G4" s="179"/>
      <c r="H4" s="179"/>
      <c r="I4" s="180"/>
      <c r="J4" s="76"/>
      <c r="K4" s="77"/>
      <c r="L4" s="77"/>
      <c r="M4" s="77"/>
      <c r="N4" s="78"/>
      <c r="P4" s="25">
        <v>293</v>
      </c>
      <c r="Q4" s="25">
        <v>2</v>
      </c>
      <c r="R4" s="25">
        <v>8</v>
      </c>
      <c r="S4" s="25">
        <v>24</v>
      </c>
    </row>
    <row r="5" spans="1:19" ht="28.35" customHeight="1" x14ac:dyDescent="0.2">
      <c r="A5" s="177"/>
      <c r="B5" s="104" t="s">
        <v>211</v>
      </c>
      <c r="C5" s="175"/>
      <c r="D5" s="175"/>
      <c r="E5" s="175"/>
      <c r="F5" s="175"/>
      <c r="G5" s="175"/>
      <c r="H5" s="175"/>
      <c r="I5" s="175"/>
      <c r="J5" s="76" t="s">
        <v>149</v>
      </c>
      <c r="K5" s="77"/>
      <c r="L5" s="77"/>
      <c r="M5" s="77"/>
      <c r="N5" s="78"/>
      <c r="P5" s="25">
        <v>294</v>
      </c>
      <c r="Q5" s="25">
        <v>2</v>
      </c>
      <c r="R5" s="25">
        <v>8</v>
      </c>
      <c r="S5" s="25">
        <v>26</v>
      </c>
    </row>
    <row r="6" spans="1:19" x14ac:dyDescent="0.2">
      <c r="A6" s="99" t="s">
        <v>132</v>
      </c>
      <c r="B6" s="100"/>
      <c r="C6" s="174"/>
      <c r="D6" s="174"/>
      <c r="E6" s="174"/>
      <c r="F6" s="174"/>
      <c r="G6" s="174"/>
      <c r="H6" s="174"/>
      <c r="I6" s="174"/>
      <c r="J6" s="77"/>
      <c r="K6" s="77"/>
      <c r="L6" s="77"/>
      <c r="M6" s="77"/>
      <c r="N6" s="78"/>
      <c r="P6" s="25">
        <v>334</v>
      </c>
      <c r="Q6" s="25">
        <v>2</v>
      </c>
      <c r="R6" s="25">
        <v>9</v>
      </c>
      <c r="S6" s="25">
        <v>25</v>
      </c>
    </row>
    <row r="7" spans="1:19" ht="13.05" x14ac:dyDescent="0.2">
      <c r="A7" s="78"/>
      <c r="B7" s="77"/>
      <c r="C7" s="78"/>
      <c r="D7" s="78"/>
      <c r="E7" s="78"/>
      <c r="F7" s="78"/>
      <c r="G7" s="78"/>
      <c r="H7" s="78"/>
      <c r="I7" s="78"/>
      <c r="J7" s="78"/>
      <c r="K7" s="78"/>
      <c r="L7" s="78"/>
      <c r="M7" s="78"/>
      <c r="N7" s="78"/>
      <c r="P7" s="25">
        <v>335</v>
      </c>
      <c r="Q7" s="25">
        <v>2</v>
      </c>
      <c r="R7" s="25">
        <v>10</v>
      </c>
      <c r="S7" s="25">
        <v>7</v>
      </c>
    </row>
    <row r="8" spans="1:19" x14ac:dyDescent="0.2">
      <c r="A8" s="78" t="s">
        <v>131</v>
      </c>
      <c r="B8" s="77"/>
      <c r="C8" s="78"/>
      <c r="D8" s="78"/>
      <c r="E8" s="78"/>
      <c r="F8" s="78"/>
      <c r="G8" s="78"/>
      <c r="H8" s="78"/>
      <c r="I8" s="78"/>
      <c r="J8" s="78"/>
      <c r="K8" s="78"/>
      <c r="L8" s="78"/>
      <c r="M8" s="78"/>
      <c r="N8" s="78"/>
      <c r="P8" s="25">
        <v>378</v>
      </c>
      <c r="Q8" s="25">
        <v>2</v>
      </c>
      <c r="R8" s="25">
        <v>10</v>
      </c>
      <c r="S8" s="25">
        <v>26</v>
      </c>
    </row>
    <row r="9" spans="1:19" x14ac:dyDescent="0.2">
      <c r="A9" s="99" t="s">
        <v>130</v>
      </c>
      <c r="B9" s="100"/>
      <c r="C9" s="174"/>
      <c r="D9" s="174"/>
      <c r="E9" s="174"/>
      <c r="F9" s="174"/>
      <c r="G9" s="174"/>
      <c r="H9" s="174"/>
      <c r="I9" s="174"/>
      <c r="J9" s="77"/>
      <c r="K9" s="77"/>
      <c r="L9" s="77"/>
      <c r="M9" s="77"/>
      <c r="N9" s="78"/>
      <c r="P9" s="25">
        <v>393</v>
      </c>
      <c r="Q9" s="25">
        <v>2</v>
      </c>
      <c r="R9" s="25">
        <v>10</v>
      </c>
      <c r="S9" s="25">
        <v>27</v>
      </c>
    </row>
    <row r="10" spans="1:19" x14ac:dyDescent="0.2">
      <c r="A10" s="99" t="s">
        <v>129</v>
      </c>
      <c r="B10" s="100"/>
      <c r="C10" s="174"/>
      <c r="D10" s="174"/>
      <c r="E10" s="174"/>
      <c r="F10" s="174"/>
      <c r="G10" s="174"/>
      <c r="H10" s="174"/>
      <c r="I10" s="174"/>
      <c r="J10" s="77"/>
      <c r="K10" s="77"/>
      <c r="L10" s="77"/>
      <c r="M10" s="77"/>
      <c r="N10" s="78"/>
      <c r="P10" s="25">
        <v>403</v>
      </c>
      <c r="Q10" s="25">
        <v>2</v>
      </c>
      <c r="R10" s="25">
        <v>11</v>
      </c>
      <c r="S10" s="25">
        <v>6</v>
      </c>
    </row>
    <row r="11" spans="1:19" x14ac:dyDescent="0.2">
      <c r="A11" s="99" t="s">
        <v>128</v>
      </c>
      <c r="B11" s="100"/>
      <c r="C11" s="174"/>
      <c r="D11" s="174"/>
      <c r="E11" s="174"/>
      <c r="F11" s="174"/>
      <c r="G11" s="174"/>
      <c r="H11" s="174"/>
      <c r="I11" s="174"/>
      <c r="J11" s="77"/>
      <c r="K11" s="77"/>
      <c r="L11" s="77"/>
      <c r="M11" s="77"/>
      <c r="N11" s="78"/>
      <c r="P11" s="25">
        <v>451</v>
      </c>
      <c r="Q11" s="25">
        <v>2</v>
      </c>
      <c r="R11" s="25">
        <v>11</v>
      </c>
      <c r="S11" s="25">
        <v>27</v>
      </c>
    </row>
    <row r="12" spans="1:19" x14ac:dyDescent="0.2">
      <c r="A12" s="99" t="s">
        <v>127</v>
      </c>
      <c r="B12" s="100"/>
      <c r="C12" s="182"/>
      <c r="D12" s="182"/>
      <c r="E12" s="182"/>
      <c r="F12" s="182"/>
      <c r="G12" s="182"/>
      <c r="H12" s="182"/>
      <c r="I12" s="174"/>
      <c r="J12" s="77"/>
      <c r="K12" s="77"/>
      <c r="L12" s="77"/>
      <c r="M12" s="77"/>
      <c r="N12" s="78"/>
      <c r="P12" s="25">
        <v>456</v>
      </c>
      <c r="Q12" s="25">
        <v>2</v>
      </c>
      <c r="R12" s="25">
        <v>12</v>
      </c>
      <c r="S12" s="25">
        <v>8</v>
      </c>
    </row>
    <row r="13" spans="1:19" x14ac:dyDescent="0.2">
      <c r="A13" s="99" t="s">
        <v>175</v>
      </c>
      <c r="B13" s="100"/>
      <c r="C13" s="87" t="s">
        <v>176</v>
      </c>
      <c r="D13" s="105"/>
      <c r="E13" s="87" t="s">
        <v>179</v>
      </c>
      <c r="F13" s="105"/>
      <c r="G13" s="87" t="s">
        <v>177</v>
      </c>
      <c r="H13" s="105"/>
      <c r="I13" s="88" t="s">
        <v>178</v>
      </c>
      <c r="J13" s="77"/>
      <c r="K13" s="77"/>
      <c r="L13" s="77"/>
      <c r="M13" s="77"/>
      <c r="N13" s="78"/>
      <c r="P13" s="25">
        <v>495</v>
      </c>
      <c r="Q13" s="25">
        <v>2</v>
      </c>
      <c r="R13" s="25">
        <v>12</v>
      </c>
      <c r="S13" s="25">
        <v>25</v>
      </c>
    </row>
    <row r="14" spans="1:19" ht="13.05" x14ac:dyDescent="0.2">
      <c r="A14" s="78"/>
      <c r="B14" s="77"/>
      <c r="C14" s="78"/>
      <c r="D14" s="78"/>
      <c r="E14" s="78"/>
      <c r="F14" s="78"/>
      <c r="G14" s="78"/>
      <c r="H14" s="78"/>
      <c r="I14" s="78"/>
      <c r="J14" s="78"/>
      <c r="K14" s="78"/>
      <c r="L14" s="78"/>
      <c r="M14" s="78"/>
      <c r="N14" s="78"/>
      <c r="P14" s="25">
        <v>522</v>
      </c>
      <c r="Q14" s="25">
        <v>3</v>
      </c>
      <c r="R14" s="25">
        <v>1</v>
      </c>
      <c r="S14" s="25">
        <v>15</v>
      </c>
    </row>
    <row r="15" spans="1:19" x14ac:dyDescent="0.2">
      <c r="A15" s="78" t="s">
        <v>126</v>
      </c>
      <c r="B15" s="77"/>
      <c r="C15" s="78"/>
      <c r="D15" s="78"/>
      <c r="E15" s="78"/>
      <c r="F15" s="78"/>
      <c r="G15" s="78"/>
      <c r="H15" s="78"/>
      <c r="I15" s="78"/>
      <c r="J15" s="78"/>
      <c r="K15" s="78"/>
      <c r="L15" s="78"/>
      <c r="M15" s="78"/>
      <c r="N15" s="78"/>
      <c r="P15" s="25">
        <v>582</v>
      </c>
      <c r="Q15" s="25">
        <v>3</v>
      </c>
      <c r="R15" s="25">
        <v>2</v>
      </c>
      <c r="S15" s="25">
        <v>5</v>
      </c>
    </row>
    <row r="16" spans="1:19" x14ac:dyDescent="0.2">
      <c r="A16" s="99" t="s">
        <v>189</v>
      </c>
      <c r="B16" s="101"/>
      <c r="C16" s="186" t="s">
        <v>205</v>
      </c>
      <c r="D16" s="187"/>
      <c r="E16" s="187"/>
      <c r="F16" s="187"/>
      <c r="G16" s="188"/>
      <c r="H16" s="184"/>
      <c r="I16" s="185"/>
      <c r="J16" s="77"/>
      <c r="K16" s="77">
        <v>2</v>
      </c>
      <c r="L16" s="77"/>
      <c r="M16" s="77"/>
      <c r="N16" s="78"/>
      <c r="P16" s="25">
        <v>658</v>
      </c>
      <c r="Q16" s="25">
        <v>3</v>
      </c>
      <c r="R16" s="25">
        <v>3</v>
      </c>
      <c r="S16" s="25">
        <v>5</v>
      </c>
    </row>
    <row r="17" spans="1:19" x14ac:dyDescent="0.2">
      <c r="A17" s="99" t="s">
        <v>125</v>
      </c>
      <c r="B17" s="100"/>
      <c r="C17" s="183">
        <f>SUM(C19:I23)</f>
        <v>0</v>
      </c>
      <c r="D17" s="183"/>
      <c r="E17" s="183"/>
      <c r="F17" s="183"/>
      <c r="G17" s="183"/>
      <c r="H17" s="183"/>
      <c r="I17" s="183"/>
      <c r="J17" s="76" t="s">
        <v>156</v>
      </c>
      <c r="K17" s="77">
        <v>3</v>
      </c>
      <c r="L17" s="77"/>
      <c r="M17" s="77"/>
      <c r="N17" s="78"/>
      <c r="P17" s="25">
        <v>699</v>
      </c>
      <c r="Q17" s="25">
        <v>3</v>
      </c>
      <c r="R17" s="25">
        <v>3</v>
      </c>
      <c r="S17" s="25">
        <v>19</v>
      </c>
    </row>
    <row r="18" spans="1:19" x14ac:dyDescent="0.2">
      <c r="A18" s="99" t="s">
        <v>124</v>
      </c>
      <c r="B18" s="100"/>
      <c r="C18" s="183">
        <f>SUM(C19:I20)</f>
        <v>0</v>
      </c>
      <c r="D18" s="183"/>
      <c r="E18" s="183"/>
      <c r="F18" s="183"/>
      <c r="G18" s="183"/>
      <c r="H18" s="183"/>
      <c r="I18" s="183"/>
      <c r="J18" s="76"/>
      <c r="K18" s="77"/>
      <c r="L18" s="77"/>
      <c r="M18" s="77"/>
      <c r="N18" s="78"/>
    </row>
    <row r="19" spans="1:19" x14ac:dyDescent="0.2">
      <c r="A19" s="99" t="s">
        <v>123</v>
      </c>
      <c r="B19" s="100"/>
      <c r="C19" s="181"/>
      <c r="D19" s="181"/>
      <c r="E19" s="181"/>
      <c r="F19" s="181"/>
      <c r="G19" s="181"/>
      <c r="H19" s="181"/>
      <c r="I19" s="181"/>
      <c r="J19" s="76" t="str">
        <f>IF(C19="","←円単位で入力してください。ただし、必ず50,000の倍数になります。","")</f>
        <v>←円単位で入力してください。ただし、必ず50,000の倍数になります。</v>
      </c>
      <c r="K19" s="77"/>
      <c r="L19" s="77"/>
      <c r="M19" s="77"/>
      <c r="N19" s="78"/>
    </row>
    <row r="20" spans="1:19" x14ac:dyDescent="0.2">
      <c r="A20" s="99" t="s">
        <v>122</v>
      </c>
      <c r="B20" s="100"/>
      <c r="C20" s="181"/>
      <c r="D20" s="181"/>
      <c r="E20" s="181"/>
      <c r="F20" s="181"/>
      <c r="G20" s="181"/>
      <c r="H20" s="181"/>
      <c r="I20" s="181"/>
      <c r="J20" s="76" t="str">
        <f>IF(C20="","←円単位で入力してください。ただし、必ず1,000の倍数になります。","")</f>
        <v>←円単位で入力してください。ただし、必ず1,000の倍数になります。</v>
      </c>
      <c r="K20" s="77"/>
      <c r="L20" s="77"/>
      <c r="M20" s="77"/>
      <c r="N20" s="78"/>
    </row>
    <row r="21" spans="1:19" x14ac:dyDescent="0.2">
      <c r="A21" s="99" t="s">
        <v>121</v>
      </c>
      <c r="B21" s="100"/>
      <c r="C21" s="181"/>
      <c r="D21" s="181"/>
      <c r="E21" s="181"/>
      <c r="F21" s="181"/>
      <c r="G21" s="181"/>
      <c r="H21" s="181"/>
      <c r="I21" s="181"/>
      <c r="J21" s="76" t="str">
        <f>IF(C21="","←円単位で入力してください。ただし、必ず1,000の倍数になります。","")</f>
        <v>←円単位で入力してください。ただし、必ず1,000の倍数になります。</v>
      </c>
      <c r="K21" s="77"/>
      <c r="L21" s="77"/>
      <c r="M21" s="77"/>
      <c r="N21" s="78"/>
    </row>
    <row r="22" spans="1:19" x14ac:dyDescent="0.2">
      <c r="A22" s="99" t="s">
        <v>120</v>
      </c>
      <c r="B22" s="100"/>
      <c r="C22" s="181"/>
      <c r="D22" s="181"/>
      <c r="E22" s="181"/>
      <c r="F22" s="181"/>
      <c r="G22" s="181"/>
      <c r="H22" s="181"/>
      <c r="I22" s="181"/>
      <c r="J22" s="76" t="str">
        <f>IF(C22="","←円単位で入力してください。ただし、必ず500の倍数になります。","")</f>
        <v>←円単位で入力してください。ただし、必ず500の倍数になります。</v>
      </c>
      <c r="K22" s="77"/>
      <c r="L22" s="77"/>
      <c r="M22" s="77"/>
      <c r="N22" s="78"/>
    </row>
    <row r="23" spans="1:19" x14ac:dyDescent="0.2">
      <c r="A23" s="99" t="s">
        <v>119</v>
      </c>
      <c r="B23" s="100"/>
      <c r="C23" s="181"/>
      <c r="D23" s="181"/>
      <c r="E23" s="181"/>
      <c r="F23" s="181"/>
      <c r="G23" s="181"/>
      <c r="H23" s="181"/>
      <c r="I23" s="181"/>
      <c r="J23" s="76" t="str">
        <f>IF(C23="","←円単位で入力してください。ただし、必ず1,000の倍数になります。","")</f>
        <v>←円単位で入力してください。ただし、必ず1,000の倍数になります。</v>
      </c>
      <c r="K23" s="77"/>
      <c r="L23" s="77"/>
      <c r="M23" s="77"/>
      <c r="N23" s="78"/>
    </row>
    <row r="24" spans="1:19" ht="13.05" x14ac:dyDescent="0.2">
      <c r="A24" s="78"/>
      <c r="B24" s="78"/>
      <c r="C24" s="78"/>
      <c r="D24" s="78"/>
      <c r="E24" s="78"/>
      <c r="F24" s="78"/>
      <c r="G24" s="78"/>
      <c r="H24" s="78"/>
      <c r="I24" s="78"/>
      <c r="J24" s="78"/>
      <c r="K24" s="78"/>
      <c r="L24" s="78"/>
      <c r="M24" s="78"/>
      <c r="N24" s="78"/>
    </row>
    <row r="25" spans="1:19" ht="13.05" x14ac:dyDescent="0.2">
      <c r="A25" s="78"/>
      <c r="B25" s="78"/>
      <c r="C25" s="78"/>
      <c r="D25" s="78"/>
      <c r="E25" s="78"/>
      <c r="F25" s="78"/>
      <c r="G25" s="78"/>
      <c r="H25" s="78"/>
      <c r="I25" s="78"/>
      <c r="J25" s="78"/>
      <c r="K25" s="78"/>
      <c r="L25" s="78"/>
      <c r="M25" s="78"/>
      <c r="N25" s="78"/>
    </row>
    <row r="26" spans="1:19" ht="13.05" x14ac:dyDescent="0.2">
      <c r="A26" s="78"/>
      <c r="B26" s="78"/>
      <c r="C26" s="78"/>
      <c r="D26" s="78"/>
      <c r="E26" s="78"/>
      <c r="F26" s="78"/>
      <c r="G26" s="78"/>
      <c r="H26" s="78"/>
      <c r="I26" s="89"/>
      <c r="J26" s="89"/>
      <c r="K26" s="78"/>
      <c r="L26" s="78"/>
      <c r="M26" s="78"/>
      <c r="N26" s="78"/>
    </row>
    <row r="27" spans="1:19" ht="13.05" x14ac:dyDescent="0.2">
      <c r="A27" s="78"/>
      <c r="B27" s="78"/>
      <c r="C27" s="78"/>
      <c r="D27" s="78"/>
      <c r="E27" s="78"/>
      <c r="F27" s="78"/>
      <c r="G27" s="78"/>
      <c r="H27" s="78"/>
      <c r="I27" s="78"/>
      <c r="J27" s="78"/>
      <c r="K27" s="78"/>
      <c r="L27" s="78"/>
      <c r="M27" s="78"/>
      <c r="N27" s="78"/>
    </row>
    <row r="28" spans="1:19" ht="13.05" x14ac:dyDescent="0.2">
      <c r="A28" s="78"/>
      <c r="B28" s="78"/>
      <c r="C28" s="78"/>
      <c r="D28" s="78"/>
      <c r="E28" s="78"/>
      <c r="F28" s="78"/>
      <c r="G28" s="78"/>
      <c r="H28" s="78"/>
      <c r="I28" s="78"/>
      <c r="J28" s="78"/>
      <c r="K28" s="78"/>
      <c r="L28" s="78"/>
      <c r="M28" s="78"/>
      <c r="N28" s="78"/>
    </row>
    <row r="29" spans="1:19" ht="13.05" x14ac:dyDescent="0.2">
      <c r="A29" s="78"/>
      <c r="B29" s="78"/>
      <c r="C29" s="78"/>
      <c r="D29" s="78"/>
      <c r="E29" s="78"/>
      <c r="F29" s="78"/>
      <c r="G29" s="78"/>
      <c r="H29" s="78"/>
      <c r="I29" s="78"/>
      <c r="J29" s="78"/>
      <c r="K29" s="78"/>
      <c r="L29" s="78"/>
      <c r="M29" s="78"/>
      <c r="N29" s="78"/>
    </row>
    <row r="30" spans="1:19" ht="13.05" x14ac:dyDescent="0.2">
      <c r="A30" s="78"/>
      <c r="B30" s="78"/>
      <c r="C30" s="78"/>
      <c r="D30" s="78"/>
      <c r="E30" s="78"/>
      <c r="F30" s="78"/>
      <c r="G30" s="78"/>
      <c r="H30" s="78"/>
      <c r="I30" s="78"/>
      <c r="J30" s="78"/>
      <c r="K30" s="78"/>
      <c r="L30" s="78"/>
      <c r="M30" s="78"/>
      <c r="N30" s="78"/>
    </row>
    <row r="31" spans="1:19" ht="13.05" x14ac:dyDescent="0.2">
      <c r="A31" s="78"/>
      <c r="B31" s="78"/>
      <c r="C31" s="78"/>
      <c r="D31" s="78"/>
      <c r="E31" s="78"/>
      <c r="F31" s="78"/>
      <c r="G31" s="78"/>
      <c r="H31" s="78"/>
      <c r="I31" s="78"/>
      <c r="J31" s="78"/>
      <c r="K31" s="78"/>
      <c r="L31" s="78"/>
      <c r="M31" s="78"/>
      <c r="N31" s="78"/>
    </row>
    <row r="32" spans="1:19" ht="13.05" x14ac:dyDescent="0.2">
      <c r="A32" s="78"/>
      <c r="B32" s="78"/>
      <c r="C32" s="78"/>
      <c r="D32" s="78"/>
      <c r="E32" s="78"/>
      <c r="F32" s="78"/>
      <c r="G32" s="78"/>
      <c r="H32" s="78"/>
      <c r="I32" s="78"/>
      <c r="J32" s="78"/>
      <c r="K32" s="78"/>
      <c r="L32" s="78"/>
      <c r="M32" s="78"/>
      <c r="N32" s="78"/>
    </row>
    <row r="33" spans="1:14" ht="13.05" x14ac:dyDescent="0.2">
      <c r="A33" s="78"/>
      <c r="B33" s="78"/>
      <c r="C33" s="78"/>
      <c r="D33" s="78"/>
      <c r="E33" s="78"/>
      <c r="F33" s="78"/>
      <c r="G33" s="78"/>
      <c r="H33" s="78"/>
      <c r="I33" s="78"/>
      <c r="J33" s="78"/>
      <c r="K33" s="78"/>
      <c r="L33" s="78"/>
      <c r="M33" s="78"/>
      <c r="N33" s="78"/>
    </row>
    <row r="34" spans="1:14" ht="13.05" x14ac:dyDescent="0.2">
      <c r="A34" s="78"/>
      <c r="B34" s="78"/>
      <c r="C34" s="78"/>
      <c r="D34" s="78"/>
      <c r="E34" s="78"/>
      <c r="F34" s="78"/>
      <c r="G34" s="78"/>
      <c r="H34" s="78"/>
      <c r="I34" s="78"/>
      <c r="J34" s="78"/>
      <c r="K34" s="78"/>
      <c r="L34" s="78"/>
      <c r="M34" s="78"/>
      <c r="N34" s="78"/>
    </row>
  </sheetData>
  <sheetProtection password="C8C9" sheet="1" objects="1" scenarios="1"/>
  <mergeCells count="18">
    <mergeCell ref="A4:A5"/>
    <mergeCell ref="D4:I4"/>
    <mergeCell ref="C22:I22"/>
    <mergeCell ref="C23:I23"/>
    <mergeCell ref="C12:I12"/>
    <mergeCell ref="C17:I17"/>
    <mergeCell ref="C18:I18"/>
    <mergeCell ref="C19:I19"/>
    <mergeCell ref="C20:I20"/>
    <mergeCell ref="C21:I21"/>
    <mergeCell ref="H16:I16"/>
    <mergeCell ref="C16:G16"/>
    <mergeCell ref="C11:I11"/>
    <mergeCell ref="C3:I3"/>
    <mergeCell ref="C5:I5"/>
    <mergeCell ref="C6:I6"/>
    <mergeCell ref="C9:I9"/>
    <mergeCell ref="C10:I10"/>
  </mergeCells>
  <phoneticPr fontId="1"/>
  <dataValidations count="4">
    <dataValidation type="custom" allowBlank="1" showInputMessage="1" showErrorMessage="1" sqref="C19:I19">
      <formula1>MOD($C$19,50000)=0</formula1>
    </dataValidation>
    <dataValidation type="custom" allowBlank="1" showInputMessage="1" showErrorMessage="1" sqref="C23:I23 C20:I21">
      <formula1>MOD(C20,1000)=0</formula1>
    </dataValidation>
    <dataValidation type="custom" allowBlank="1" showInputMessage="1" showErrorMessage="1" sqref="C22:I22">
      <formula1>MOD(C22,500)=0</formula1>
    </dataValidation>
    <dataValidation type="list" allowBlank="1" showInputMessage="1" showErrorMessage="1" sqref="H16:I16">
      <formula1>$P$4:$P$17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39"/>
  <sheetViews>
    <sheetView showGridLines="0" view="pageBreakPreview" topLeftCell="A19" zoomScaleNormal="100" zoomScaleSheetLayoutView="100" workbookViewId="0">
      <selection activeCell="R39" sqref="R39:Y39"/>
    </sheetView>
  </sheetViews>
  <sheetFormatPr defaultColWidth="9" defaultRowHeight="13.2" x14ac:dyDescent="0.2"/>
  <cols>
    <col min="1" max="1" width="3.109375" style="51" customWidth="1"/>
    <col min="2" max="2" width="4.6640625" style="51" customWidth="1"/>
    <col min="3" max="3" width="3.109375" style="51" customWidth="1"/>
    <col min="4" max="4" width="3.33203125" style="51" customWidth="1"/>
    <col min="5" max="5" width="2.88671875" style="51" customWidth="1"/>
    <col min="6" max="7" width="3.33203125" style="51" customWidth="1"/>
    <col min="8" max="8" width="2" style="51" customWidth="1"/>
    <col min="9" max="9" width="6.6640625" style="51" customWidth="1"/>
    <col min="10" max="12" width="2.88671875" style="51" customWidth="1"/>
    <col min="13" max="13" width="4.6640625" style="51" customWidth="1"/>
    <col min="14" max="24" width="3.33203125" style="51" customWidth="1"/>
    <col min="25" max="25" width="3.109375" style="51" customWidth="1"/>
    <col min="26" max="16384" width="9" style="51"/>
  </cols>
  <sheetData>
    <row r="1" spans="1:25" ht="17.25" customHeight="1" x14ac:dyDescent="0.2">
      <c r="A1" s="52" t="s">
        <v>257</v>
      </c>
      <c r="B1" s="52"/>
      <c r="C1" s="52"/>
      <c r="D1" s="52"/>
      <c r="E1" s="52"/>
      <c r="F1" s="52"/>
      <c r="G1" s="52"/>
      <c r="H1" s="52"/>
      <c r="I1" s="52"/>
      <c r="J1" s="52"/>
      <c r="K1" s="52"/>
      <c r="L1" s="52"/>
      <c r="M1" s="52"/>
      <c r="N1" s="52"/>
      <c r="O1" s="52"/>
      <c r="P1" s="52"/>
      <c r="Q1" s="52"/>
      <c r="R1" s="52"/>
      <c r="S1" s="197"/>
      <c r="T1" s="197"/>
      <c r="U1" s="197"/>
      <c r="V1" s="197"/>
      <c r="W1" s="197"/>
      <c r="X1" s="197"/>
      <c r="Y1" s="197"/>
    </row>
    <row r="2" spans="1:25" ht="17.25" customHeight="1" x14ac:dyDescent="0.2">
      <c r="A2" s="52"/>
      <c r="B2" s="52"/>
      <c r="C2" s="52"/>
      <c r="D2" s="52"/>
      <c r="E2" s="52"/>
      <c r="F2" s="52"/>
      <c r="G2" s="52"/>
      <c r="H2" s="52"/>
      <c r="I2" s="52"/>
      <c r="J2" s="52"/>
      <c r="K2" s="52"/>
      <c r="L2" s="52"/>
      <c r="M2" s="52"/>
      <c r="N2" s="52"/>
      <c r="O2" s="52"/>
      <c r="P2" s="52"/>
      <c r="Q2" s="52"/>
      <c r="R2" s="195" t="s">
        <v>151</v>
      </c>
      <c r="S2" s="195"/>
      <c r="T2" s="90" t="str">
        <f>IF(基本情報入力!D13="","",基本情報入力!D13)</f>
        <v/>
      </c>
      <c r="U2" s="90" t="s">
        <v>152</v>
      </c>
      <c r="V2" s="90" t="str">
        <f>IF(基本情報入力!F13="","",基本情報入力!F13)</f>
        <v/>
      </c>
      <c r="W2" s="90" t="s">
        <v>153</v>
      </c>
      <c r="X2" s="90" t="str">
        <f>IF(基本情報入力!H13="","",基本情報入力!H13)</f>
        <v/>
      </c>
      <c r="Y2" s="74" t="s">
        <v>154</v>
      </c>
    </row>
    <row r="3" spans="1:25" ht="17.25" customHeight="1" x14ac:dyDescent="0.2">
      <c r="A3" s="52"/>
      <c r="B3" s="52"/>
      <c r="C3" s="52"/>
      <c r="D3" s="52"/>
      <c r="E3" s="52"/>
      <c r="F3" s="52"/>
      <c r="G3" s="52"/>
      <c r="H3" s="52"/>
      <c r="I3" s="52"/>
      <c r="J3" s="52"/>
      <c r="K3" s="52"/>
      <c r="L3" s="52"/>
      <c r="M3" s="52"/>
      <c r="N3" s="52"/>
      <c r="O3" s="52"/>
      <c r="P3" s="52"/>
      <c r="Q3" s="52"/>
      <c r="R3" s="52"/>
      <c r="S3" s="52"/>
      <c r="T3" s="52"/>
      <c r="U3" s="52"/>
      <c r="V3" s="52"/>
      <c r="W3" s="52"/>
      <c r="X3" s="52"/>
      <c r="Y3" s="52"/>
    </row>
    <row r="4" spans="1:25" ht="17.25" customHeight="1" x14ac:dyDescent="0.2">
      <c r="A4" s="52"/>
      <c r="B4" s="52" t="s">
        <v>109</v>
      </c>
      <c r="C4" s="52"/>
      <c r="D4" s="52"/>
      <c r="E4" s="52"/>
      <c r="F4" s="52"/>
      <c r="G4" s="52"/>
      <c r="H4" s="52"/>
      <c r="I4" s="52"/>
      <c r="J4" s="52"/>
      <c r="K4" s="52"/>
      <c r="L4" s="52"/>
      <c r="M4" s="52"/>
      <c r="N4" s="52"/>
      <c r="O4" s="52"/>
      <c r="P4" s="52"/>
      <c r="Q4" s="52"/>
      <c r="R4" s="52"/>
      <c r="S4" s="52"/>
      <c r="T4" s="52"/>
      <c r="U4" s="52"/>
      <c r="V4" s="52"/>
      <c r="W4" s="52"/>
      <c r="X4" s="52"/>
      <c r="Y4" s="52"/>
    </row>
    <row r="5" spans="1:25" ht="17.25" customHeight="1" x14ac:dyDescent="0.2">
      <c r="A5" s="52"/>
      <c r="B5" s="52"/>
      <c r="C5" s="52"/>
      <c r="D5" s="52"/>
      <c r="E5" s="52"/>
      <c r="F5" s="52"/>
      <c r="G5" s="52"/>
      <c r="H5" s="52"/>
      <c r="I5" s="52"/>
      <c r="J5" s="52"/>
      <c r="K5" s="52"/>
      <c r="L5" s="52"/>
      <c r="M5" s="52" t="s">
        <v>108</v>
      </c>
      <c r="N5" s="52"/>
      <c r="O5" s="52"/>
      <c r="P5" s="52"/>
      <c r="Q5" s="52"/>
      <c r="R5" s="52"/>
      <c r="S5" s="52"/>
      <c r="T5" s="52"/>
      <c r="U5" s="52"/>
      <c r="V5" s="52"/>
      <c r="W5" s="52"/>
      <c r="X5" s="52"/>
      <c r="Y5" s="52"/>
    </row>
    <row r="6" spans="1:25" ht="17.25" customHeight="1" x14ac:dyDescent="0.2">
      <c r="A6" s="52"/>
      <c r="B6" s="52"/>
      <c r="C6" s="52"/>
      <c r="D6" s="52"/>
      <c r="E6" s="52"/>
      <c r="F6" s="52"/>
      <c r="G6" s="52"/>
      <c r="H6" s="52"/>
      <c r="I6" s="52"/>
      <c r="J6" s="52"/>
      <c r="K6" s="52"/>
      <c r="L6" s="52"/>
      <c r="M6" s="52"/>
      <c r="N6" s="52" t="s">
        <v>107</v>
      </c>
      <c r="O6" s="52"/>
      <c r="P6" s="198" t="str">
        <f>IF(基本情報入力!C3="","",基本情報入力!C3)</f>
        <v/>
      </c>
      <c r="Q6" s="198"/>
      <c r="R6" s="198"/>
      <c r="S6" s="198"/>
      <c r="T6" s="198"/>
      <c r="U6" s="198"/>
      <c r="V6" s="198"/>
      <c r="W6" s="198"/>
      <c r="X6" s="198"/>
      <c r="Y6" s="198"/>
    </row>
    <row r="7" spans="1:25" ht="17.25" customHeight="1" x14ac:dyDescent="0.2">
      <c r="A7" s="52"/>
      <c r="B7" s="52"/>
      <c r="C7" s="52"/>
      <c r="D7" s="52"/>
      <c r="E7" s="52"/>
      <c r="F7" s="52"/>
      <c r="G7" s="52"/>
      <c r="H7" s="52"/>
      <c r="I7" s="52"/>
      <c r="J7" s="52"/>
      <c r="K7" s="52"/>
      <c r="L7" s="52"/>
      <c r="M7" s="52"/>
      <c r="N7" s="52" t="s">
        <v>106</v>
      </c>
      <c r="O7" s="52"/>
      <c r="P7" s="199" t="str">
        <f>IF(基本情報入力!C5="","",基本情報入力!C5)</f>
        <v/>
      </c>
      <c r="Q7" s="199"/>
      <c r="R7" s="199"/>
      <c r="S7" s="199"/>
      <c r="T7" s="199"/>
      <c r="U7" s="199"/>
      <c r="V7" s="199"/>
      <c r="W7" s="199"/>
      <c r="X7" s="199"/>
      <c r="Y7" s="199"/>
    </row>
    <row r="8" spans="1:25" ht="17.25" customHeight="1" x14ac:dyDescent="0.2">
      <c r="A8" s="52"/>
      <c r="B8" s="52"/>
      <c r="C8" s="52"/>
      <c r="D8" s="52"/>
      <c r="E8" s="52"/>
      <c r="F8" s="52"/>
      <c r="G8" s="52"/>
      <c r="H8" s="52"/>
      <c r="I8" s="52"/>
      <c r="J8" s="52"/>
      <c r="K8" s="52"/>
      <c r="L8" s="52"/>
      <c r="M8" s="52"/>
      <c r="N8" s="58" t="s">
        <v>105</v>
      </c>
      <c r="O8" s="52"/>
      <c r="P8" s="199" t="str">
        <f>IF(基本情報入力!C6="","",基本情報入力!C6)</f>
        <v/>
      </c>
      <c r="Q8" s="199"/>
      <c r="R8" s="199"/>
      <c r="S8" s="199"/>
      <c r="T8" s="199"/>
      <c r="U8" s="199"/>
      <c r="V8" s="199"/>
      <c r="W8" s="199"/>
      <c r="X8" s="199"/>
      <c r="Y8" s="199"/>
    </row>
    <row r="9" spans="1:25" ht="17.25" customHeight="1" x14ac:dyDescent="0.2">
      <c r="A9" s="52"/>
      <c r="B9" s="52"/>
      <c r="C9" s="52"/>
      <c r="D9" s="52"/>
      <c r="E9" s="52"/>
      <c r="F9" s="52"/>
      <c r="G9" s="52"/>
      <c r="H9" s="52"/>
      <c r="I9" s="52"/>
      <c r="J9" s="52"/>
      <c r="K9" s="52"/>
      <c r="L9" s="52"/>
      <c r="M9" s="52"/>
      <c r="N9" s="52"/>
      <c r="O9" s="52"/>
      <c r="P9" s="52"/>
      <c r="Q9" s="52"/>
      <c r="R9" s="52"/>
      <c r="S9" s="52"/>
      <c r="T9" s="52"/>
      <c r="U9" s="52"/>
      <c r="V9" s="52"/>
      <c r="W9" s="52"/>
      <c r="X9" s="52"/>
      <c r="Y9" s="52"/>
    </row>
    <row r="10" spans="1:25" ht="17.25" customHeight="1" x14ac:dyDescent="0.2">
      <c r="A10" s="52"/>
      <c r="B10" s="52"/>
      <c r="C10" s="52"/>
      <c r="D10" s="52"/>
      <c r="E10" s="52"/>
      <c r="F10" s="52"/>
      <c r="G10" s="52"/>
      <c r="H10" s="52"/>
      <c r="I10" s="52"/>
      <c r="J10" s="52"/>
      <c r="K10" s="52"/>
      <c r="L10" s="52"/>
      <c r="M10" s="52"/>
      <c r="N10" s="52"/>
      <c r="O10" s="52"/>
      <c r="P10" s="52"/>
      <c r="Q10" s="52"/>
      <c r="R10" s="52"/>
      <c r="S10" s="52"/>
      <c r="T10" s="52"/>
      <c r="U10" s="52"/>
      <c r="V10" s="52"/>
      <c r="W10" s="52"/>
      <c r="X10" s="52"/>
      <c r="Y10" s="52"/>
    </row>
    <row r="11" spans="1:25" ht="17.25" customHeight="1" x14ac:dyDescent="0.2">
      <c r="A11" s="195" t="s">
        <v>201</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row>
    <row r="12" spans="1:25" ht="17.25" customHeight="1" x14ac:dyDescent="0.2">
      <c r="A12" s="196" t="s">
        <v>202</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row>
    <row r="13" spans="1:25" ht="17.25" customHeight="1" x14ac:dyDescent="0.2">
      <c r="A13" s="52"/>
      <c r="B13" s="52"/>
      <c r="C13" s="52"/>
      <c r="D13" s="52"/>
      <c r="E13" s="52"/>
      <c r="F13" s="52"/>
      <c r="G13" s="52"/>
      <c r="H13" s="52"/>
      <c r="I13" s="52"/>
      <c r="J13" s="52"/>
      <c r="K13" s="52"/>
      <c r="L13" s="52"/>
      <c r="M13" s="52"/>
      <c r="N13" s="52"/>
      <c r="O13" s="52"/>
      <c r="P13" s="52"/>
      <c r="Q13" s="52"/>
      <c r="R13" s="52"/>
      <c r="S13" s="52"/>
      <c r="T13" s="52"/>
      <c r="U13" s="52"/>
      <c r="V13" s="52"/>
      <c r="W13" s="52"/>
      <c r="X13" s="52"/>
      <c r="Y13" s="52"/>
    </row>
    <row r="14" spans="1:25" ht="17.25" customHeight="1" x14ac:dyDescent="0.2">
      <c r="A14" s="96"/>
      <c r="B14" s="52" t="s">
        <v>185</v>
      </c>
      <c r="C14" s="96" t="e">
        <f>VLOOKUP(基本情報入力!H16,基本情報入力!P4:S17,2,FALSE)</f>
        <v>#N/A</v>
      </c>
      <c r="D14" s="96" t="s">
        <v>186</v>
      </c>
      <c r="E14" s="96" t="e">
        <f>VLOOKUP(基本情報入力!H16,基本情報入力!P4:S17,3,FALSE)</f>
        <v>#N/A</v>
      </c>
      <c r="F14" s="96" t="s">
        <v>187</v>
      </c>
      <c r="G14" s="96" t="e">
        <f>VLOOKUP(基本情報入力!H16,基本情報入力!P4:S17,4,FALSE)</f>
        <v>#N/A</v>
      </c>
      <c r="H14" s="96" t="s">
        <v>188</v>
      </c>
      <c r="I14" s="194" t="s">
        <v>209</v>
      </c>
      <c r="J14" s="194"/>
      <c r="K14" s="194"/>
      <c r="L14" s="194"/>
      <c r="M14" s="98">
        <f>基本情報入力!H16</f>
        <v>0</v>
      </c>
      <c r="N14" s="201" t="s">
        <v>206</v>
      </c>
      <c r="O14" s="201"/>
      <c r="P14" s="201"/>
      <c r="Q14" s="201"/>
      <c r="R14" s="201"/>
      <c r="S14" s="201"/>
      <c r="T14" s="201"/>
      <c r="U14" s="201"/>
      <c r="V14" s="201"/>
      <c r="W14" s="201"/>
      <c r="X14" s="201"/>
      <c r="Y14" s="96"/>
    </row>
    <row r="15" spans="1:25" ht="17.25" customHeight="1" x14ac:dyDescent="0.2">
      <c r="A15" s="96"/>
      <c r="B15" s="200" t="s">
        <v>207</v>
      </c>
      <c r="C15" s="200"/>
      <c r="D15" s="200"/>
      <c r="E15" s="200"/>
      <c r="F15" s="200"/>
      <c r="G15" s="200"/>
      <c r="H15" s="200"/>
      <c r="I15" s="200"/>
      <c r="J15" s="200"/>
      <c r="K15" s="200"/>
      <c r="L15" s="200"/>
      <c r="M15" s="200"/>
      <c r="N15" s="200"/>
      <c r="O15" s="200"/>
      <c r="P15" s="200"/>
      <c r="Q15" s="200"/>
      <c r="R15" s="200"/>
      <c r="S15" s="200"/>
      <c r="T15" s="200"/>
      <c r="U15" s="200"/>
      <c r="V15" s="200"/>
      <c r="W15" s="200"/>
      <c r="X15" s="200"/>
      <c r="Y15" s="96"/>
    </row>
    <row r="16" spans="1:25" ht="17.25" customHeight="1" x14ac:dyDescent="0.2">
      <c r="A16" s="57"/>
      <c r="B16" s="200" t="s">
        <v>208</v>
      </c>
      <c r="C16" s="200"/>
      <c r="D16" s="200"/>
      <c r="E16" s="200"/>
      <c r="F16" s="200"/>
      <c r="G16" s="200"/>
      <c r="H16" s="200"/>
      <c r="I16" s="200"/>
      <c r="J16" s="200"/>
      <c r="K16" s="200"/>
      <c r="L16" s="200"/>
      <c r="M16" s="200"/>
      <c r="N16" s="200"/>
      <c r="O16" s="200"/>
      <c r="P16" s="200"/>
      <c r="Q16" s="200"/>
      <c r="R16" s="200"/>
      <c r="S16" s="200"/>
      <c r="T16" s="200"/>
      <c r="U16" s="200"/>
      <c r="V16" s="200"/>
      <c r="W16" s="200"/>
      <c r="X16" s="200"/>
      <c r="Y16" s="57"/>
    </row>
    <row r="17" spans="1:25" ht="17.25" customHeight="1" x14ac:dyDescent="0.2">
      <c r="A17" s="57"/>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57"/>
    </row>
    <row r="18" spans="1:25" ht="17.25" customHeight="1" x14ac:dyDescent="0.2">
      <c r="A18" s="195" t="s">
        <v>104</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row>
    <row r="19" spans="1:25" ht="17.25" customHeight="1" x14ac:dyDescent="0.2">
      <c r="A19" s="52"/>
      <c r="B19" s="52"/>
      <c r="C19" s="52"/>
      <c r="D19" s="52"/>
      <c r="E19" s="52"/>
      <c r="F19" s="52"/>
      <c r="G19" s="52"/>
      <c r="H19" s="52"/>
      <c r="I19" s="52"/>
      <c r="J19" s="52"/>
      <c r="K19" s="52"/>
      <c r="L19" s="52"/>
      <c r="M19" s="52"/>
      <c r="N19" s="52"/>
      <c r="O19" s="52"/>
      <c r="P19" s="52"/>
      <c r="Q19" s="52"/>
      <c r="R19" s="52"/>
      <c r="S19" s="52"/>
      <c r="T19" s="52"/>
      <c r="U19" s="52"/>
      <c r="V19" s="52"/>
      <c r="W19" s="52"/>
      <c r="X19" s="52"/>
      <c r="Y19" s="52"/>
    </row>
    <row r="20" spans="1:25" ht="17.25" customHeight="1" x14ac:dyDescent="0.2">
      <c r="A20" s="52"/>
      <c r="B20" s="52"/>
      <c r="C20" s="52"/>
      <c r="D20" s="52"/>
      <c r="E20" s="52"/>
      <c r="F20" s="52"/>
      <c r="G20" s="52"/>
      <c r="H20" s="52"/>
      <c r="I20" s="52"/>
      <c r="J20" s="52"/>
      <c r="K20" s="52"/>
      <c r="L20" s="52"/>
      <c r="M20" s="52"/>
      <c r="N20" s="52"/>
      <c r="O20" s="52"/>
      <c r="P20" s="52"/>
      <c r="Q20" s="52"/>
      <c r="R20" s="52"/>
      <c r="S20" s="52"/>
      <c r="T20" s="52"/>
      <c r="U20" s="52"/>
      <c r="V20" s="52"/>
      <c r="W20" s="52"/>
      <c r="X20" s="52"/>
      <c r="Y20" s="52"/>
    </row>
    <row r="21" spans="1:25" ht="17.25" customHeight="1" x14ac:dyDescent="0.2">
      <c r="A21" s="52"/>
      <c r="B21" s="52" t="s">
        <v>103</v>
      </c>
      <c r="C21" s="52"/>
      <c r="D21" s="52"/>
      <c r="E21" s="52"/>
      <c r="F21" s="52"/>
      <c r="G21" s="52"/>
      <c r="H21" s="52"/>
      <c r="I21" s="52"/>
      <c r="J21" s="52"/>
      <c r="K21" s="52"/>
      <c r="L21" s="52"/>
      <c r="M21" s="52"/>
      <c r="N21" s="52"/>
      <c r="O21" s="53"/>
      <c r="P21" s="53"/>
      <c r="Q21" s="53"/>
      <c r="R21" s="56"/>
      <c r="S21" s="56"/>
      <c r="T21" s="56"/>
      <c r="U21" s="56"/>
      <c r="V21" s="56"/>
      <c r="W21" s="53"/>
      <c r="X21" s="52"/>
      <c r="Y21" s="52"/>
    </row>
    <row r="22" spans="1:25" ht="17.25" customHeight="1" x14ac:dyDescent="0.2">
      <c r="A22" s="52"/>
      <c r="B22" s="52"/>
      <c r="C22" s="52"/>
      <c r="D22" s="52"/>
      <c r="E22" s="52"/>
      <c r="F22" s="52"/>
      <c r="G22" s="52"/>
      <c r="H22" s="52"/>
      <c r="I22" s="52"/>
      <c r="J22" s="52"/>
      <c r="K22" s="52"/>
      <c r="L22" s="52"/>
      <c r="M22" s="52"/>
      <c r="N22" s="52"/>
      <c r="O22" s="53"/>
      <c r="P22" s="53"/>
      <c r="Q22" s="53"/>
      <c r="R22" s="56"/>
      <c r="S22" s="56"/>
      <c r="T22" s="56"/>
      <c r="U22" s="56"/>
      <c r="V22" s="56"/>
      <c r="W22" s="53"/>
      <c r="X22" s="52"/>
      <c r="Y22" s="52"/>
    </row>
    <row r="23" spans="1:25" ht="17.25" customHeight="1" x14ac:dyDescent="0.2">
      <c r="A23" s="52"/>
      <c r="B23" s="52" t="s">
        <v>101</v>
      </c>
      <c r="C23" s="55"/>
      <c r="D23" s="52"/>
      <c r="E23" s="189">
        <f>基本情報入力!C17</f>
        <v>0</v>
      </c>
      <c r="F23" s="189"/>
      <c r="G23" s="189"/>
      <c r="H23" s="189"/>
      <c r="I23" s="189"/>
      <c r="J23" s="54" t="s">
        <v>100</v>
      </c>
      <c r="K23" s="52"/>
      <c r="L23" s="52"/>
      <c r="M23" s="52"/>
      <c r="N23" s="52"/>
      <c r="O23" s="53"/>
      <c r="P23" s="53"/>
      <c r="Q23" s="53"/>
      <c r="R23" s="53"/>
      <c r="S23" s="53"/>
      <c r="T23" s="52"/>
      <c r="U23" s="52"/>
      <c r="V23" s="52"/>
      <c r="W23" s="52"/>
      <c r="X23" s="52"/>
      <c r="Y23" s="52"/>
    </row>
    <row r="24" spans="1:25" ht="17.25" customHeight="1" x14ac:dyDescent="0.2">
      <c r="A24" s="52"/>
      <c r="B24" s="52"/>
      <c r="C24" s="52"/>
      <c r="D24" s="52"/>
      <c r="E24" s="52"/>
      <c r="F24" s="52"/>
      <c r="G24" s="52"/>
      <c r="H24" s="52"/>
      <c r="I24" s="52"/>
      <c r="J24" s="52"/>
      <c r="K24" s="52"/>
      <c r="L24" s="52"/>
      <c r="M24" s="52"/>
      <c r="N24" s="52"/>
      <c r="O24" s="53"/>
      <c r="P24" s="53"/>
      <c r="Q24" s="53"/>
      <c r="R24" s="53"/>
      <c r="S24" s="53"/>
      <c r="T24" s="52"/>
      <c r="U24" s="52"/>
      <c r="V24" s="52"/>
      <c r="W24" s="52"/>
      <c r="X24" s="52"/>
      <c r="Y24" s="52"/>
    </row>
    <row r="25" spans="1:25" ht="17.25" customHeight="1" x14ac:dyDescent="0.2">
      <c r="A25" s="52"/>
      <c r="B25" s="52"/>
      <c r="C25" s="52"/>
      <c r="D25" s="52"/>
      <c r="E25" s="52"/>
      <c r="F25" s="52"/>
      <c r="G25" s="52"/>
      <c r="H25" s="52"/>
      <c r="I25" s="52"/>
      <c r="J25" s="52"/>
      <c r="K25" s="52"/>
      <c r="L25" s="52"/>
      <c r="M25" s="52"/>
      <c r="N25" s="52"/>
      <c r="O25" s="53"/>
      <c r="P25" s="53"/>
      <c r="Q25" s="53"/>
      <c r="R25" s="53"/>
      <c r="S25" s="53"/>
      <c r="T25" s="53"/>
      <c r="U25" s="53"/>
      <c r="V25" s="53"/>
      <c r="W25" s="53"/>
      <c r="X25" s="52"/>
      <c r="Y25" s="52"/>
    </row>
    <row r="26" spans="1:25" ht="17.25" customHeight="1" x14ac:dyDescent="0.2">
      <c r="A26" s="52"/>
      <c r="B26" s="52"/>
      <c r="C26" s="52"/>
      <c r="D26" s="52"/>
      <c r="E26" s="52"/>
      <c r="F26" s="52"/>
      <c r="G26" s="52"/>
      <c r="H26" s="52"/>
      <c r="I26" s="52"/>
      <c r="J26" s="52"/>
      <c r="K26" s="52"/>
      <c r="L26" s="52"/>
      <c r="M26" s="52"/>
      <c r="N26" s="52"/>
      <c r="O26" s="53"/>
      <c r="P26" s="53"/>
      <c r="Q26" s="53"/>
      <c r="R26" s="53"/>
      <c r="S26" s="53"/>
      <c r="T26" s="53"/>
      <c r="U26" s="53"/>
      <c r="V26" s="53"/>
      <c r="W26" s="53"/>
      <c r="X26" s="52"/>
      <c r="Y26" s="52"/>
    </row>
    <row r="27" spans="1:25" ht="17.25" customHeight="1" x14ac:dyDescent="0.2">
      <c r="A27" s="52"/>
      <c r="B27" s="52" t="s">
        <v>102</v>
      </c>
      <c r="C27" s="52"/>
      <c r="D27" s="52"/>
      <c r="E27" s="52"/>
      <c r="F27" s="52"/>
      <c r="G27" s="52"/>
      <c r="H27" s="52"/>
      <c r="I27" s="52"/>
      <c r="J27" s="52"/>
      <c r="K27" s="52"/>
      <c r="L27" s="52"/>
      <c r="M27" s="52"/>
      <c r="N27" s="52"/>
      <c r="O27" s="53"/>
      <c r="P27" s="53"/>
      <c r="Q27" s="53"/>
      <c r="R27" s="56"/>
      <c r="S27" s="56"/>
      <c r="T27" s="56"/>
      <c r="U27" s="56"/>
      <c r="V27" s="56"/>
      <c r="W27" s="53"/>
      <c r="X27" s="52"/>
      <c r="Y27" s="52"/>
    </row>
    <row r="28" spans="1:25" ht="17.25" customHeight="1" x14ac:dyDescent="0.2">
      <c r="A28" s="52"/>
      <c r="B28" s="52"/>
      <c r="C28" s="52" t="s">
        <v>197</v>
      </c>
      <c r="D28" s="52"/>
      <c r="E28" s="52"/>
      <c r="F28" s="52"/>
      <c r="G28" s="52"/>
      <c r="H28" s="52"/>
      <c r="I28" s="52"/>
      <c r="J28" s="52"/>
      <c r="K28" s="52"/>
      <c r="L28" s="52"/>
      <c r="M28" s="52"/>
      <c r="N28" s="52"/>
      <c r="O28" s="52"/>
      <c r="P28" s="52"/>
      <c r="Q28" s="52"/>
      <c r="R28" s="52"/>
      <c r="S28" s="52"/>
      <c r="T28" s="52"/>
      <c r="U28" s="52"/>
      <c r="V28" s="52"/>
      <c r="W28" s="52"/>
      <c r="X28" s="52"/>
      <c r="Y28" s="52"/>
    </row>
    <row r="29" spans="1:25" ht="17.25" customHeight="1" x14ac:dyDescent="0.2">
      <c r="A29" s="52"/>
      <c r="B29" s="52" t="s">
        <v>101</v>
      </c>
      <c r="C29" s="55"/>
      <c r="D29" s="52"/>
      <c r="E29" s="190" t="str">
        <f>【共通】別紙様式2_返還額算定基礎シート!N93</f>
        <v>エラー</v>
      </c>
      <c r="F29" s="190"/>
      <c r="G29" s="190"/>
      <c r="H29" s="190"/>
      <c r="I29" s="190"/>
      <c r="J29" s="54" t="s">
        <v>100</v>
      </c>
      <c r="K29" s="52"/>
      <c r="L29" s="52"/>
      <c r="M29" s="52"/>
      <c r="N29" s="52"/>
      <c r="O29" s="53"/>
      <c r="P29" s="53"/>
      <c r="Q29" s="53"/>
      <c r="R29" s="53"/>
      <c r="S29" s="53"/>
      <c r="T29" s="52"/>
      <c r="U29" s="52"/>
      <c r="V29" s="52"/>
      <c r="W29" s="52"/>
      <c r="X29" s="52"/>
      <c r="Y29" s="52"/>
    </row>
    <row r="30" spans="1:25" ht="17.25" customHeight="1" x14ac:dyDescent="0.2">
      <c r="A30" s="52"/>
      <c r="B30" s="52"/>
      <c r="C30" s="52"/>
      <c r="D30" s="52"/>
      <c r="E30" s="52"/>
      <c r="F30" s="52"/>
      <c r="G30" s="52"/>
      <c r="H30" s="52"/>
      <c r="I30" s="52"/>
      <c r="J30" s="52"/>
      <c r="K30" s="52"/>
      <c r="L30" s="52"/>
      <c r="M30" s="52"/>
      <c r="N30" s="52"/>
      <c r="O30" s="52"/>
      <c r="P30" s="52"/>
      <c r="Q30" s="52"/>
      <c r="R30" s="52"/>
      <c r="S30" s="52"/>
      <c r="T30" s="52"/>
      <c r="U30" s="52"/>
      <c r="V30" s="52"/>
      <c r="W30" s="52"/>
      <c r="X30" s="52"/>
      <c r="Y30" s="52"/>
    </row>
    <row r="31" spans="1:25" ht="17.25" customHeight="1" x14ac:dyDescent="0.2">
      <c r="A31" s="52"/>
      <c r="B31" s="194" t="s">
        <v>198</v>
      </c>
      <c r="C31" s="194"/>
      <c r="D31" s="194"/>
      <c r="E31" s="194"/>
      <c r="F31" s="194"/>
      <c r="G31" s="194"/>
      <c r="H31" s="194"/>
      <c r="I31" s="194"/>
      <c r="J31" s="194"/>
      <c r="K31" s="194"/>
      <c r="L31" s="194"/>
      <c r="M31" s="194"/>
      <c r="N31" s="194"/>
      <c r="O31" s="194"/>
      <c r="P31" s="194"/>
      <c r="Q31" s="194"/>
      <c r="R31" s="194"/>
      <c r="S31" s="194"/>
      <c r="T31" s="194"/>
      <c r="U31" s="194"/>
      <c r="V31" s="194"/>
      <c r="W31" s="194"/>
      <c r="X31" s="194"/>
      <c r="Y31" s="52"/>
    </row>
    <row r="32" spans="1:25" ht="17.25" customHeight="1" x14ac:dyDescent="0.2">
      <c r="A32" s="52"/>
      <c r="B32" s="52"/>
      <c r="C32" s="52" t="s">
        <v>199</v>
      </c>
      <c r="D32" s="52"/>
      <c r="E32" s="52"/>
      <c r="F32" s="52"/>
      <c r="G32" s="52"/>
      <c r="H32" s="52"/>
      <c r="I32" s="52"/>
      <c r="J32" s="52"/>
      <c r="K32" s="52"/>
      <c r="L32" s="52"/>
      <c r="M32" s="52"/>
      <c r="N32" s="52"/>
      <c r="O32" s="52"/>
      <c r="P32" s="52"/>
      <c r="Q32" s="52"/>
      <c r="R32" s="52"/>
      <c r="S32" s="52"/>
      <c r="T32" s="52"/>
      <c r="U32" s="52"/>
      <c r="V32" s="52"/>
      <c r="W32" s="52"/>
      <c r="X32" s="52"/>
      <c r="Y32" s="52"/>
    </row>
    <row r="33" spans="1:25" ht="17.25" customHeight="1" x14ac:dyDescent="0.2">
      <c r="A33" s="52"/>
      <c r="B33" s="52"/>
      <c r="C33" s="52"/>
      <c r="D33" s="52"/>
      <c r="E33" s="52"/>
      <c r="F33" s="52"/>
      <c r="G33" s="52"/>
      <c r="H33" s="52"/>
      <c r="I33" s="52"/>
      <c r="J33" s="52"/>
      <c r="K33" s="52"/>
      <c r="L33" s="52"/>
      <c r="M33" s="52"/>
      <c r="N33" s="52"/>
      <c r="O33" s="52"/>
      <c r="P33" s="52"/>
      <c r="Q33" s="52"/>
      <c r="R33" s="52"/>
      <c r="S33" s="52"/>
      <c r="T33" s="52"/>
      <c r="U33" s="52"/>
      <c r="V33" s="52"/>
      <c r="W33" s="52"/>
      <c r="X33" s="52"/>
      <c r="Y33" s="52"/>
    </row>
    <row r="34" spans="1:25" ht="17.25" customHeight="1" x14ac:dyDescent="0.2">
      <c r="A34" s="52"/>
      <c r="B34" s="52"/>
      <c r="C34" s="52"/>
      <c r="D34" s="52"/>
      <c r="E34" s="52"/>
      <c r="F34" s="52"/>
      <c r="G34" s="52"/>
      <c r="H34" s="52"/>
      <c r="I34" s="52"/>
      <c r="J34" s="52"/>
      <c r="K34" s="52"/>
      <c r="L34" s="52"/>
      <c r="M34" s="52"/>
      <c r="N34" s="52"/>
      <c r="O34" s="52"/>
      <c r="P34" s="191" t="s">
        <v>99</v>
      </c>
      <c r="Q34" s="191"/>
      <c r="R34" s="191"/>
      <c r="S34" s="191"/>
      <c r="T34" s="191"/>
      <c r="U34" s="191"/>
      <c r="V34" s="191"/>
      <c r="W34" s="191"/>
      <c r="X34" s="191"/>
      <c r="Y34" s="191"/>
    </row>
    <row r="35" spans="1:25" ht="17.25" customHeight="1" x14ac:dyDescent="0.2">
      <c r="A35" s="52"/>
      <c r="B35" s="52"/>
      <c r="C35" s="52"/>
      <c r="D35" s="52"/>
      <c r="E35" s="52"/>
      <c r="F35" s="52"/>
      <c r="G35" s="52"/>
      <c r="H35" s="52"/>
      <c r="I35" s="52"/>
      <c r="J35" s="52"/>
      <c r="K35" s="52"/>
      <c r="L35" s="52"/>
      <c r="M35" s="52"/>
      <c r="N35" s="52"/>
      <c r="O35" s="52"/>
      <c r="P35" s="191" t="s">
        <v>98</v>
      </c>
      <c r="Q35" s="191"/>
      <c r="R35" s="193" t="str">
        <f>IF(基本情報入力!C9="","",基本情報入力!C9)</f>
        <v/>
      </c>
      <c r="S35" s="193"/>
      <c r="T35" s="193"/>
      <c r="U35" s="193"/>
      <c r="V35" s="193"/>
      <c r="W35" s="193"/>
      <c r="X35" s="193"/>
      <c r="Y35" s="193"/>
    </row>
    <row r="36" spans="1:25" ht="17.25" customHeight="1" x14ac:dyDescent="0.2">
      <c r="A36" s="52"/>
      <c r="B36" s="52"/>
      <c r="C36" s="52"/>
      <c r="D36" s="52"/>
      <c r="E36" s="52"/>
      <c r="F36" s="52"/>
      <c r="G36" s="52"/>
      <c r="H36" s="52"/>
      <c r="I36" s="52"/>
      <c r="J36" s="52"/>
      <c r="K36" s="52"/>
      <c r="L36" s="52"/>
      <c r="M36" s="52"/>
      <c r="N36" s="52"/>
      <c r="O36" s="52"/>
      <c r="P36" s="191"/>
      <c r="Q36" s="191"/>
      <c r="R36" s="193"/>
      <c r="S36" s="193"/>
      <c r="T36" s="193"/>
      <c r="U36" s="193"/>
      <c r="V36" s="193"/>
      <c r="W36" s="193"/>
      <c r="X36" s="193"/>
      <c r="Y36" s="193"/>
    </row>
    <row r="37" spans="1:25" ht="17.25" customHeight="1" x14ac:dyDescent="0.2">
      <c r="A37" s="52"/>
      <c r="B37" s="52"/>
      <c r="C37" s="52"/>
      <c r="D37" s="52"/>
      <c r="E37" s="52"/>
      <c r="F37" s="52"/>
      <c r="G37" s="52"/>
      <c r="H37" s="52"/>
      <c r="I37" s="52"/>
      <c r="J37" s="52"/>
      <c r="K37" s="52"/>
      <c r="L37" s="52"/>
      <c r="M37" s="52"/>
      <c r="N37" s="52"/>
      <c r="O37" s="52"/>
      <c r="P37" s="191" t="s">
        <v>97</v>
      </c>
      <c r="Q37" s="191"/>
      <c r="R37" s="193" t="str">
        <f>IF(基本情報入力!C10="","",基本情報入力!C10)</f>
        <v/>
      </c>
      <c r="S37" s="193"/>
      <c r="T37" s="193"/>
      <c r="U37" s="193"/>
      <c r="V37" s="193"/>
      <c r="W37" s="193"/>
      <c r="X37" s="193"/>
      <c r="Y37" s="193"/>
    </row>
    <row r="38" spans="1:25" ht="17.25" customHeight="1" x14ac:dyDescent="0.2">
      <c r="A38" s="52"/>
      <c r="B38" s="52"/>
      <c r="C38" s="52"/>
      <c r="D38" s="52"/>
      <c r="E38" s="52"/>
      <c r="F38" s="52"/>
      <c r="G38" s="52"/>
      <c r="H38" s="52"/>
      <c r="I38" s="52"/>
      <c r="J38" s="52"/>
      <c r="K38" s="52"/>
      <c r="L38" s="52"/>
      <c r="M38" s="52"/>
      <c r="N38" s="52"/>
      <c r="O38" s="52"/>
      <c r="P38" s="191" t="s">
        <v>96</v>
      </c>
      <c r="Q38" s="191"/>
      <c r="R38" s="193" t="str">
        <f>IF(基本情報入力!C11="","",基本情報入力!C11)</f>
        <v/>
      </c>
      <c r="S38" s="193"/>
      <c r="T38" s="193"/>
      <c r="U38" s="193"/>
      <c r="V38" s="193"/>
      <c r="W38" s="193"/>
      <c r="X38" s="193"/>
      <c r="Y38" s="193"/>
    </row>
    <row r="39" spans="1:25" ht="17.25" customHeight="1" x14ac:dyDescent="0.2">
      <c r="A39" s="52"/>
      <c r="B39" s="52"/>
      <c r="C39" s="52"/>
      <c r="D39" s="52"/>
      <c r="E39" s="52"/>
      <c r="F39" s="52"/>
      <c r="G39" s="52"/>
      <c r="H39" s="52"/>
      <c r="I39" s="52"/>
      <c r="J39" s="52"/>
      <c r="K39" s="52"/>
      <c r="L39" s="52"/>
      <c r="M39" s="52"/>
      <c r="N39" s="52"/>
      <c r="O39" s="52"/>
      <c r="P39" s="191" t="s">
        <v>95</v>
      </c>
      <c r="Q39" s="191"/>
      <c r="R39" s="192" t="str">
        <f>IF(基本情報入力!C12="","",基本情報入力!C12)</f>
        <v/>
      </c>
      <c r="S39" s="193"/>
      <c r="T39" s="193"/>
      <c r="U39" s="193"/>
      <c r="V39" s="193"/>
      <c r="W39" s="193"/>
      <c r="X39" s="193"/>
      <c r="Y39" s="193"/>
    </row>
  </sheetData>
  <sheetProtection password="C8C9" sheet="1" objects="1" scenarios="1"/>
  <mergeCells count="25">
    <mergeCell ref="A11:Y11"/>
    <mergeCell ref="A12:Y12"/>
    <mergeCell ref="A18:Y18"/>
    <mergeCell ref="S1:Y1"/>
    <mergeCell ref="P6:Y6"/>
    <mergeCell ref="P7:Y7"/>
    <mergeCell ref="P8:Y8"/>
    <mergeCell ref="R2:S2"/>
    <mergeCell ref="B17:X17"/>
    <mergeCell ref="B15:X15"/>
    <mergeCell ref="B16:X16"/>
    <mergeCell ref="N14:X14"/>
    <mergeCell ref="I14:L14"/>
    <mergeCell ref="E23:I23"/>
    <mergeCell ref="E29:I29"/>
    <mergeCell ref="P39:Q39"/>
    <mergeCell ref="R39:Y39"/>
    <mergeCell ref="P35:Q36"/>
    <mergeCell ref="R35:Y36"/>
    <mergeCell ref="P37:Q37"/>
    <mergeCell ref="R37:Y37"/>
    <mergeCell ref="P38:Q38"/>
    <mergeCell ref="R38:Y38"/>
    <mergeCell ref="P34:Y34"/>
    <mergeCell ref="B31:X31"/>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8"/>
  <sheetViews>
    <sheetView view="pageBreakPreview" topLeftCell="A16" zoomScale="80" zoomScaleNormal="85" zoomScaleSheetLayoutView="80" workbookViewId="0">
      <selection activeCell="R27" sqref="R27"/>
    </sheetView>
  </sheetViews>
  <sheetFormatPr defaultColWidth="8.88671875" defaultRowHeight="13.2" x14ac:dyDescent="0.2"/>
  <cols>
    <col min="1" max="1" width="2.33203125" style="59" customWidth="1"/>
    <col min="2" max="2" width="6.88671875" style="59" customWidth="1"/>
    <col min="3" max="3" width="3.88671875" style="59" customWidth="1"/>
    <col min="4" max="4" width="16.6640625" style="59" customWidth="1"/>
    <col min="5" max="10" width="13" style="59" customWidth="1"/>
    <col min="11" max="11" width="2.109375" style="59" customWidth="1"/>
    <col min="12" max="16384" width="8.88671875" style="59"/>
  </cols>
  <sheetData>
    <row r="1" spans="1:13" ht="21.6" customHeight="1" x14ac:dyDescent="0.2">
      <c r="A1" s="70" t="s">
        <v>118</v>
      </c>
      <c r="C1" s="70"/>
    </row>
    <row r="2" spans="1:13" ht="21.6" customHeight="1" x14ac:dyDescent="0.2">
      <c r="B2" s="70"/>
      <c r="C2" s="70"/>
    </row>
    <row r="3" spans="1:13" ht="21.6" customHeight="1" x14ac:dyDescent="0.2">
      <c r="B3" s="67"/>
      <c r="C3" s="67"/>
    </row>
    <row r="4" spans="1:13" ht="21.6" customHeight="1" x14ac:dyDescent="0.2">
      <c r="B4" s="203" t="s">
        <v>117</v>
      </c>
      <c r="C4" s="204"/>
      <c r="D4" s="204"/>
      <c r="E4" s="204"/>
      <c r="F4" s="204"/>
      <c r="G4" s="204"/>
      <c r="H4" s="204"/>
      <c r="I4" s="204"/>
      <c r="J4" s="204"/>
      <c r="K4" s="60"/>
    </row>
    <row r="5" spans="1:13" ht="21.6" customHeight="1" x14ac:dyDescent="0.2">
      <c r="B5" s="67"/>
      <c r="C5" s="67"/>
      <c r="M5" s="68" t="s">
        <v>165</v>
      </c>
    </row>
    <row r="6" spans="1:13" ht="46.35" customHeight="1" x14ac:dyDescent="0.2">
      <c r="B6" s="205" t="s">
        <v>136</v>
      </c>
      <c r="C6" s="206"/>
      <c r="D6" s="206"/>
      <c r="E6" s="206"/>
      <c r="F6" s="206"/>
      <c r="G6" s="206"/>
      <c r="H6" s="206"/>
      <c r="I6" s="206"/>
      <c r="J6" s="206"/>
      <c r="K6" s="69"/>
      <c r="M6" s="68"/>
    </row>
    <row r="7" spans="1:13" ht="18.600000000000001" customHeight="1" x14ac:dyDescent="0.2">
      <c r="B7" s="67"/>
      <c r="C7" s="67"/>
    </row>
    <row r="8" spans="1:13" ht="18.600000000000001" customHeight="1" x14ac:dyDescent="0.2">
      <c r="B8" s="207" t="s">
        <v>116</v>
      </c>
      <c r="C8" s="207"/>
      <c r="D8" s="207"/>
      <c r="E8" s="207"/>
      <c r="F8" s="207"/>
      <c r="G8" s="207"/>
      <c r="H8" s="207"/>
      <c r="I8" s="207"/>
      <c r="J8" s="207"/>
      <c r="K8" s="60"/>
    </row>
    <row r="9" spans="1:13" ht="18.600000000000001" customHeight="1" x14ac:dyDescent="0.2">
      <c r="B9" s="67"/>
      <c r="C9" s="67"/>
    </row>
    <row r="10" spans="1:13" ht="22.5" customHeight="1" x14ac:dyDescent="0.2">
      <c r="B10" s="208" t="s">
        <v>137</v>
      </c>
      <c r="C10" s="209"/>
      <c r="D10" s="209"/>
      <c r="E10" s="209"/>
      <c r="F10" s="209"/>
      <c r="G10" s="209"/>
      <c r="H10" s="209"/>
      <c r="I10" s="209"/>
      <c r="J10" s="209"/>
      <c r="K10" s="60"/>
    </row>
    <row r="11" spans="1:13" ht="10.35" customHeight="1" x14ac:dyDescent="0.2">
      <c r="B11" s="62"/>
      <c r="C11" s="61"/>
      <c r="D11" s="61"/>
      <c r="E11" s="61"/>
      <c r="F11" s="61"/>
      <c r="G11" s="61"/>
      <c r="H11" s="61"/>
      <c r="I11" s="61"/>
      <c r="J11" s="61"/>
      <c r="K11" s="60"/>
    </row>
    <row r="12" spans="1:13" ht="60" customHeight="1" x14ac:dyDescent="0.2">
      <c r="B12" s="66"/>
      <c r="C12" s="65">
        <v>1</v>
      </c>
      <c r="D12" s="210" t="s">
        <v>115</v>
      </c>
      <c r="E12" s="211"/>
      <c r="F12" s="211"/>
      <c r="G12" s="211"/>
      <c r="H12" s="211"/>
      <c r="I12" s="211"/>
      <c r="J12" s="212"/>
    </row>
    <row r="13" spans="1:13" ht="60" customHeight="1" x14ac:dyDescent="0.2">
      <c r="B13" s="66"/>
      <c r="C13" s="65">
        <v>2</v>
      </c>
      <c r="D13" s="214" t="s">
        <v>114</v>
      </c>
      <c r="E13" s="215"/>
      <c r="F13" s="215"/>
      <c r="G13" s="215"/>
      <c r="H13" s="215"/>
      <c r="I13" s="215"/>
      <c r="J13" s="216"/>
    </row>
    <row r="14" spans="1:13" ht="60" customHeight="1" x14ac:dyDescent="0.2">
      <c r="B14" s="66"/>
      <c r="C14" s="65" t="s">
        <v>113</v>
      </c>
      <c r="D14" s="210" t="s">
        <v>112</v>
      </c>
      <c r="E14" s="211"/>
      <c r="F14" s="211"/>
      <c r="G14" s="211"/>
      <c r="H14" s="211"/>
      <c r="I14" s="211"/>
      <c r="J14" s="212"/>
    </row>
    <row r="15" spans="1:13" ht="60" customHeight="1" x14ac:dyDescent="0.2">
      <c r="B15" s="66"/>
      <c r="C15" s="65" t="s">
        <v>111</v>
      </c>
      <c r="D15" s="217" t="s">
        <v>180</v>
      </c>
      <c r="E15" s="218"/>
      <c r="F15" s="218"/>
      <c r="G15" s="218"/>
      <c r="H15" s="218"/>
      <c r="I15" s="218"/>
      <c r="J15" s="219"/>
    </row>
    <row r="16" spans="1:13" ht="60" customHeight="1" x14ac:dyDescent="0.2">
      <c r="B16" s="66"/>
      <c r="C16" s="65">
        <v>5</v>
      </c>
      <c r="D16" s="210" t="s">
        <v>110</v>
      </c>
      <c r="E16" s="211"/>
      <c r="F16" s="211"/>
      <c r="G16" s="211"/>
      <c r="H16" s="211"/>
      <c r="I16" s="211"/>
      <c r="J16" s="212"/>
    </row>
    <row r="17" spans="2:13" ht="60" customHeight="1" x14ac:dyDescent="0.2">
      <c r="B17" s="66"/>
      <c r="C17" s="65">
        <v>6</v>
      </c>
      <c r="D17" s="210" t="s">
        <v>155</v>
      </c>
      <c r="E17" s="211"/>
      <c r="F17" s="211"/>
      <c r="G17" s="211"/>
      <c r="H17" s="211"/>
      <c r="I17" s="211"/>
      <c r="J17" s="212"/>
      <c r="M17" s="79"/>
    </row>
    <row r="18" spans="2:13" ht="60" customHeight="1" x14ac:dyDescent="0.2">
      <c r="B18" s="66"/>
      <c r="C18" s="72">
        <v>7</v>
      </c>
      <c r="D18" s="213" t="s">
        <v>203</v>
      </c>
      <c r="E18" s="213"/>
      <c r="F18" s="213"/>
      <c r="G18" s="213"/>
      <c r="H18" s="213"/>
      <c r="I18" s="213"/>
      <c r="J18" s="213"/>
      <c r="M18" s="79"/>
    </row>
    <row r="19" spans="2:13" ht="10.35" customHeight="1" x14ac:dyDescent="0.2">
      <c r="B19" s="63"/>
      <c r="C19" s="64"/>
      <c r="D19" s="63"/>
      <c r="E19" s="63"/>
      <c r="F19" s="63"/>
      <c r="G19" s="63"/>
      <c r="H19" s="63"/>
      <c r="I19" s="63"/>
      <c r="J19" s="63"/>
    </row>
    <row r="20" spans="2:13" ht="50.25" customHeight="1" x14ac:dyDescent="0.2">
      <c r="B20" s="220" t="str">
        <f>IF(AND(COUNTA(B12:B18)=1,L24=0,L25=0),M28,"")</f>
        <v/>
      </c>
      <c r="C20" s="220"/>
      <c r="D20" s="220"/>
      <c r="E20" s="220"/>
      <c r="F20" s="220"/>
      <c r="G20" s="220"/>
      <c r="H20" s="220"/>
      <c r="I20" s="220"/>
      <c r="J20" s="220"/>
    </row>
    <row r="21" spans="2:13" ht="53.25" customHeight="1" x14ac:dyDescent="0.2">
      <c r="B21" s="202" t="str">
        <f>IF(L23=1,M23,IF(L24=1,M24,IF(L25=1,M25,IF(L26=1,M26,IF(L27=1,M27,"")))))</f>
        <v/>
      </c>
      <c r="C21" s="202"/>
      <c r="D21" s="202"/>
      <c r="E21" s="202"/>
      <c r="F21" s="202"/>
      <c r="G21" s="202"/>
      <c r="H21" s="202"/>
      <c r="I21" s="202"/>
      <c r="J21" s="202"/>
    </row>
    <row r="22" spans="2:13" ht="21.6" customHeight="1" x14ac:dyDescent="0.2"/>
    <row r="23" spans="2:13" ht="21.6" customHeight="1" x14ac:dyDescent="0.2"/>
    <row r="24" spans="2:13" ht="21.6" customHeight="1" x14ac:dyDescent="0.2">
      <c r="L24" s="59">
        <f>IF(COUNTIF(B12:B18,M5)&gt;1,1,0)</f>
        <v>0</v>
      </c>
      <c r="M24" s="59" t="s">
        <v>166</v>
      </c>
    </row>
    <row r="25" spans="2:13" ht="21.6" customHeight="1" x14ac:dyDescent="0.2">
      <c r="L25" s="91">
        <f>IF(B18="",0,IF(AND(基本情報入力!C20=0,基本情報入力!C21=0,基本情報入力!C23=0),0,1))</f>
        <v>0</v>
      </c>
      <c r="M25" s="59" t="s">
        <v>167</v>
      </c>
    </row>
    <row r="26" spans="2:13" x14ac:dyDescent="0.2">
      <c r="L26" s="59">
        <f>IF(B13="〇",1,0)</f>
        <v>0</v>
      </c>
      <c r="M26" s="59" t="s">
        <v>168</v>
      </c>
    </row>
    <row r="27" spans="2:13" ht="45" customHeight="1" x14ac:dyDescent="0.2">
      <c r="L27" s="59">
        <f>IF(B14="〇",1,0)</f>
        <v>0</v>
      </c>
      <c r="M27" s="95" t="s">
        <v>169</v>
      </c>
    </row>
    <row r="28" spans="2:13" x14ac:dyDescent="0.2">
      <c r="M28" s="59" t="s">
        <v>195</v>
      </c>
    </row>
  </sheetData>
  <sheetProtection algorithmName="SHA-512" hashValue="pNqHmYkF65JkDHWJ83HN6/OxyQjODKd9XBq16Q4B/5xz+kNHfi9vb1RLQOd+pCscE3i8VzadorHJj4YTVvMyWg==" saltValue="iqHHo+Od5Dcrfq5h1vSmuA==" spinCount="100000" sheet="1" objects="1" scenarios="1"/>
  <mergeCells count="13">
    <mergeCell ref="B21:J21"/>
    <mergeCell ref="B4:J4"/>
    <mergeCell ref="B6:J6"/>
    <mergeCell ref="B8:J8"/>
    <mergeCell ref="B10:J10"/>
    <mergeCell ref="D12:J12"/>
    <mergeCell ref="D18:J18"/>
    <mergeCell ref="D13:J13"/>
    <mergeCell ref="D14:J14"/>
    <mergeCell ref="D15:J15"/>
    <mergeCell ref="D16:J16"/>
    <mergeCell ref="D17:J17"/>
    <mergeCell ref="B20:J20"/>
  </mergeCells>
  <phoneticPr fontId="1"/>
  <dataValidations count="1">
    <dataValidation type="list" allowBlank="1" showInputMessage="1" showErrorMessage="1" sqref="B12:B19">
      <formula1>$M$5:$M$6</formula1>
    </dataValidation>
  </dataValidations>
  <pageMargins left="0.7" right="0.7" top="0.75" bottom="0.75" header="0.3" footer="0.3"/>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BN99"/>
  <sheetViews>
    <sheetView showGridLines="0" view="pageBreakPreview" topLeftCell="A64" zoomScaleNormal="80" zoomScaleSheetLayoutView="100" workbookViewId="0">
      <selection activeCell="B21" sqref="B21:AZ22"/>
    </sheetView>
  </sheetViews>
  <sheetFormatPr defaultRowHeight="13.2" x14ac:dyDescent="0.2"/>
  <cols>
    <col min="1" max="55" width="1.6640625" customWidth="1"/>
    <col min="56" max="56" width="5.109375" customWidth="1"/>
    <col min="57" max="57" width="14.44140625" customWidth="1"/>
    <col min="58" max="58" width="14" customWidth="1"/>
    <col min="59" max="59" width="11.88671875" customWidth="1"/>
    <col min="60" max="271" width="1.6640625" customWidth="1"/>
  </cols>
  <sheetData>
    <row r="1" spans="1:58" ht="16.350000000000001" customHeight="1" x14ac:dyDescent="0.2">
      <c r="A1" t="s">
        <v>173</v>
      </c>
      <c r="BB1" s="97"/>
    </row>
    <row r="2" spans="1:58" ht="10.050000000000001" customHeight="1" x14ac:dyDescent="0.2"/>
    <row r="3" spans="1:58" ht="15" customHeight="1" x14ac:dyDescent="0.2">
      <c r="A3" s="305" t="s">
        <v>138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E3" t="s">
        <v>33</v>
      </c>
      <c r="BF3" t="s">
        <v>85</v>
      </c>
    </row>
    <row r="4" spans="1:58" ht="15" customHeight="1" x14ac:dyDescent="0.2">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F4" t="s">
        <v>86</v>
      </c>
    </row>
    <row r="5" spans="1:58" ht="5.0999999999999996" customHeight="1" x14ac:dyDescent="0.2">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F5" t="s">
        <v>87</v>
      </c>
    </row>
    <row r="6" spans="1:58" ht="10.050000000000001" customHeight="1" x14ac:dyDescent="0.2">
      <c r="A6" s="251" t="s">
        <v>139</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row>
    <row r="7" spans="1:58" ht="10.050000000000001" customHeight="1" x14ac:dyDescent="0.2">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row>
    <row r="8" spans="1:58" ht="10.050000000000001" customHeight="1" x14ac:dyDescent="0.2">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row>
    <row r="9" spans="1:58" ht="8.1" customHeight="1" x14ac:dyDescent="0.2">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1:58" ht="15" customHeight="1" x14ac:dyDescent="0.2">
      <c r="A10" s="320" t="s">
        <v>75</v>
      </c>
      <c r="B10" s="320"/>
      <c r="C10" s="320"/>
      <c r="D10" s="320"/>
      <c r="E10" s="320"/>
      <c r="F10" s="320"/>
      <c r="G10" s="320"/>
      <c r="H10" s="320"/>
      <c r="I10" s="320"/>
      <c r="J10" s="320"/>
      <c r="K10" s="320"/>
      <c r="L10" s="234"/>
      <c r="M10" s="235"/>
      <c r="N10" s="235"/>
      <c r="O10" s="235"/>
      <c r="P10" s="235"/>
      <c r="Q10" s="235"/>
      <c r="R10" s="235"/>
      <c r="S10" s="235"/>
      <c r="T10" s="235"/>
      <c r="U10" s="235"/>
      <c r="V10" s="235"/>
      <c r="W10" s="235"/>
      <c r="X10" s="235"/>
      <c r="Y10" s="235"/>
      <c r="Z10" s="235"/>
      <c r="AA10" s="236"/>
      <c r="AB10" s="233" t="s">
        <v>74</v>
      </c>
      <c r="AC10" s="233"/>
      <c r="AD10" s="233"/>
      <c r="AE10" s="233"/>
      <c r="AF10" s="234"/>
      <c r="AG10" s="235"/>
      <c r="AH10" s="235"/>
      <c r="AI10" s="235"/>
      <c r="AJ10" s="235"/>
      <c r="AK10" s="235"/>
      <c r="AL10" s="235"/>
      <c r="AM10" s="235"/>
      <c r="AN10" s="235"/>
      <c r="AO10" s="235"/>
      <c r="AP10" s="235"/>
      <c r="AQ10" s="235"/>
      <c r="AR10" s="235"/>
      <c r="AS10" s="235"/>
      <c r="AT10" s="235"/>
      <c r="AU10" s="236"/>
      <c r="AV10" s="34"/>
      <c r="AW10" s="33"/>
      <c r="AX10" s="33"/>
      <c r="AY10" s="33"/>
      <c r="AZ10" s="33"/>
      <c r="BA10" s="33"/>
      <c r="BB10" s="33"/>
      <c r="BF10" s="75"/>
    </row>
    <row r="11" spans="1:58" ht="15" customHeight="1" x14ac:dyDescent="0.2">
      <c r="A11" s="320"/>
      <c r="B11" s="320"/>
      <c r="C11" s="320"/>
      <c r="D11" s="320"/>
      <c r="E11" s="320"/>
      <c r="F11" s="320"/>
      <c r="G11" s="320"/>
      <c r="H11" s="320"/>
      <c r="I11" s="320"/>
      <c r="J11" s="320"/>
      <c r="K11" s="320"/>
      <c r="L11" s="237"/>
      <c r="M11" s="238"/>
      <c r="N11" s="238"/>
      <c r="O11" s="238"/>
      <c r="P11" s="238"/>
      <c r="Q11" s="238"/>
      <c r="R11" s="238"/>
      <c r="S11" s="238"/>
      <c r="T11" s="238"/>
      <c r="U11" s="238"/>
      <c r="V11" s="238"/>
      <c r="W11" s="238"/>
      <c r="X11" s="238"/>
      <c r="Y11" s="238"/>
      <c r="Z11" s="238"/>
      <c r="AA11" s="239"/>
      <c r="AB11" s="233"/>
      <c r="AC11" s="233"/>
      <c r="AD11" s="233"/>
      <c r="AE11" s="233"/>
      <c r="AF11" s="237"/>
      <c r="AG11" s="238"/>
      <c r="AH11" s="238"/>
      <c r="AI11" s="238"/>
      <c r="AJ11" s="238"/>
      <c r="AK11" s="238"/>
      <c r="AL11" s="238"/>
      <c r="AM11" s="238"/>
      <c r="AN11" s="238"/>
      <c r="AO11" s="238"/>
      <c r="AP11" s="238"/>
      <c r="AQ11" s="238"/>
      <c r="AR11" s="238"/>
      <c r="AS11" s="238"/>
      <c r="AT11" s="238"/>
      <c r="AU11" s="239"/>
      <c r="AV11" s="33"/>
      <c r="AW11" s="33"/>
      <c r="AX11" s="33"/>
      <c r="AY11" s="33"/>
      <c r="AZ11" s="33"/>
      <c r="BA11" s="33"/>
      <c r="BB11" s="33"/>
    </row>
    <row r="12" spans="1:58" ht="16.350000000000001" customHeight="1" x14ac:dyDescent="0.2">
      <c r="B12" t="s">
        <v>31</v>
      </c>
    </row>
    <row r="13" spans="1:58" s="21" customFormat="1" ht="16.350000000000001" customHeight="1" thickBot="1" x14ac:dyDescent="0.25">
      <c r="C13" s="254" t="s">
        <v>91</v>
      </c>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row>
    <row r="14" spans="1:58" s="21" customFormat="1" ht="13.05" customHeight="1" x14ac:dyDescent="0.2">
      <c r="B14" s="287"/>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61" t="s">
        <v>78</v>
      </c>
      <c r="AU14" s="262"/>
      <c r="AV14" s="262"/>
      <c r="AW14" s="262"/>
      <c r="AX14" s="262"/>
      <c r="AY14" s="262"/>
      <c r="AZ14" s="263"/>
      <c r="BA14" s="29"/>
      <c r="BB14" s="29"/>
    </row>
    <row r="15" spans="1:58" ht="16.05" customHeight="1" x14ac:dyDescent="0.2">
      <c r="A15" s="30"/>
      <c r="B15" s="264" t="s">
        <v>79</v>
      </c>
      <c r="C15" s="265"/>
      <c r="D15" s="266" t="s">
        <v>80</v>
      </c>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7"/>
      <c r="AT15" s="268"/>
      <c r="AU15" s="269"/>
      <c r="AV15" s="269"/>
      <c r="AW15" s="269"/>
      <c r="AX15" s="269"/>
      <c r="AY15" s="269"/>
      <c r="AZ15" s="270"/>
      <c r="BA15" s="30"/>
      <c r="BB15" s="30"/>
      <c r="BE15" s="73" t="str">
        <f>IF($AT15="①","⇒以下の（２）、（３）を入力してください。また、別紙様式2-1①を提出してください。"," ")</f>
        <v xml:space="preserve"> </v>
      </c>
    </row>
    <row r="16" spans="1:58" ht="16.05" customHeight="1" x14ac:dyDescent="0.2">
      <c r="A16" s="30"/>
      <c r="B16" s="264"/>
      <c r="C16" s="265"/>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7"/>
      <c r="AT16" s="271"/>
      <c r="AU16" s="269"/>
      <c r="AV16" s="269"/>
      <c r="AW16" s="269"/>
      <c r="AX16" s="269"/>
      <c r="AY16" s="269"/>
      <c r="AZ16" s="270"/>
      <c r="BA16" s="30"/>
      <c r="BB16" s="30"/>
      <c r="BE16" s="23" t="e">
        <f>'別紙様式2-1① (５億超or95%未満で個別対応方式) '!AJ72</f>
        <v>#DIV/0!</v>
      </c>
    </row>
    <row r="17" spans="1:57" ht="16.05" customHeight="1" x14ac:dyDescent="0.2">
      <c r="A17" s="30"/>
      <c r="B17" s="275" t="s">
        <v>81</v>
      </c>
      <c r="C17" s="276"/>
      <c r="D17" s="279" t="s">
        <v>82</v>
      </c>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80"/>
      <c r="AT17" s="271"/>
      <c r="AU17" s="269"/>
      <c r="AV17" s="269"/>
      <c r="AW17" s="269"/>
      <c r="AX17" s="269"/>
      <c r="AY17" s="269"/>
      <c r="AZ17" s="270"/>
      <c r="BA17" s="30"/>
      <c r="BB17" s="30"/>
      <c r="BE17" s="73" t="str">
        <f>IF($AT15="②","⇒以下の（２）、（３）を入力してください。また、別紙様式2-2①を提出してください。","")</f>
        <v/>
      </c>
    </row>
    <row r="18" spans="1:57" ht="16.05" customHeight="1" x14ac:dyDescent="0.2">
      <c r="A18" s="30"/>
      <c r="B18" s="277"/>
      <c r="C18" s="278"/>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2"/>
      <c r="AT18" s="271"/>
      <c r="AU18" s="269"/>
      <c r="AV18" s="269"/>
      <c r="AW18" s="269"/>
      <c r="AX18" s="269"/>
      <c r="AY18" s="269"/>
      <c r="AZ18" s="270"/>
      <c r="BA18" s="30"/>
      <c r="BB18" s="30"/>
      <c r="BE18" s="23" t="e">
        <f>'別紙様式2-2① (５億超or95%未満で一括比例配分方式）'!AJ56</f>
        <v>#DIV/0!</v>
      </c>
    </row>
    <row r="19" spans="1:57" ht="16.05" customHeight="1" x14ac:dyDescent="0.2">
      <c r="A19" s="30"/>
      <c r="B19" s="264" t="s">
        <v>83</v>
      </c>
      <c r="C19" s="265"/>
      <c r="D19" s="266" t="s">
        <v>84</v>
      </c>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7"/>
      <c r="AT19" s="271"/>
      <c r="AU19" s="269"/>
      <c r="AV19" s="269"/>
      <c r="AW19" s="269"/>
      <c r="AX19" s="269"/>
      <c r="AY19" s="269"/>
      <c r="AZ19" s="270"/>
      <c r="BA19" s="30"/>
      <c r="BB19" s="30"/>
      <c r="BE19" s="73" t="str">
        <f>IF($AT15="③","⇒以下の（２）、（３）を入力してください。また、別紙様式2-3①を提出してください。"," ")</f>
        <v xml:space="preserve"> </v>
      </c>
    </row>
    <row r="20" spans="1:57" ht="16.05" customHeight="1" thickBot="1" x14ac:dyDescent="0.25">
      <c r="A20" s="30"/>
      <c r="B20" s="283"/>
      <c r="C20" s="284"/>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6"/>
      <c r="AT20" s="272"/>
      <c r="AU20" s="273"/>
      <c r="AV20" s="273"/>
      <c r="AW20" s="273"/>
      <c r="AX20" s="273"/>
      <c r="AY20" s="273"/>
      <c r="AZ20" s="274"/>
      <c r="BA20" s="30"/>
      <c r="BB20" s="30"/>
      <c r="BE20" s="23">
        <f>'別紙様式2-3① (５億以下and95%以上) '!AJ55</f>
        <v>0</v>
      </c>
    </row>
    <row r="21" spans="1:57" ht="14.1" customHeight="1" x14ac:dyDescent="0.2">
      <c r="A21" s="20"/>
      <c r="B21" s="252" t="str">
        <f>IF(AT15="①", BE15, IF(AT15="②", BE17, IF(AT15="③", BE19, "")))</f>
        <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0"/>
      <c r="BB21" s="20"/>
    </row>
    <row r="22" spans="1:57" ht="14.1" customHeight="1" x14ac:dyDescent="0.2">
      <c r="A22" s="20"/>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0"/>
      <c r="BB22" s="20"/>
    </row>
    <row r="23" spans="1:57" s="21" customFormat="1" ht="16.350000000000001" customHeight="1" x14ac:dyDescent="0.2">
      <c r="B23" s="22" t="s">
        <v>29</v>
      </c>
    </row>
    <row r="24" spans="1:57" s="21" customFormat="1" ht="16.350000000000001" customHeight="1" x14ac:dyDescent="0.2">
      <c r="C24" s="254" t="s">
        <v>32</v>
      </c>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row>
    <row r="25" spans="1:57" ht="6" customHeight="1" x14ac:dyDescent="0.2">
      <c r="R25" s="13"/>
      <c r="S25" s="13"/>
      <c r="U25" s="13"/>
      <c r="AM25" s="13"/>
    </row>
    <row r="26" spans="1:57" ht="12" customHeight="1" x14ac:dyDescent="0.2">
      <c r="B26" s="14"/>
      <c r="C26" s="295" t="s">
        <v>88</v>
      </c>
      <c r="D26" s="296"/>
      <c r="E26" s="296"/>
      <c r="F26" s="296"/>
      <c r="G26" s="296"/>
      <c r="H26" s="296"/>
      <c r="I26" s="296"/>
      <c r="J26" s="296"/>
      <c r="K26" s="296"/>
      <c r="L26" s="296"/>
      <c r="M26" s="296"/>
      <c r="N26" s="296"/>
      <c r="O26" s="296"/>
      <c r="P26" s="296"/>
      <c r="Q26" s="296"/>
      <c r="R26" s="1"/>
      <c r="S26" s="8"/>
      <c r="T26" s="8"/>
      <c r="U26" s="4"/>
      <c r="V26" s="295" t="s">
        <v>89</v>
      </c>
      <c r="W26" s="299"/>
      <c r="X26" s="299"/>
      <c r="Y26" s="299"/>
      <c r="Z26" s="299"/>
      <c r="AA26" s="299"/>
      <c r="AB26" s="299"/>
      <c r="AC26" s="299"/>
      <c r="AD26" s="299"/>
      <c r="AE26" s="299"/>
      <c r="AF26" s="299"/>
      <c r="AG26" s="299"/>
      <c r="AH26" s="299"/>
      <c r="AI26" s="299"/>
      <c r="AJ26" s="299"/>
      <c r="AK26" s="6"/>
      <c r="AL26" s="7"/>
      <c r="AM26" s="9"/>
      <c r="AN26" s="5"/>
      <c r="AO26" s="295" t="s">
        <v>90</v>
      </c>
      <c r="AP26" s="299"/>
      <c r="AQ26" s="299"/>
      <c r="AR26" s="299"/>
      <c r="AS26" s="299"/>
      <c r="AT26" s="299"/>
      <c r="AU26" s="299"/>
      <c r="AV26" s="299"/>
      <c r="AW26" s="299"/>
      <c r="AX26" s="299"/>
      <c r="AY26" s="299"/>
      <c r="AZ26" s="299"/>
      <c r="BA26" s="299"/>
      <c r="BB26" s="6"/>
    </row>
    <row r="27" spans="1:57" ht="12" customHeight="1" x14ac:dyDescent="0.2">
      <c r="B27" s="15"/>
      <c r="C27" s="297"/>
      <c r="D27" s="297"/>
      <c r="E27" s="297"/>
      <c r="F27" s="297"/>
      <c r="G27" s="297"/>
      <c r="H27" s="297"/>
      <c r="I27" s="297"/>
      <c r="J27" s="297"/>
      <c r="K27" s="297"/>
      <c r="L27" s="297"/>
      <c r="M27" s="297"/>
      <c r="N27" s="297"/>
      <c r="O27" s="297"/>
      <c r="P27" s="297"/>
      <c r="Q27" s="297"/>
      <c r="R27" s="2"/>
      <c r="S27" s="8"/>
      <c r="T27" s="8"/>
      <c r="U27" s="7"/>
      <c r="V27" s="300"/>
      <c r="W27" s="300"/>
      <c r="X27" s="300"/>
      <c r="Y27" s="300"/>
      <c r="Z27" s="300"/>
      <c r="AA27" s="300"/>
      <c r="AB27" s="300"/>
      <c r="AC27" s="300"/>
      <c r="AD27" s="300"/>
      <c r="AE27" s="300"/>
      <c r="AF27" s="300"/>
      <c r="AG27" s="300"/>
      <c r="AH27" s="300"/>
      <c r="AI27" s="300"/>
      <c r="AJ27" s="300"/>
      <c r="AK27" s="9"/>
      <c r="AL27" s="7"/>
      <c r="AM27" s="9"/>
      <c r="AN27" s="8"/>
      <c r="AO27" s="300"/>
      <c r="AP27" s="300"/>
      <c r="AQ27" s="300"/>
      <c r="AR27" s="300"/>
      <c r="AS27" s="300"/>
      <c r="AT27" s="300"/>
      <c r="AU27" s="300"/>
      <c r="AV27" s="300"/>
      <c r="AW27" s="300"/>
      <c r="AX27" s="300"/>
      <c r="AY27" s="300"/>
      <c r="AZ27" s="300"/>
      <c r="BA27" s="300"/>
      <c r="BB27" s="9"/>
    </row>
    <row r="28" spans="1:57" ht="12" customHeight="1" x14ac:dyDescent="0.2">
      <c r="B28" s="15"/>
      <c r="C28" s="297"/>
      <c r="D28" s="297"/>
      <c r="E28" s="297"/>
      <c r="F28" s="297"/>
      <c r="G28" s="297"/>
      <c r="H28" s="297"/>
      <c r="I28" s="297"/>
      <c r="J28" s="297"/>
      <c r="K28" s="297"/>
      <c r="L28" s="297"/>
      <c r="M28" s="297"/>
      <c r="N28" s="297"/>
      <c r="O28" s="297"/>
      <c r="P28" s="297"/>
      <c r="Q28" s="297"/>
      <c r="R28" s="2"/>
      <c r="S28" s="8"/>
      <c r="T28" s="8"/>
      <c r="U28" s="7"/>
      <c r="V28" s="300"/>
      <c r="W28" s="300"/>
      <c r="X28" s="300"/>
      <c r="Y28" s="300"/>
      <c r="Z28" s="300"/>
      <c r="AA28" s="300"/>
      <c r="AB28" s="300"/>
      <c r="AC28" s="300"/>
      <c r="AD28" s="300"/>
      <c r="AE28" s="300"/>
      <c r="AF28" s="300"/>
      <c r="AG28" s="300"/>
      <c r="AH28" s="300"/>
      <c r="AI28" s="300"/>
      <c r="AJ28" s="300"/>
      <c r="AK28" s="9"/>
      <c r="AL28" s="7"/>
      <c r="AM28" s="9"/>
      <c r="AN28" s="8"/>
      <c r="AO28" s="300"/>
      <c r="AP28" s="300"/>
      <c r="AQ28" s="300"/>
      <c r="AR28" s="300"/>
      <c r="AS28" s="300"/>
      <c r="AT28" s="300"/>
      <c r="AU28" s="300"/>
      <c r="AV28" s="300"/>
      <c r="AW28" s="300"/>
      <c r="AX28" s="300"/>
      <c r="AY28" s="300"/>
      <c r="AZ28" s="300"/>
      <c r="BA28" s="300"/>
      <c r="BB28" s="9"/>
    </row>
    <row r="29" spans="1:57" ht="12" customHeight="1" x14ac:dyDescent="0.2">
      <c r="B29" s="15"/>
      <c r="C29" s="297"/>
      <c r="D29" s="297"/>
      <c r="E29" s="297"/>
      <c r="F29" s="297"/>
      <c r="G29" s="297"/>
      <c r="H29" s="297"/>
      <c r="I29" s="297"/>
      <c r="J29" s="297"/>
      <c r="K29" s="297"/>
      <c r="L29" s="297"/>
      <c r="M29" s="297"/>
      <c r="N29" s="297"/>
      <c r="O29" s="297"/>
      <c r="P29" s="297"/>
      <c r="Q29" s="297"/>
      <c r="R29" s="2"/>
      <c r="S29" s="8"/>
      <c r="T29" s="8"/>
      <c r="U29" s="7"/>
      <c r="V29" s="300"/>
      <c r="W29" s="300"/>
      <c r="X29" s="300"/>
      <c r="Y29" s="300"/>
      <c r="Z29" s="300"/>
      <c r="AA29" s="300"/>
      <c r="AB29" s="300"/>
      <c r="AC29" s="300"/>
      <c r="AD29" s="300"/>
      <c r="AE29" s="300"/>
      <c r="AF29" s="300"/>
      <c r="AG29" s="300"/>
      <c r="AH29" s="300"/>
      <c r="AI29" s="300"/>
      <c r="AJ29" s="300"/>
      <c r="AK29" s="9"/>
      <c r="AL29" s="7"/>
      <c r="AM29" s="9"/>
      <c r="AN29" s="8"/>
      <c r="AO29" s="300"/>
      <c r="AP29" s="300"/>
      <c r="AQ29" s="300"/>
      <c r="AR29" s="300"/>
      <c r="AS29" s="300"/>
      <c r="AT29" s="300"/>
      <c r="AU29" s="300"/>
      <c r="AV29" s="300"/>
      <c r="AW29" s="300"/>
      <c r="AX29" s="300"/>
      <c r="AY29" s="300"/>
      <c r="AZ29" s="300"/>
      <c r="BA29" s="300"/>
      <c r="BB29" s="9"/>
    </row>
    <row r="30" spans="1:57" ht="12" customHeight="1" x14ac:dyDescent="0.2">
      <c r="B30" s="16"/>
      <c r="C30" s="298"/>
      <c r="D30" s="298"/>
      <c r="E30" s="298"/>
      <c r="F30" s="298"/>
      <c r="G30" s="298"/>
      <c r="H30" s="298"/>
      <c r="I30" s="298"/>
      <c r="J30" s="298"/>
      <c r="K30" s="298"/>
      <c r="L30" s="298"/>
      <c r="M30" s="298"/>
      <c r="N30" s="298"/>
      <c r="O30" s="298"/>
      <c r="P30" s="298"/>
      <c r="Q30" s="298"/>
      <c r="R30" s="3"/>
      <c r="S30" s="8"/>
      <c r="T30" s="8"/>
      <c r="U30" s="10"/>
      <c r="V30" s="243"/>
      <c r="W30" s="243"/>
      <c r="X30" s="243"/>
      <c r="Y30" s="243"/>
      <c r="Z30" s="243"/>
      <c r="AA30" s="243"/>
      <c r="AB30" s="243"/>
      <c r="AC30" s="243"/>
      <c r="AD30" s="243"/>
      <c r="AE30" s="243"/>
      <c r="AF30" s="243"/>
      <c r="AG30" s="243"/>
      <c r="AH30" s="243"/>
      <c r="AI30" s="243"/>
      <c r="AJ30" s="243"/>
      <c r="AK30" s="12"/>
      <c r="AL30" s="7"/>
      <c r="AM30" s="9"/>
      <c r="AN30" s="11"/>
      <c r="AO30" s="243"/>
      <c r="AP30" s="243"/>
      <c r="AQ30" s="243"/>
      <c r="AR30" s="243"/>
      <c r="AS30" s="243"/>
      <c r="AT30" s="243"/>
      <c r="AU30" s="243"/>
      <c r="AV30" s="243"/>
      <c r="AW30" s="243"/>
      <c r="AX30" s="243"/>
      <c r="AY30" s="243"/>
      <c r="AZ30" s="243"/>
      <c r="BA30" s="243"/>
      <c r="BB30" s="12"/>
    </row>
    <row r="31" spans="1:57" ht="6" customHeight="1" x14ac:dyDescent="0.2">
      <c r="I31" t="s">
        <v>5</v>
      </c>
      <c r="R31" s="13"/>
      <c r="S31" s="13"/>
      <c r="T31" s="13"/>
      <c r="U31" s="13"/>
      <c r="AC31" t="s">
        <v>5</v>
      </c>
      <c r="AK31" s="13"/>
      <c r="AL31" s="13"/>
      <c r="AU31" t="s">
        <v>5</v>
      </c>
    </row>
    <row r="32" spans="1:57" ht="6" customHeight="1" x14ac:dyDescent="0.2">
      <c r="I32" t="s">
        <v>5</v>
      </c>
      <c r="AC32" t="s">
        <v>5</v>
      </c>
      <c r="AU32" t="s">
        <v>5</v>
      </c>
    </row>
    <row r="33" spans="2:66" ht="6" customHeight="1" thickBot="1" x14ac:dyDescent="0.25">
      <c r="I33" t="s">
        <v>5</v>
      </c>
      <c r="AC33" t="s">
        <v>5</v>
      </c>
      <c r="AU33" t="s">
        <v>5</v>
      </c>
    </row>
    <row r="34" spans="2:66" ht="12" customHeight="1" x14ac:dyDescent="0.2">
      <c r="B34" s="289"/>
      <c r="C34" s="290"/>
      <c r="D34" s="290"/>
      <c r="E34" s="290"/>
      <c r="F34" s="290"/>
      <c r="G34" s="290"/>
      <c r="H34" s="290"/>
      <c r="I34" s="290"/>
      <c r="J34" s="290"/>
      <c r="K34" s="290"/>
      <c r="L34" s="290"/>
      <c r="M34" s="290"/>
      <c r="N34" s="290"/>
      <c r="O34" s="290"/>
      <c r="P34" s="290"/>
      <c r="Q34" s="290"/>
      <c r="R34" s="291"/>
      <c r="U34" s="289"/>
      <c r="V34" s="290"/>
      <c r="W34" s="290"/>
      <c r="X34" s="290"/>
      <c r="Y34" s="290"/>
      <c r="Z34" s="290"/>
      <c r="AA34" s="290"/>
      <c r="AB34" s="290"/>
      <c r="AC34" s="290"/>
      <c r="AD34" s="290"/>
      <c r="AE34" s="290"/>
      <c r="AF34" s="290"/>
      <c r="AG34" s="290"/>
      <c r="AH34" s="290"/>
      <c r="AI34" s="290"/>
      <c r="AJ34" s="290"/>
      <c r="AK34" s="291"/>
      <c r="AN34" s="255" t="e">
        <f>B34/U34</f>
        <v>#DIV/0!</v>
      </c>
      <c r="AO34" s="256"/>
      <c r="AP34" s="256"/>
      <c r="AQ34" s="256"/>
      <c r="AR34" s="256"/>
      <c r="AS34" s="256"/>
      <c r="AT34" s="256"/>
      <c r="AU34" s="256"/>
      <c r="AV34" s="256"/>
      <c r="AW34" s="256"/>
      <c r="AX34" s="256"/>
      <c r="AY34" s="256"/>
      <c r="AZ34" s="256"/>
      <c r="BA34" s="256"/>
      <c r="BB34" s="257"/>
    </row>
    <row r="35" spans="2:66" ht="12" customHeight="1" thickBot="1" x14ac:dyDescent="0.25">
      <c r="B35" s="292"/>
      <c r="C35" s="293"/>
      <c r="D35" s="293"/>
      <c r="E35" s="293"/>
      <c r="F35" s="293"/>
      <c r="G35" s="293"/>
      <c r="H35" s="293"/>
      <c r="I35" s="293"/>
      <c r="J35" s="293"/>
      <c r="K35" s="293"/>
      <c r="L35" s="293"/>
      <c r="M35" s="293"/>
      <c r="N35" s="293"/>
      <c r="O35" s="293"/>
      <c r="P35" s="293"/>
      <c r="Q35" s="293"/>
      <c r="R35" s="294"/>
      <c r="U35" s="292"/>
      <c r="V35" s="293"/>
      <c r="W35" s="293"/>
      <c r="X35" s="293"/>
      <c r="Y35" s="293"/>
      <c r="Z35" s="293"/>
      <c r="AA35" s="293"/>
      <c r="AB35" s="293"/>
      <c r="AC35" s="293"/>
      <c r="AD35" s="293"/>
      <c r="AE35" s="293"/>
      <c r="AF35" s="293"/>
      <c r="AG35" s="293"/>
      <c r="AH35" s="293"/>
      <c r="AI35" s="293"/>
      <c r="AJ35" s="293"/>
      <c r="AK35" s="294"/>
      <c r="AN35" s="258"/>
      <c r="AO35" s="259"/>
      <c r="AP35" s="259"/>
      <c r="AQ35" s="259"/>
      <c r="AR35" s="259"/>
      <c r="AS35" s="259"/>
      <c r="AT35" s="259"/>
      <c r="AU35" s="259"/>
      <c r="AV35" s="259"/>
      <c r="AW35" s="259"/>
      <c r="AX35" s="259"/>
      <c r="AY35" s="259"/>
      <c r="AZ35" s="259"/>
      <c r="BA35" s="259"/>
      <c r="BB35" s="260"/>
    </row>
    <row r="36" spans="2:66" ht="16.350000000000001" customHeight="1" x14ac:dyDescent="0.2">
      <c r="B36" t="s">
        <v>92</v>
      </c>
    </row>
    <row r="37" spans="2:66" ht="15" customHeight="1" x14ac:dyDescent="0.2">
      <c r="AD37" s="17"/>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17"/>
    </row>
    <row r="38" spans="2:66" ht="16.350000000000001" customHeight="1" x14ac:dyDescent="0.2">
      <c r="B38" t="s">
        <v>30</v>
      </c>
      <c r="AD38" s="17"/>
      <c r="AE38" s="86"/>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row>
    <row r="39" spans="2:66" ht="16.350000000000001" customHeight="1" x14ac:dyDescent="0.2">
      <c r="C39" s="242" t="s">
        <v>18</v>
      </c>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0" t="s">
        <v>182</v>
      </c>
      <c r="AY39" s="240"/>
      <c r="AZ39" s="240"/>
      <c r="BA39" s="240"/>
      <c r="BB39" s="240"/>
    </row>
    <row r="40" spans="2:66" ht="16.350000000000001" customHeight="1" x14ac:dyDescent="0.2">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1"/>
      <c r="AY40" s="241"/>
      <c r="AZ40" s="241"/>
      <c r="BA40" s="241"/>
      <c r="BB40" s="241"/>
    </row>
    <row r="41" spans="2:66" ht="16.350000000000001" customHeight="1" x14ac:dyDescent="0.2">
      <c r="C41" s="301" t="s">
        <v>145</v>
      </c>
      <c r="D41" s="301"/>
      <c r="E41" s="301"/>
      <c r="F41" s="301"/>
      <c r="G41" s="301"/>
      <c r="H41" s="301"/>
      <c r="I41" s="301"/>
      <c r="J41" s="301"/>
      <c r="K41" s="301"/>
      <c r="L41" s="301"/>
      <c r="M41" s="301"/>
      <c r="N41" s="301"/>
      <c r="O41" s="301" t="s">
        <v>174</v>
      </c>
      <c r="P41" s="301"/>
      <c r="Q41" s="301"/>
      <c r="R41" s="301"/>
      <c r="S41" s="301"/>
      <c r="T41" s="301"/>
      <c r="U41" s="301"/>
      <c r="V41" s="301"/>
      <c r="W41" s="301"/>
      <c r="X41" s="301"/>
      <c r="Y41" s="301"/>
      <c r="Z41" s="301"/>
      <c r="AA41" s="301"/>
      <c r="AB41" s="301"/>
      <c r="AC41" s="301"/>
      <c r="AD41" s="301"/>
      <c r="AE41" s="301"/>
      <c r="AF41" s="301"/>
      <c r="AG41" s="301"/>
      <c r="AH41" s="301"/>
      <c r="AI41" s="301"/>
      <c r="AJ41" s="301"/>
      <c r="AK41" s="302" t="s">
        <v>16</v>
      </c>
      <c r="AL41" s="302"/>
      <c r="AM41" s="302"/>
      <c r="AN41" s="302"/>
      <c r="AO41" s="302"/>
      <c r="AP41" s="302"/>
      <c r="AQ41" s="302"/>
      <c r="AR41" s="302"/>
      <c r="AS41" s="302" t="s">
        <v>17</v>
      </c>
      <c r="AT41" s="302"/>
      <c r="AU41" s="302"/>
      <c r="AV41" s="302"/>
      <c r="AW41" s="302"/>
      <c r="AX41" s="302"/>
      <c r="AY41" s="302"/>
      <c r="AZ41" s="302"/>
      <c r="BA41" s="302"/>
      <c r="BB41" s="302"/>
    </row>
    <row r="42" spans="2:66" ht="16.350000000000001" customHeight="1" x14ac:dyDescent="0.2">
      <c r="C42" s="301"/>
      <c r="D42" s="301"/>
      <c r="E42" s="301"/>
      <c r="F42" s="301"/>
      <c r="G42" s="301"/>
      <c r="H42" s="301"/>
      <c r="I42" s="301"/>
      <c r="J42" s="301"/>
      <c r="K42" s="301"/>
      <c r="L42" s="301"/>
      <c r="M42" s="301"/>
      <c r="N42" s="301"/>
      <c r="O42" s="303" t="s">
        <v>13</v>
      </c>
      <c r="P42" s="304"/>
      <c r="Q42" s="304"/>
      <c r="R42" s="304"/>
      <c r="S42" s="304"/>
      <c r="T42" s="304"/>
      <c r="U42" s="304"/>
      <c r="V42" s="244" t="s">
        <v>14</v>
      </c>
      <c r="W42" s="245"/>
      <c r="X42" s="245"/>
      <c r="Y42" s="245"/>
      <c r="Z42" s="245"/>
      <c r="AA42" s="245"/>
      <c r="AB42" s="245"/>
      <c r="AC42" s="246" t="s">
        <v>15</v>
      </c>
      <c r="AD42" s="247"/>
      <c r="AE42" s="247"/>
      <c r="AF42" s="247"/>
      <c r="AG42" s="247"/>
      <c r="AH42" s="247"/>
      <c r="AI42" s="247"/>
      <c r="AJ42" s="247"/>
      <c r="AK42" s="302"/>
      <c r="AL42" s="302"/>
      <c r="AM42" s="302"/>
      <c r="AN42" s="302"/>
      <c r="AO42" s="302"/>
      <c r="AP42" s="302"/>
      <c r="AQ42" s="302"/>
      <c r="AR42" s="302"/>
      <c r="AS42" s="302"/>
      <c r="AT42" s="302"/>
      <c r="AU42" s="302"/>
      <c r="AV42" s="302"/>
      <c r="AW42" s="302"/>
      <c r="AX42" s="302"/>
      <c r="AY42" s="302"/>
      <c r="AZ42" s="302"/>
      <c r="BA42" s="302"/>
      <c r="BB42" s="302"/>
    </row>
    <row r="43" spans="2:66" ht="30" customHeight="1" x14ac:dyDescent="0.2">
      <c r="C43" s="229" t="s">
        <v>140</v>
      </c>
      <c r="D43" s="229"/>
      <c r="E43" s="229"/>
      <c r="F43" s="229"/>
      <c r="G43" s="229"/>
      <c r="H43" s="229"/>
      <c r="I43" s="229"/>
      <c r="J43" s="229"/>
      <c r="K43" s="229"/>
      <c r="L43" s="229"/>
      <c r="M43" s="229"/>
      <c r="N43" s="229"/>
      <c r="O43" s="228">
        <f>SUM(O44:U45)</f>
        <v>0</v>
      </c>
      <c r="P43" s="228"/>
      <c r="Q43" s="228"/>
      <c r="R43" s="228"/>
      <c r="S43" s="228"/>
      <c r="T43" s="228"/>
      <c r="U43" s="228"/>
      <c r="V43" s="228">
        <f>SUM(V44:AB45)</f>
        <v>0</v>
      </c>
      <c r="W43" s="228"/>
      <c r="X43" s="228"/>
      <c r="Y43" s="228"/>
      <c r="Z43" s="228"/>
      <c r="AA43" s="228"/>
      <c r="AB43" s="228"/>
      <c r="AC43" s="228">
        <f>SUM(AC44:AJ45)</f>
        <v>0</v>
      </c>
      <c r="AD43" s="228"/>
      <c r="AE43" s="228"/>
      <c r="AF43" s="228"/>
      <c r="AG43" s="228"/>
      <c r="AH43" s="228"/>
      <c r="AI43" s="228"/>
      <c r="AJ43" s="228"/>
      <c r="AK43" s="228">
        <f>SUM(AK44:AR45)</f>
        <v>0</v>
      </c>
      <c r="AL43" s="228"/>
      <c r="AM43" s="228"/>
      <c r="AN43" s="228"/>
      <c r="AO43" s="228"/>
      <c r="AP43" s="228"/>
      <c r="AQ43" s="228"/>
      <c r="AR43" s="228"/>
      <c r="AS43" s="232">
        <f t="shared" ref="AS43:AS48" si="0">SUM(O43:AR43)</f>
        <v>0</v>
      </c>
      <c r="AT43" s="232"/>
      <c r="AU43" s="232"/>
      <c r="AV43" s="232"/>
      <c r="AW43" s="232"/>
      <c r="AX43" s="232"/>
      <c r="AY43" s="232"/>
      <c r="AZ43" s="232"/>
      <c r="BA43" s="232"/>
      <c r="BB43" s="232"/>
      <c r="BE43" t="s">
        <v>163</v>
      </c>
      <c r="BF43" t="s">
        <v>162</v>
      </c>
    </row>
    <row r="44" spans="2:66" ht="30" customHeight="1" x14ac:dyDescent="0.2">
      <c r="C44" s="231" t="s">
        <v>184</v>
      </c>
      <c r="D44" s="231"/>
      <c r="E44" s="231"/>
      <c r="F44" s="231"/>
      <c r="G44" s="231"/>
      <c r="H44" s="231"/>
      <c r="I44" s="231"/>
      <c r="J44" s="231"/>
      <c r="K44" s="231"/>
      <c r="L44" s="231"/>
      <c r="M44" s="231"/>
      <c r="N44" s="231"/>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6"/>
      <c r="AL44" s="226"/>
      <c r="AM44" s="226"/>
      <c r="AN44" s="226"/>
      <c r="AO44" s="226"/>
      <c r="AP44" s="226"/>
      <c r="AQ44" s="226"/>
      <c r="AR44" s="226"/>
      <c r="AS44" s="232">
        <f t="shared" si="0"/>
        <v>0</v>
      </c>
      <c r="AT44" s="232"/>
      <c r="AU44" s="232"/>
      <c r="AV44" s="232"/>
      <c r="AW44" s="232"/>
      <c r="AX44" s="232"/>
      <c r="AY44" s="232"/>
      <c r="AZ44" s="232"/>
      <c r="BA44" s="232"/>
      <c r="BB44" s="232"/>
      <c r="BC44" s="71"/>
      <c r="BD44" s="71"/>
      <c r="BE44" s="80" t="s">
        <v>157</v>
      </c>
      <c r="BF44" s="71">
        <f>IF(BD51=0,AS44,AS44+AS84)</f>
        <v>0</v>
      </c>
      <c r="BG44" s="71" t="str">
        <f>IF(BF44=基本情報入力!C19,"OK","NG")</f>
        <v>OK</v>
      </c>
      <c r="BH44" s="71"/>
      <c r="BI44" s="71"/>
      <c r="BJ44" s="71"/>
      <c r="BK44" s="71"/>
      <c r="BL44" s="71"/>
      <c r="BM44" s="71"/>
      <c r="BN44" s="71"/>
    </row>
    <row r="45" spans="2:66" ht="30" customHeight="1" x14ac:dyDescent="0.2">
      <c r="C45" s="229" t="s">
        <v>141</v>
      </c>
      <c r="D45" s="229"/>
      <c r="E45" s="229"/>
      <c r="F45" s="229"/>
      <c r="G45" s="229"/>
      <c r="H45" s="229"/>
      <c r="I45" s="229"/>
      <c r="J45" s="229"/>
      <c r="K45" s="229"/>
      <c r="L45" s="229"/>
      <c r="M45" s="229"/>
      <c r="N45" s="229"/>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8"/>
      <c r="AL45" s="228"/>
      <c r="AM45" s="228"/>
      <c r="AN45" s="228"/>
      <c r="AO45" s="228"/>
      <c r="AP45" s="228"/>
      <c r="AQ45" s="228"/>
      <c r="AR45" s="228"/>
      <c r="AS45" s="232">
        <f t="shared" si="0"/>
        <v>0</v>
      </c>
      <c r="AT45" s="232"/>
      <c r="AU45" s="232"/>
      <c r="AV45" s="232"/>
      <c r="AW45" s="232"/>
      <c r="AX45" s="232"/>
      <c r="AY45" s="232"/>
      <c r="AZ45" s="232"/>
      <c r="BA45" s="232"/>
      <c r="BB45" s="232"/>
      <c r="BC45" s="71"/>
      <c r="BD45" s="71"/>
      <c r="BE45" s="81" t="s">
        <v>158</v>
      </c>
      <c r="BF45" s="71">
        <f>IF(BD51=0,AS45,AS45+AS85)</f>
        <v>0</v>
      </c>
      <c r="BG45" s="71" t="str">
        <f>IF(BF45=基本情報入力!C20,"OK","NG")</f>
        <v>OK</v>
      </c>
      <c r="BH45" s="71"/>
      <c r="BI45" s="71"/>
      <c r="BJ45" s="71"/>
      <c r="BK45" s="71"/>
      <c r="BL45" s="71"/>
      <c r="BM45" s="71"/>
      <c r="BN45" s="71"/>
    </row>
    <row r="46" spans="2:66" ht="30" customHeight="1" x14ac:dyDescent="0.2">
      <c r="C46" s="229" t="s">
        <v>142</v>
      </c>
      <c r="D46" s="229"/>
      <c r="E46" s="229"/>
      <c r="F46" s="229"/>
      <c r="G46" s="229"/>
      <c r="H46" s="229"/>
      <c r="I46" s="229"/>
      <c r="J46" s="229"/>
      <c r="K46" s="229"/>
      <c r="L46" s="229"/>
      <c r="M46" s="229"/>
      <c r="N46" s="229"/>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32">
        <f t="shared" si="0"/>
        <v>0</v>
      </c>
      <c r="AT46" s="232"/>
      <c r="AU46" s="232"/>
      <c r="AV46" s="232"/>
      <c r="AW46" s="232"/>
      <c r="AX46" s="232"/>
      <c r="AY46" s="232"/>
      <c r="AZ46" s="232"/>
      <c r="BA46" s="232"/>
      <c r="BB46" s="232"/>
      <c r="BC46" s="71"/>
      <c r="BD46" s="71"/>
      <c r="BE46" s="81" t="s">
        <v>159</v>
      </c>
      <c r="BF46" s="71">
        <f>IF(BD51=0,AS46,AS46+AS86)</f>
        <v>0</v>
      </c>
      <c r="BG46" s="71" t="str">
        <f>IF(BF46=基本情報入力!C21,"OK","NG")</f>
        <v>OK</v>
      </c>
      <c r="BH46" s="71"/>
      <c r="BI46" s="71"/>
      <c r="BJ46" s="71"/>
      <c r="BK46" s="71"/>
      <c r="BL46" s="71"/>
      <c r="BM46" s="71"/>
      <c r="BN46" s="71"/>
    </row>
    <row r="47" spans="2:66" ht="30" customHeight="1" x14ac:dyDescent="0.2">
      <c r="C47" s="229" t="s">
        <v>143</v>
      </c>
      <c r="D47" s="229"/>
      <c r="E47" s="229"/>
      <c r="F47" s="229"/>
      <c r="G47" s="229"/>
      <c r="H47" s="229"/>
      <c r="I47" s="229"/>
      <c r="J47" s="229"/>
      <c r="K47" s="229"/>
      <c r="L47" s="229"/>
      <c r="M47" s="229"/>
      <c r="N47" s="229"/>
      <c r="O47" s="248"/>
      <c r="P47" s="249"/>
      <c r="Q47" s="249"/>
      <c r="R47" s="249"/>
      <c r="S47" s="249"/>
      <c r="T47" s="249"/>
      <c r="U47" s="249"/>
      <c r="V47" s="248"/>
      <c r="W47" s="249"/>
      <c r="X47" s="249"/>
      <c r="Y47" s="249"/>
      <c r="Z47" s="249"/>
      <c r="AA47" s="249"/>
      <c r="AB47" s="249"/>
      <c r="AC47" s="250"/>
      <c r="AD47" s="250"/>
      <c r="AE47" s="250"/>
      <c r="AF47" s="250"/>
      <c r="AG47" s="250"/>
      <c r="AH47" s="250"/>
      <c r="AI47" s="250"/>
      <c r="AJ47" s="250"/>
      <c r="AK47" s="226"/>
      <c r="AL47" s="226"/>
      <c r="AM47" s="226"/>
      <c r="AN47" s="226"/>
      <c r="AO47" s="226"/>
      <c r="AP47" s="226"/>
      <c r="AQ47" s="226"/>
      <c r="AR47" s="226"/>
      <c r="AS47" s="232">
        <f t="shared" si="0"/>
        <v>0</v>
      </c>
      <c r="AT47" s="232"/>
      <c r="AU47" s="232"/>
      <c r="AV47" s="232"/>
      <c r="AW47" s="232"/>
      <c r="AX47" s="232"/>
      <c r="AY47" s="232"/>
      <c r="AZ47" s="232"/>
      <c r="BA47" s="232"/>
      <c r="BB47" s="232"/>
      <c r="BC47" s="71"/>
      <c r="BD47" s="71"/>
      <c r="BE47" s="81" t="s">
        <v>160</v>
      </c>
      <c r="BF47" s="71">
        <f>IF(BD51=0,AS47,AS47+AS87)</f>
        <v>0</v>
      </c>
      <c r="BG47" s="71" t="str">
        <f>IF(BF47=基本情報入力!C22,"OK","NG")</f>
        <v>OK</v>
      </c>
      <c r="BH47" s="71"/>
      <c r="BI47" s="71"/>
      <c r="BJ47" s="71"/>
      <c r="BK47" s="71"/>
      <c r="BL47" s="71"/>
      <c r="BM47" s="71"/>
      <c r="BN47" s="71"/>
    </row>
    <row r="48" spans="2:66" ht="30" customHeight="1" x14ac:dyDescent="0.2">
      <c r="C48" s="229" t="s">
        <v>144</v>
      </c>
      <c r="D48" s="229"/>
      <c r="E48" s="229"/>
      <c r="F48" s="229"/>
      <c r="G48" s="229"/>
      <c r="H48" s="229"/>
      <c r="I48" s="229"/>
      <c r="J48" s="229"/>
      <c r="K48" s="229"/>
      <c r="L48" s="229"/>
      <c r="M48" s="229"/>
      <c r="N48" s="229"/>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32">
        <f t="shared" si="0"/>
        <v>0</v>
      </c>
      <c r="AT48" s="232"/>
      <c r="AU48" s="232"/>
      <c r="AV48" s="232"/>
      <c r="AW48" s="232"/>
      <c r="AX48" s="232"/>
      <c r="AY48" s="232"/>
      <c r="AZ48" s="232"/>
      <c r="BA48" s="232"/>
      <c r="BB48" s="232"/>
      <c r="BC48" s="71"/>
      <c r="BD48" s="71"/>
      <c r="BE48" s="81" t="s">
        <v>161</v>
      </c>
      <c r="BF48" s="71">
        <f>IF(BD51=0,AS48,AS48+AS88)</f>
        <v>0</v>
      </c>
      <c r="BG48" s="71" t="str">
        <f>IF(BF48=基本情報入力!C23,"OK","NG")</f>
        <v>OK</v>
      </c>
      <c r="BH48" s="71"/>
      <c r="BI48" s="71"/>
      <c r="BJ48" s="71"/>
      <c r="BK48" s="71"/>
      <c r="BL48" s="71"/>
      <c r="BM48" s="71"/>
      <c r="BN48" s="71"/>
    </row>
    <row r="49" spans="1:57" s="17" customFormat="1" ht="20.100000000000001" customHeight="1" x14ac:dyDescent="0.2">
      <c r="C49" s="222" t="str">
        <f>IF(OR(AT15="②",AT15="③"),"※課税仕入に該当する金額は形式的に課税売上対応分に入力してください。","")</f>
        <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row>
    <row r="50" spans="1:57" ht="12" customHeight="1" x14ac:dyDescent="0.2"/>
    <row r="51" spans="1:57" ht="15" customHeight="1" x14ac:dyDescent="0.2">
      <c r="A51" s="320" t="s">
        <v>76</v>
      </c>
      <c r="B51" s="320"/>
      <c r="C51" s="320"/>
      <c r="D51" s="320"/>
      <c r="E51" s="320"/>
      <c r="F51" s="320"/>
      <c r="G51" s="320"/>
      <c r="H51" s="320"/>
      <c r="I51" s="320"/>
      <c r="J51" s="320"/>
      <c r="K51" s="320"/>
      <c r="L51" s="234"/>
      <c r="M51" s="235"/>
      <c r="N51" s="235"/>
      <c r="O51" s="235"/>
      <c r="P51" s="235"/>
      <c r="Q51" s="235"/>
      <c r="R51" s="235"/>
      <c r="S51" s="235"/>
      <c r="T51" s="235"/>
      <c r="U51" s="235"/>
      <c r="V51" s="235"/>
      <c r="W51" s="235"/>
      <c r="X51" s="235"/>
      <c r="Y51" s="235"/>
      <c r="Z51" s="235"/>
      <c r="AA51" s="236"/>
      <c r="AB51" s="233" t="s">
        <v>74</v>
      </c>
      <c r="AC51" s="233"/>
      <c r="AD51" s="233"/>
      <c r="AE51" s="233"/>
      <c r="AF51" s="234"/>
      <c r="AG51" s="235"/>
      <c r="AH51" s="235"/>
      <c r="AI51" s="235"/>
      <c r="AJ51" s="235"/>
      <c r="AK51" s="235"/>
      <c r="AL51" s="235"/>
      <c r="AM51" s="235"/>
      <c r="AN51" s="235"/>
      <c r="AO51" s="235"/>
      <c r="AP51" s="235"/>
      <c r="AQ51" s="235"/>
      <c r="AR51" s="235"/>
      <c r="AS51" s="235"/>
      <c r="AT51" s="235"/>
      <c r="AU51" s="236"/>
      <c r="AV51" s="33"/>
      <c r="AW51" s="33"/>
      <c r="AX51" s="33"/>
      <c r="AY51" s="33"/>
      <c r="AZ51" s="33"/>
      <c r="BA51" s="33"/>
      <c r="BB51" s="33"/>
      <c r="BD51">
        <f>IF(OR(L51="",AF51=""),0,1)</f>
        <v>0</v>
      </c>
    </row>
    <row r="52" spans="1:57" ht="15" customHeight="1" x14ac:dyDescent="0.2">
      <c r="A52" s="320"/>
      <c r="B52" s="320"/>
      <c r="C52" s="320"/>
      <c r="D52" s="320"/>
      <c r="E52" s="320"/>
      <c r="F52" s="320"/>
      <c r="G52" s="320"/>
      <c r="H52" s="320"/>
      <c r="I52" s="320"/>
      <c r="J52" s="320"/>
      <c r="K52" s="320"/>
      <c r="L52" s="237"/>
      <c r="M52" s="238"/>
      <c r="N52" s="238"/>
      <c r="O52" s="238"/>
      <c r="P52" s="238"/>
      <c r="Q52" s="238"/>
      <c r="R52" s="238"/>
      <c r="S52" s="238"/>
      <c r="T52" s="238"/>
      <c r="U52" s="238"/>
      <c r="V52" s="238"/>
      <c r="W52" s="238"/>
      <c r="X52" s="238"/>
      <c r="Y52" s="238"/>
      <c r="Z52" s="238"/>
      <c r="AA52" s="239"/>
      <c r="AB52" s="233"/>
      <c r="AC52" s="233"/>
      <c r="AD52" s="233"/>
      <c r="AE52" s="233"/>
      <c r="AF52" s="237"/>
      <c r="AG52" s="238"/>
      <c r="AH52" s="238"/>
      <c r="AI52" s="238"/>
      <c r="AJ52" s="238"/>
      <c r="AK52" s="238"/>
      <c r="AL52" s="238"/>
      <c r="AM52" s="238"/>
      <c r="AN52" s="238"/>
      <c r="AO52" s="238"/>
      <c r="AP52" s="238"/>
      <c r="AQ52" s="238"/>
      <c r="AR52" s="238"/>
      <c r="AS52" s="238"/>
      <c r="AT52" s="238"/>
      <c r="AU52" s="239"/>
      <c r="AV52" s="33"/>
      <c r="AW52" s="33"/>
      <c r="AX52" s="33"/>
      <c r="AY52" s="33"/>
      <c r="AZ52" s="33"/>
      <c r="BA52" s="33"/>
      <c r="BB52" s="33"/>
    </row>
    <row r="53" spans="1:57" ht="16.350000000000001" customHeight="1" x14ac:dyDescent="0.2">
      <c r="B53" t="s">
        <v>31</v>
      </c>
    </row>
    <row r="54" spans="1:57" s="21" customFormat="1" ht="16.350000000000001" customHeight="1" thickBot="1" x14ac:dyDescent="0.25">
      <c r="C54" s="254" t="s">
        <v>34</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row>
    <row r="55" spans="1:57" s="21" customFormat="1" ht="13.05" customHeight="1" x14ac:dyDescent="0.2">
      <c r="B55" s="287"/>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61" t="s">
        <v>78</v>
      </c>
      <c r="AU55" s="262"/>
      <c r="AV55" s="262"/>
      <c r="AW55" s="262"/>
      <c r="AX55" s="262"/>
      <c r="AY55" s="262"/>
      <c r="AZ55" s="263"/>
      <c r="BA55" s="93"/>
      <c r="BB55" s="93"/>
      <c r="BC55" s="85"/>
      <c r="BD55" s="85"/>
      <c r="BE55" s="85"/>
    </row>
    <row r="56" spans="1:57" ht="16.05" customHeight="1" x14ac:dyDescent="0.2">
      <c r="A56" s="32"/>
      <c r="B56" s="264" t="s">
        <v>79</v>
      </c>
      <c r="C56" s="265"/>
      <c r="D56" s="266" t="s">
        <v>80</v>
      </c>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7"/>
      <c r="AT56" s="268"/>
      <c r="AU56" s="269"/>
      <c r="AV56" s="269"/>
      <c r="AW56" s="269"/>
      <c r="AX56" s="269"/>
      <c r="AY56" s="269"/>
      <c r="AZ56" s="270"/>
      <c r="BA56" s="84"/>
      <c r="BB56" s="83"/>
      <c r="BC56" s="17"/>
      <c r="BD56" s="17"/>
      <c r="BE56" s="85" t="str">
        <f>IF($AT56="①","⇒以下の（２）、（３）を入力してください。また、別紙様式2-1②を提出してください。"," ")</f>
        <v xml:space="preserve"> </v>
      </c>
    </row>
    <row r="57" spans="1:57" ht="16.05" customHeight="1" x14ac:dyDescent="0.2">
      <c r="A57" s="32"/>
      <c r="B57" s="264"/>
      <c r="C57" s="265"/>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7"/>
      <c r="AT57" s="271"/>
      <c r="AU57" s="269"/>
      <c r="AV57" s="269"/>
      <c r="AW57" s="269"/>
      <c r="AX57" s="269"/>
      <c r="AY57" s="269"/>
      <c r="AZ57" s="270"/>
      <c r="BA57" s="32"/>
      <c r="BB57" s="32"/>
      <c r="BE57" s="23" t="e">
        <f>'別紙様式2-1② (５億超or95%未満で個別対応方式 ）'!AJ72</f>
        <v>#DIV/0!</v>
      </c>
    </row>
    <row r="58" spans="1:57" ht="16.05" customHeight="1" x14ac:dyDescent="0.2">
      <c r="A58" s="32"/>
      <c r="B58" s="275" t="s">
        <v>81</v>
      </c>
      <c r="C58" s="276"/>
      <c r="D58" s="279" t="s">
        <v>82</v>
      </c>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80"/>
      <c r="AT58" s="271"/>
      <c r="AU58" s="269"/>
      <c r="AV58" s="269"/>
      <c r="AW58" s="269"/>
      <c r="AX58" s="269"/>
      <c r="AY58" s="269"/>
      <c r="AZ58" s="270"/>
      <c r="BA58" s="32"/>
      <c r="BB58" s="32"/>
      <c r="BE58" s="73" t="str">
        <f>IF($AT56="②","⇒以下の（２）、（３）を入力してください。また、別紙様式2-2②を提出してください。","")</f>
        <v/>
      </c>
    </row>
    <row r="59" spans="1:57" ht="16.05" customHeight="1" x14ac:dyDescent="0.2">
      <c r="A59" s="32"/>
      <c r="B59" s="277"/>
      <c r="C59" s="278"/>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2"/>
      <c r="AT59" s="271"/>
      <c r="AU59" s="269"/>
      <c r="AV59" s="269"/>
      <c r="AW59" s="269"/>
      <c r="AX59" s="269"/>
      <c r="AY59" s="269"/>
      <c r="AZ59" s="270"/>
      <c r="BA59" s="32"/>
      <c r="BB59" s="32"/>
      <c r="BE59" s="23" t="e">
        <f>'別紙様式2-2② (５億超or95%未満で一括比例配分 ）'!AJ55</f>
        <v>#DIV/0!</v>
      </c>
    </row>
    <row r="60" spans="1:57" ht="16.05" customHeight="1" x14ac:dyDescent="0.2">
      <c r="A60" s="32"/>
      <c r="B60" s="264" t="s">
        <v>83</v>
      </c>
      <c r="C60" s="265"/>
      <c r="D60" s="266" t="s">
        <v>84</v>
      </c>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7"/>
      <c r="AT60" s="271"/>
      <c r="AU60" s="269"/>
      <c r="AV60" s="269"/>
      <c r="AW60" s="269"/>
      <c r="AX60" s="269"/>
      <c r="AY60" s="269"/>
      <c r="AZ60" s="270"/>
      <c r="BA60" s="32"/>
      <c r="BB60" s="32"/>
      <c r="BE60" s="73" t="str">
        <f>IF($AT56="③","⇒以下の（２）、（３）を入力してください。また、別紙様式2-3②を提出してください。","")</f>
        <v/>
      </c>
    </row>
    <row r="61" spans="1:57" ht="16.05" customHeight="1" thickBot="1" x14ac:dyDescent="0.25">
      <c r="A61" s="32"/>
      <c r="B61" s="283"/>
      <c r="C61" s="284"/>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6"/>
      <c r="AT61" s="272"/>
      <c r="AU61" s="273"/>
      <c r="AV61" s="273"/>
      <c r="AW61" s="273"/>
      <c r="AX61" s="273"/>
      <c r="AY61" s="273"/>
      <c r="AZ61" s="274"/>
      <c r="BA61" s="32"/>
      <c r="BB61" s="32"/>
      <c r="BE61" s="23">
        <f>'別紙様式2-3②(５億以下and95%以上)  '!AJ55</f>
        <v>0</v>
      </c>
    </row>
    <row r="62" spans="1:57" ht="14.1" customHeight="1" x14ac:dyDescent="0.2">
      <c r="A62" s="20"/>
      <c r="B62" s="252" t="str">
        <f>IF(AT56="①", BE56, IF(AT56="②", BE58, IF(AT56="③", BE60, "")))</f>
        <v/>
      </c>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0"/>
      <c r="BB62" s="20"/>
    </row>
    <row r="63" spans="1:57" ht="14.1" customHeight="1" x14ac:dyDescent="0.2">
      <c r="A63" s="32"/>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32"/>
      <c r="BB63" s="32"/>
    </row>
    <row r="64" spans="1:57" ht="16.350000000000001" customHeight="1" x14ac:dyDescent="0.2">
      <c r="B64" t="s">
        <v>29</v>
      </c>
    </row>
    <row r="65" spans="2:54" s="21" customFormat="1" ht="16.350000000000001" customHeight="1" x14ac:dyDescent="0.2">
      <c r="C65" s="254" t="s">
        <v>35</v>
      </c>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row>
    <row r="66" spans="2:54" ht="12" customHeight="1" x14ac:dyDescent="0.2">
      <c r="B66" s="14"/>
      <c r="C66" s="295" t="s">
        <v>88</v>
      </c>
      <c r="D66" s="296"/>
      <c r="E66" s="296"/>
      <c r="F66" s="296"/>
      <c r="G66" s="296"/>
      <c r="H66" s="296"/>
      <c r="I66" s="296"/>
      <c r="J66" s="296"/>
      <c r="K66" s="296"/>
      <c r="L66" s="296"/>
      <c r="M66" s="296"/>
      <c r="N66" s="296"/>
      <c r="O66" s="296"/>
      <c r="P66" s="296"/>
      <c r="Q66" s="296"/>
      <c r="R66" s="1"/>
      <c r="S66" s="8"/>
      <c r="T66" s="8"/>
      <c r="U66" s="4"/>
      <c r="V66" s="295" t="s">
        <v>89</v>
      </c>
      <c r="W66" s="299"/>
      <c r="X66" s="299"/>
      <c r="Y66" s="299"/>
      <c r="Z66" s="299"/>
      <c r="AA66" s="299"/>
      <c r="AB66" s="299"/>
      <c r="AC66" s="299"/>
      <c r="AD66" s="299"/>
      <c r="AE66" s="299"/>
      <c r="AF66" s="299"/>
      <c r="AG66" s="299"/>
      <c r="AH66" s="299"/>
      <c r="AI66" s="299"/>
      <c r="AJ66" s="299"/>
      <c r="AK66" s="6"/>
      <c r="AL66" s="7"/>
      <c r="AM66" s="9"/>
      <c r="AN66" s="5"/>
      <c r="AO66" s="295" t="s">
        <v>90</v>
      </c>
      <c r="AP66" s="299"/>
      <c r="AQ66" s="299"/>
      <c r="AR66" s="299"/>
      <c r="AS66" s="299"/>
      <c r="AT66" s="299"/>
      <c r="AU66" s="299"/>
      <c r="AV66" s="299"/>
      <c r="AW66" s="299"/>
      <c r="AX66" s="299"/>
      <c r="AY66" s="299"/>
      <c r="AZ66" s="299"/>
      <c r="BA66" s="299"/>
      <c r="BB66" s="6"/>
    </row>
    <row r="67" spans="2:54" ht="12" customHeight="1" x14ac:dyDescent="0.2">
      <c r="B67" s="15"/>
      <c r="C67" s="297"/>
      <c r="D67" s="297"/>
      <c r="E67" s="297"/>
      <c r="F67" s="297"/>
      <c r="G67" s="297"/>
      <c r="H67" s="297"/>
      <c r="I67" s="297"/>
      <c r="J67" s="297"/>
      <c r="K67" s="297"/>
      <c r="L67" s="297"/>
      <c r="M67" s="297"/>
      <c r="N67" s="297"/>
      <c r="O67" s="297"/>
      <c r="P67" s="297"/>
      <c r="Q67" s="297"/>
      <c r="R67" s="2"/>
      <c r="S67" s="8"/>
      <c r="T67" s="8"/>
      <c r="U67" s="7"/>
      <c r="V67" s="300"/>
      <c r="W67" s="300"/>
      <c r="X67" s="300"/>
      <c r="Y67" s="300"/>
      <c r="Z67" s="300"/>
      <c r="AA67" s="300"/>
      <c r="AB67" s="300"/>
      <c r="AC67" s="300"/>
      <c r="AD67" s="300"/>
      <c r="AE67" s="300"/>
      <c r="AF67" s="300"/>
      <c r="AG67" s="300"/>
      <c r="AH67" s="300"/>
      <c r="AI67" s="300"/>
      <c r="AJ67" s="300"/>
      <c r="AK67" s="9"/>
      <c r="AL67" s="7"/>
      <c r="AM67" s="9"/>
      <c r="AN67" s="8"/>
      <c r="AO67" s="300"/>
      <c r="AP67" s="300"/>
      <c r="AQ67" s="300"/>
      <c r="AR67" s="300"/>
      <c r="AS67" s="300"/>
      <c r="AT67" s="300"/>
      <c r="AU67" s="300"/>
      <c r="AV67" s="300"/>
      <c r="AW67" s="300"/>
      <c r="AX67" s="300"/>
      <c r="AY67" s="300"/>
      <c r="AZ67" s="300"/>
      <c r="BA67" s="300"/>
      <c r="BB67" s="9"/>
    </row>
    <row r="68" spans="2:54" ht="12" customHeight="1" x14ac:dyDescent="0.2">
      <c r="B68" s="15"/>
      <c r="C68" s="297"/>
      <c r="D68" s="297"/>
      <c r="E68" s="297"/>
      <c r="F68" s="297"/>
      <c r="G68" s="297"/>
      <c r="H68" s="297"/>
      <c r="I68" s="297"/>
      <c r="J68" s="297"/>
      <c r="K68" s="297"/>
      <c r="L68" s="297"/>
      <c r="M68" s="297"/>
      <c r="N68" s="297"/>
      <c r="O68" s="297"/>
      <c r="P68" s="297"/>
      <c r="Q68" s="297"/>
      <c r="R68" s="2"/>
      <c r="S68" s="8"/>
      <c r="T68" s="8"/>
      <c r="U68" s="7"/>
      <c r="V68" s="300"/>
      <c r="W68" s="300"/>
      <c r="X68" s="300"/>
      <c r="Y68" s="300"/>
      <c r="Z68" s="300"/>
      <c r="AA68" s="300"/>
      <c r="AB68" s="300"/>
      <c r="AC68" s="300"/>
      <c r="AD68" s="300"/>
      <c r="AE68" s="300"/>
      <c r="AF68" s="300"/>
      <c r="AG68" s="300"/>
      <c r="AH68" s="300"/>
      <c r="AI68" s="300"/>
      <c r="AJ68" s="300"/>
      <c r="AK68" s="9"/>
      <c r="AL68" s="7"/>
      <c r="AM68" s="9"/>
      <c r="AN68" s="8"/>
      <c r="AO68" s="300"/>
      <c r="AP68" s="300"/>
      <c r="AQ68" s="300"/>
      <c r="AR68" s="300"/>
      <c r="AS68" s="300"/>
      <c r="AT68" s="300"/>
      <c r="AU68" s="300"/>
      <c r="AV68" s="300"/>
      <c r="AW68" s="300"/>
      <c r="AX68" s="300"/>
      <c r="AY68" s="300"/>
      <c r="AZ68" s="300"/>
      <c r="BA68" s="300"/>
      <c r="BB68" s="9"/>
    </row>
    <row r="69" spans="2:54" ht="12" customHeight="1" x14ac:dyDescent="0.2">
      <c r="B69" s="15"/>
      <c r="C69" s="297"/>
      <c r="D69" s="297"/>
      <c r="E69" s="297"/>
      <c r="F69" s="297"/>
      <c r="G69" s="297"/>
      <c r="H69" s="297"/>
      <c r="I69" s="297"/>
      <c r="J69" s="297"/>
      <c r="K69" s="297"/>
      <c r="L69" s="297"/>
      <c r="M69" s="297"/>
      <c r="N69" s="297"/>
      <c r="O69" s="297"/>
      <c r="P69" s="297"/>
      <c r="Q69" s="297"/>
      <c r="R69" s="2"/>
      <c r="S69" s="8"/>
      <c r="T69" s="8"/>
      <c r="U69" s="7"/>
      <c r="V69" s="300"/>
      <c r="W69" s="300"/>
      <c r="X69" s="300"/>
      <c r="Y69" s="300"/>
      <c r="Z69" s="300"/>
      <c r="AA69" s="300"/>
      <c r="AB69" s="300"/>
      <c r="AC69" s="300"/>
      <c r="AD69" s="300"/>
      <c r="AE69" s="300"/>
      <c r="AF69" s="300"/>
      <c r="AG69" s="300"/>
      <c r="AH69" s="300"/>
      <c r="AI69" s="300"/>
      <c r="AJ69" s="300"/>
      <c r="AK69" s="9"/>
      <c r="AL69" s="7"/>
      <c r="AM69" s="9"/>
      <c r="AN69" s="8"/>
      <c r="AO69" s="300"/>
      <c r="AP69" s="300"/>
      <c r="AQ69" s="300"/>
      <c r="AR69" s="300"/>
      <c r="AS69" s="300"/>
      <c r="AT69" s="300"/>
      <c r="AU69" s="300"/>
      <c r="AV69" s="300"/>
      <c r="AW69" s="300"/>
      <c r="AX69" s="300"/>
      <c r="AY69" s="300"/>
      <c r="AZ69" s="300"/>
      <c r="BA69" s="300"/>
      <c r="BB69" s="9"/>
    </row>
    <row r="70" spans="2:54" ht="12" customHeight="1" x14ac:dyDescent="0.2">
      <c r="B70" s="16"/>
      <c r="C70" s="298"/>
      <c r="D70" s="298"/>
      <c r="E70" s="298"/>
      <c r="F70" s="298"/>
      <c r="G70" s="298"/>
      <c r="H70" s="298"/>
      <c r="I70" s="298"/>
      <c r="J70" s="298"/>
      <c r="K70" s="298"/>
      <c r="L70" s="298"/>
      <c r="M70" s="298"/>
      <c r="N70" s="298"/>
      <c r="O70" s="298"/>
      <c r="P70" s="298"/>
      <c r="Q70" s="298"/>
      <c r="R70" s="3"/>
      <c r="S70" s="8"/>
      <c r="T70" s="8"/>
      <c r="U70" s="10"/>
      <c r="V70" s="243"/>
      <c r="W70" s="243"/>
      <c r="X70" s="243"/>
      <c r="Y70" s="243"/>
      <c r="Z70" s="243"/>
      <c r="AA70" s="243"/>
      <c r="AB70" s="243"/>
      <c r="AC70" s="243"/>
      <c r="AD70" s="243"/>
      <c r="AE70" s="243"/>
      <c r="AF70" s="243"/>
      <c r="AG70" s="243"/>
      <c r="AH70" s="243"/>
      <c r="AI70" s="243"/>
      <c r="AJ70" s="243"/>
      <c r="AK70" s="12"/>
      <c r="AL70" s="7"/>
      <c r="AM70" s="9"/>
      <c r="AN70" s="11"/>
      <c r="AO70" s="243"/>
      <c r="AP70" s="243"/>
      <c r="AQ70" s="243"/>
      <c r="AR70" s="243"/>
      <c r="AS70" s="243"/>
      <c r="AT70" s="243"/>
      <c r="AU70" s="243"/>
      <c r="AV70" s="243"/>
      <c r="AW70" s="243"/>
      <c r="AX70" s="243"/>
      <c r="AY70" s="243"/>
      <c r="AZ70" s="243"/>
      <c r="BA70" s="243"/>
      <c r="BB70" s="12"/>
    </row>
    <row r="71" spans="2:54" ht="6" customHeight="1" x14ac:dyDescent="0.2">
      <c r="I71" t="s">
        <v>5</v>
      </c>
      <c r="R71" s="13"/>
      <c r="S71" s="13"/>
      <c r="T71" s="13"/>
      <c r="U71" s="13"/>
      <c r="AC71" t="s">
        <v>5</v>
      </c>
      <c r="AK71" s="13"/>
      <c r="AL71" s="13"/>
      <c r="AU71" t="s">
        <v>5</v>
      </c>
    </row>
    <row r="72" spans="2:54" ht="6" customHeight="1" x14ac:dyDescent="0.2">
      <c r="I72" t="s">
        <v>5</v>
      </c>
      <c r="AC72" t="s">
        <v>5</v>
      </c>
      <c r="AU72" t="s">
        <v>5</v>
      </c>
    </row>
    <row r="73" spans="2:54" ht="6" customHeight="1" thickBot="1" x14ac:dyDescent="0.25">
      <c r="I73" t="s">
        <v>5</v>
      </c>
      <c r="AC73" t="s">
        <v>5</v>
      </c>
      <c r="AU73" t="s">
        <v>5</v>
      </c>
    </row>
    <row r="74" spans="2:54" ht="12" customHeight="1" x14ac:dyDescent="0.2">
      <c r="B74" s="289"/>
      <c r="C74" s="290"/>
      <c r="D74" s="290"/>
      <c r="E74" s="290"/>
      <c r="F74" s="290"/>
      <c r="G74" s="290"/>
      <c r="H74" s="290"/>
      <c r="I74" s="290"/>
      <c r="J74" s="290"/>
      <c r="K74" s="290"/>
      <c r="L74" s="290"/>
      <c r="M74" s="290"/>
      <c r="N74" s="290"/>
      <c r="O74" s="290"/>
      <c r="P74" s="290"/>
      <c r="Q74" s="290"/>
      <c r="R74" s="291"/>
      <c r="U74" s="289"/>
      <c r="V74" s="290"/>
      <c r="W74" s="290"/>
      <c r="X74" s="290"/>
      <c r="Y74" s="290"/>
      <c r="Z74" s="290"/>
      <c r="AA74" s="290"/>
      <c r="AB74" s="290"/>
      <c r="AC74" s="290"/>
      <c r="AD74" s="290"/>
      <c r="AE74" s="290"/>
      <c r="AF74" s="290"/>
      <c r="AG74" s="290"/>
      <c r="AH74" s="290"/>
      <c r="AI74" s="290"/>
      <c r="AJ74" s="290"/>
      <c r="AK74" s="291"/>
      <c r="AN74" s="255" t="e">
        <f>B74/U74</f>
        <v>#DIV/0!</v>
      </c>
      <c r="AO74" s="256"/>
      <c r="AP74" s="256"/>
      <c r="AQ74" s="256"/>
      <c r="AR74" s="256"/>
      <c r="AS74" s="256"/>
      <c r="AT74" s="256"/>
      <c r="AU74" s="256"/>
      <c r="AV74" s="256"/>
      <c r="AW74" s="256"/>
      <c r="AX74" s="256"/>
      <c r="AY74" s="256"/>
      <c r="AZ74" s="256"/>
      <c r="BA74" s="256"/>
      <c r="BB74" s="257"/>
    </row>
    <row r="75" spans="2:54" ht="12" customHeight="1" thickBot="1" x14ac:dyDescent="0.25">
      <c r="B75" s="292"/>
      <c r="C75" s="293"/>
      <c r="D75" s="293"/>
      <c r="E75" s="293"/>
      <c r="F75" s="293"/>
      <c r="G75" s="293"/>
      <c r="H75" s="293"/>
      <c r="I75" s="293"/>
      <c r="J75" s="293"/>
      <c r="K75" s="293"/>
      <c r="L75" s="293"/>
      <c r="M75" s="293"/>
      <c r="N75" s="293"/>
      <c r="O75" s="293"/>
      <c r="P75" s="293"/>
      <c r="Q75" s="293"/>
      <c r="R75" s="294"/>
      <c r="U75" s="292"/>
      <c r="V75" s="293"/>
      <c r="W75" s="293"/>
      <c r="X75" s="293"/>
      <c r="Y75" s="293"/>
      <c r="Z75" s="293"/>
      <c r="AA75" s="293"/>
      <c r="AB75" s="293"/>
      <c r="AC75" s="293"/>
      <c r="AD75" s="293"/>
      <c r="AE75" s="293"/>
      <c r="AF75" s="293"/>
      <c r="AG75" s="293"/>
      <c r="AH75" s="293"/>
      <c r="AI75" s="293"/>
      <c r="AJ75" s="293"/>
      <c r="AK75" s="294"/>
      <c r="AN75" s="258"/>
      <c r="AO75" s="259"/>
      <c r="AP75" s="259"/>
      <c r="AQ75" s="259"/>
      <c r="AR75" s="259"/>
      <c r="AS75" s="259"/>
      <c r="AT75" s="259"/>
      <c r="AU75" s="259"/>
      <c r="AV75" s="259"/>
      <c r="AW75" s="259"/>
      <c r="AX75" s="259"/>
      <c r="AY75" s="259"/>
      <c r="AZ75" s="259"/>
      <c r="BA75" s="259"/>
      <c r="BB75" s="260"/>
    </row>
    <row r="76" spans="2:54" ht="16.350000000000001" customHeight="1" x14ac:dyDescent="0.2">
      <c r="B76" t="s">
        <v>92</v>
      </c>
    </row>
    <row r="77" spans="2:54" ht="15" customHeight="1" x14ac:dyDescent="0.2"/>
    <row r="78" spans="2:54" ht="16.350000000000001" customHeight="1" x14ac:dyDescent="0.2">
      <c r="B78" t="s">
        <v>30</v>
      </c>
    </row>
    <row r="79" spans="2:54" ht="16.350000000000001" customHeight="1" x14ac:dyDescent="0.2">
      <c r="C79" s="242" t="s">
        <v>20</v>
      </c>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0" t="s">
        <v>182</v>
      </c>
      <c r="AY79" s="240"/>
      <c r="AZ79" s="240"/>
      <c r="BA79" s="240"/>
      <c r="BB79" s="240"/>
    </row>
    <row r="80" spans="2:54" ht="16.350000000000001" customHeight="1" x14ac:dyDescent="0.2">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1"/>
      <c r="AY80" s="241"/>
      <c r="AZ80" s="241"/>
      <c r="BA80" s="241"/>
      <c r="BB80" s="241"/>
    </row>
    <row r="81" spans="2:57" ht="16.350000000000001" customHeight="1" x14ac:dyDescent="0.2">
      <c r="C81" s="301" t="s">
        <v>145</v>
      </c>
      <c r="D81" s="301"/>
      <c r="E81" s="301"/>
      <c r="F81" s="301"/>
      <c r="G81" s="301"/>
      <c r="H81" s="301"/>
      <c r="I81" s="301"/>
      <c r="J81" s="301"/>
      <c r="K81" s="301"/>
      <c r="L81" s="301"/>
      <c r="M81" s="301"/>
      <c r="N81" s="301"/>
      <c r="O81" s="301" t="s">
        <v>174</v>
      </c>
      <c r="P81" s="301"/>
      <c r="Q81" s="301"/>
      <c r="R81" s="301"/>
      <c r="S81" s="301"/>
      <c r="T81" s="301"/>
      <c r="U81" s="301"/>
      <c r="V81" s="301"/>
      <c r="W81" s="301"/>
      <c r="X81" s="301"/>
      <c r="Y81" s="301"/>
      <c r="Z81" s="301"/>
      <c r="AA81" s="301"/>
      <c r="AB81" s="301"/>
      <c r="AC81" s="301"/>
      <c r="AD81" s="301"/>
      <c r="AE81" s="301"/>
      <c r="AF81" s="301"/>
      <c r="AG81" s="301"/>
      <c r="AH81" s="301"/>
      <c r="AI81" s="301"/>
      <c r="AJ81" s="301"/>
      <c r="AK81" s="302" t="s">
        <v>16</v>
      </c>
      <c r="AL81" s="302"/>
      <c r="AM81" s="302"/>
      <c r="AN81" s="302"/>
      <c r="AO81" s="302"/>
      <c r="AP81" s="302"/>
      <c r="AQ81" s="302"/>
      <c r="AR81" s="302"/>
      <c r="AS81" s="302" t="s">
        <v>17</v>
      </c>
      <c r="AT81" s="302"/>
      <c r="AU81" s="302"/>
      <c r="AV81" s="302"/>
      <c r="AW81" s="302"/>
      <c r="AX81" s="302"/>
      <c r="AY81" s="302"/>
      <c r="AZ81" s="302"/>
      <c r="BA81" s="302"/>
      <c r="BB81" s="302"/>
    </row>
    <row r="82" spans="2:57" ht="16.350000000000001" customHeight="1" x14ac:dyDescent="0.2">
      <c r="C82" s="301"/>
      <c r="D82" s="301"/>
      <c r="E82" s="301"/>
      <c r="F82" s="301"/>
      <c r="G82" s="301"/>
      <c r="H82" s="301"/>
      <c r="I82" s="301"/>
      <c r="J82" s="301"/>
      <c r="K82" s="301"/>
      <c r="L82" s="301"/>
      <c r="M82" s="301"/>
      <c r="N82" s="301"/>
      <c r="O82" s="303" t="s">
        <v>13</v>
      </c>
      <c r="P82" s="304"/>
      <c r="Q82" s="304"/>
      <c r="R82" s="304"/>
      <c r="S82" s="304"/>
      <c r="T82" s="304"/>
      <c r="U82" s="304"/>
      <c r="V82" s="244" t="s">
        <v>14</v>
      </c>
      <c r="W82" s="245"/>
      <c r="X82" s="245"/>
      <c r="Y82" s="245"/>
      <c r="Z82" s="245"/>
      <c r="AA82" s="245"/>
      <c r="AB82" s="245"/>
      <c r="AC82" s="246" t="s">
        <v>15</v>
      </c>
      <c r="AD82" s="247"/>
      <c r="AE82" s="247"/>
      <c r="AF82" s="247"/>
      <c r="AG82" s="247"/>
      <c r="AH82" s="247"/>
      <c r="AI82" s="247"/>
      <c r="AJ82" s="247"/>
      <c r="AK82" s="302"/>
      <c r="AL82" s="302"/>
      <c r="AM82" s="302"/>
      <c r="AN82" s="302"/>
      <c r="AO82" s="302"/>
      <c r="AP82" s="302"/>
      <c r="AQ82" s="302"/>
      <c r="AR82" s="302"/>
      <c r="AS82" s="302"/>
      <c r="AT82" s="302"/>
      <c r="AU82" s="302"/>
      <c r="AV82" s="302"/>
      <c r="AW82" s="302"/>
      <c r="AX82" s="302"/>
      <c r="AY82" s="302"/>
      <c r="AZ82" s="302"/>
      <c r="BA82" s="302"/>
      <c r="BB82" s="302"/>
    </row>
    <row r="83" spans="2:57" ht="30" customHeight="1" x14ac:dyDescent="0.2">
      <c r="C83" s="229" t="s">
        <v>140</v>
      </c>
      <c r="D83" s="229"/>
      <c r="E83" s="229"/>
      <c r="F83" s="229"/>
      <c r="G83" s="229"/>
      <c r="H83" s="229"/>
      <c r="I83" s="229"/>
      <c r="J83" s="229"/>
      <c r="K83" s="229"/>
      <c r="L83" s="229"/>
      <c r="M83" s="229"/>
      <c r="N83" s="229"/>
      <c r="O83" s="228">
        <f>SUM(O84:U85)</f>
        <v>0</v>
      </c>
      <c r="P83" s="228"/>
      <c r="Q83" s="228"/>
      <c r="R83" s="228"/>
      <c r="S83" s="228"/>
      <c r="T83" s="228"/>
      <c r="U83" s="228"/>
      <c r="V83" s="228">
        <f>SUM(V84:AB85)</f>
        <v>0</v>
      </c>
      <c r="W83" s="228"/>
      <c r="X83" s="228"/>
      <c r="Y83" s="228"/>
      <c r="Z83" s="228"/>
      <c r="AA83" s="228"/>
      <c r="AB83" s="228"/>
      <c r="AC83" s="228">
        <f>SUM(AC84:AJ85)</f>
        <v>0</v>
      </c>
      <c r="AD83" s="228"/>
      <c r="AE83" s="228"/>
      <c r="AF83" s="228"/>
      <c r="AG83" s="228"/>
      <c r="AH83" s="228"/>
      <c r="AI83" s="228"/>
      <c r="AJ83" s="228"/>
      <c r="AK83" s="228">
        <f>SUM(AK84:AR85)</f>
        <v>0</v>
      </c>
      <c r="AL83" s="228"/>
      <c r="AM83" s="228"/>
      <c r="AN83" s="228"/>
      <c r="AO83" s="228"/>
      <c r="AP83" s="228"/>
      <c r="AQ83" s="228"/>
      <c r="AR83" s="228"/>
      <c r="AS83" s="227">
        <f t="shared" ref="AS83:AS88" si="1">SUM(O83:AR83)</f>
        <v>0</v>
      </c>
      <c r="AT83" s="227"/>
      <c r="AU83" s="227"/>
      <c r="AV83" s="227"/>
      <c r="AW83" s="227"/>
      <c r="AX83" s="227"/>
      <c r="AY83" s="227"/>
      <c r="AZ83" s="227"/>
      <c r="BA83" s="227"/>
      <c r="BB83" s="227"/>
    </row>
    <row r="84" spans="2:57" ht="30" customHeight="1" x14ac:dyDescent="0.2">
      <c r="C84" s="231" t="s">
        <v>184</v>
      </c>
      <c r="D84" s="231"/>
      <c r="E84" s="231"/>
      <c r="F84" s="231"/>
      <c r="G84" s="231"/>
      <c r="H84" s="231"/>
      <c r="I84" s="231"/>
      <c r="J84" s="231"/>
      <c r="K84" s="231"/>
      <c r="L84" s="231"/>
      <c r="M84" s="231"/>
      <c r="N84" s="231"/>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6"/>
      <c r="AL84" s="226"/>
      <c r="AM84" s="226"/>
      <c r="AN84" s="226"/>
      <c r="AO84" s="226"/>
      <c r="AP84" s="226"/>
      <c r="AQ84" s="226"/>
      <c r="AR84" s="226"/>
      <c r="AS84" s="227">
        <f t="shared" si="1"/>
        <v>0</v>
      </c>
      <c r="AT84" s="227"/>
      <c r="AU84" s="227"/>
      <c r="AV84" s="227"/>
      <c r="AW84" s="227"/>
      <c r="AX84" s="227"/>
      <c r="AY84" s="227"/>
      <c r="AZ84" s="227"/>
      <c r="BA84" s="227"/>
      <c r="BB84" s="227"/>
    </row>
    <row r="85" spans="2:57" ht="30" customHeight="1" x14ac:dyDescent="0.2">
      <c r="C85" s="229" t="s">
        <v>141</v>
      </c>
      <c r="D85" s="229"/>
      <c r="E85" s="229"/>
      <c r="F85" s="229"/>
      <c r="G85" s="229"/>
      <c r="H85" s="229"/>
      <c r="I85" s="229"/>
      <c r="J85" s="229"/>
      <c r="K85" s="229"/>
      <c r="L85" s="229"/>
      <c r="M85" s="229"/>
      <c r="N85" s="229"/>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8"/>
      <c r="AL85" s="228"/>
      <c r="AM85" s="228"/>
      <c r="AN85" s="228"/>
      <c r="AO85" s="228"/>
      <c r="AP85" s="228"/>
      <c r="AQ85" s="228"/>
      <c r="AR85" s="228"/>
      <c r="AS85" s="227">
        <f t="shared" si="1"/>
        <v>0</v>
      </c>
      <c r="AT85" s="227"/>
      <c r="AU85" s="227"/>
      <c r="AV85" s="227"/>
      <c r="AW85" s="227"/>
      <c r="AX85" s="227"/>
      <c r="AY85" s="227"/>
      <c r="AZ85" s="227"/>
      <c r="BA85" s="227"/>
      <c r="BB85" s="227"/>
    </row>
    <row r="86" spans="2:57" ht="30" customHeight="1" x14ac:dyDescent="0.2">
      <c r="C86" s="229" t="s">
        <v>142</v>
      </c>
      <c r="D86" s="229"/>
      <c r="E86" s="229"/>
      <c r="F86" s="229"/>
      <c r="G86" s="229"/>
      <c r="H86" s="229"/>
      <c r="I86" s="229"/>
      <c r="J86" s="229"/>
      <c r="K86" s="229"/>
      <c r="L86" s="229"/>
      <c r="M86" s="229"/>
      <c r="N86" s="229"/>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7">
        <f t="shared" si="1"/>
        <v>0</v>
      </c>
      <c r="AT86" s="227"/>
      <c r="AU86" s="227"/>
      <c r="AV86" s="227"/>
      <c r="AW86" s="227"/>
      <c r="AX86" s="227"/>
      <c r="AY86" s="227"/>
      <c r="AZ86" s="227"/>
      <c r="BA86" s="227"/>
      <c r="BB86" s="227"/>
    </row>
    <row r="87" spans="2:57" ht="30" customHeight="1" x14ac:dyDescent="0.2">
      <c r="C87" s="229" t="s">
        <v>143</v>
      </c>
      <c r="D87" s="229"/>
      <c r="E87" s="229"/>
      <c r="F87" s="229"/>
      <c r="G87" s="229"/>
      <c r="H87" s="229"/>
      <c r="I87" s="229"/>
      <c r="J87" s="229"/>
      <c r="K87" s="229"/>
      <c r="L87" s="229"/>
      <c r="M87" s="229"/>
      <c r="N87" s="229"/>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30"/>
      <c r="AL87" s="230"/>
      <c r="AM87" s="230"/>
      <c r="AN87" s="230"/>
      <c r="AO87" s="230"/>
      <c r="AP87" s="230"/>
      <c r="AQ87" s="230"/>
      <c r="AR87" s="230"/>
      <c r="AS87" s="227">
        <f t="shared" si="1"/>
        <v>0</v>
      </c>
      <c r="AT87" s="227"/>
      <c r="AU87" s="227"/>
      <c r="AV87" s="227"/>
      <c r="AW87" s="227"/>
      <c r="AX87" s="227"/>
      <c r="AY87" s="227"/>
      <c r="AZ87" s="227"/>
      <c r="BA87" s="227"/>
      <c r="BB87" s="227"/>
    </row>
    <row r="88" spans="2:57" ht="30" customHeight="1" x14ac:dyDescent="0.2">
      <c r="C88" s="229" t="s">
        <v>144</v>
      </c>
      <c r="D88" s="229"/>
      <c r="E88" s="229"/>
      <c r="F88" s="229"/>
      <c r="G88" s="229"/>
      <c r="H88" s="229"/>
      <c r="I88" s="229"/>
      <c r="J88" s="229"/>
      <c r="K88" s="229"/>
      <c r="L88" s="229"/>
      <c r="M88" s="229"/>
      <c r="N88" s="229"/>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7">
        <f t="shared" si="1"/>
        <v>0</v>
      </c>
      <c r="AT88" s="227"/>
      <c r="AU88" s="227"/>
      <c r="AV88" s="227"/>
      <c r="AW88" s="227"/>
      <c r="AX88" s="227"/>
      <c r="AY88" s="227"/>
      <c r="AZ88" s="227"/>
      <c r="BA88" s="227"/>
      <c r="BB88" s="227"/>
    </row>
    <row r="89" spans="2:57" ht="20.100000000000001" customHeight="1" x14ac:dyDescent="0.2">
      <c r="C89" s="223" t="str">
        <f>IF(OR(AT56="②",AT56="③"),"※課税仕入に該当する金額は形式的に課税売上対応分に入力してください。","")</f>
        <v/>
      </c>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row>
    <row r="90" spans="2:57" ht="13.5" customHeight="1" x14ac:dyDescent="0.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row>
    <row r="91" spans="2:57" ht="16.350000000000001" customHeight="1" x14ac:dyDescent="0.2">
      <c r="B91" t="s">
        <v>77</v>
      </c>
      <c r="AD91" s="35"/>
      <c r="AE91" s="35"/>
      <c r="AF91" s="35"/>
      <c r="AG91" s="35"/>
      <c r="AH91" s="35"/>
      <c r="AI91" s="35"/>
      <c r="AJ91" s="35"/>
      <c r="AK91" s="35"/>
      <c r="AL91" s="35"/>
      <c r="AM91" s="35"/>
      <c r="AN91" s="35"/>
      <c r="AO91" s="35"/>
      <c r="AP91" s="35"/>
      <c r="AQ91" s="35"/>
      <c r="AR91" s="35"/>
      <c r="AS91" s="35"/>
      <c r="AT91" s="35"/>
      <c r="AU91" s="35"/>
      <c r="AV91" s="35"/>
      <c r="AW91" s="35"/>
      <c r="AX91" s="35"/>
    </row>
    <row r="92" spans="2:57" ht="2.1" customHeight="1" thickBot="1" x14ac:dyDescent="0.25">
      <c r="AD92" s="35"/>
      <c r="AE92" s="35"/>
      <c r="AF92" s="35"/>
      <c r="AG92" s="35"/>
      <c r="AH92" s="35"/>
      <c r="AI92" s="35"/>
      <c r="AJ92" s="35"/>
      <c r="AK92" s="35"/>
      <c r="AL92" s="35"/>
      <c r="AM92" s="35"/>
      <c r="AN92" s="35"/>
      <c r="AO92" s="35"/>
      <c r="AP92" s="35"/>
      <c r="AQ92" s="35"/>
      <c r="AR92" s="35"/>
      <c r="AS92" s="35"/>
      <c r="AT92" s="35"/>
      <c r="AU92" s="35"/>
      <c r="AV92" s="35"/>
      <c r="AW92" s="35"/>
      <c r="AX92" s="35"/>
    </row>
    <row r="93" spans="2:57" ht="20.100000000000001" customHeight="1" x14ac:dyDescent="0.2">
      <c r="B93" s="314" t="s">
        <v>73</v>
      </c>
      <c r="C93" s="315"/>
      <c r="D93" s="315"/>
      <c r="E93" s="315"/>
      <c r="F93" s="315"/>
      <c r="G93" s="315"/>
      <c r="H93" s="315"/>
      <c r="I93" s="315"/>
      <c r="J93" s="315"/>
      <c r="K93" s="315"/>
      <c r="L93" s="315"/>
      <c r="M93" s="316"/>
      <c r="N93" s="306" t="str">
        <f>IF(COUNTA('別紙様式1（返還額がないことの理由書）'!B12:B18)&gt;0,"0",IF(B96=BE98,IF(AT15="①", BE16, IF(AT15="②", BE18,BE20))+IF(AT56="①", BE57, IF(AT56="②", BE59, IF(AT56="③", BE61, 0))),"エラー"))</f>
        <v>エラー</v>
      </c>
      <c r="O93" s="307"/>
      <c r="P93" s="307"/>
      <c r="Q93" s="307"/>
      <c r="R93" s="307"/>
      <c r="S93" s="307"/>
      <c r="T93" s="307"/>
      <c r="U93" s="307"/>
      <c r="V93" s="307"/>
      <c r="W93" s="307"/>
      <c r="X93" s="310" t="s">
        <v>183</v>
      </c>
      <c r="Y93" s="311"/>
      <c r="AD93" s="35"/>
      <c r="AE93" s="224"/>
      <c r="AF93" s="224"/>
      <c r="AG93" s="224"/>
      <c r="AH93" s="224"/>
      <c r="AI93" s="224"/>
      <c r="AJ93" s="225"/>
      <c r="AK93" s="225"/>
      <c r="AL93" s="225"/>
      <c r="AM93" s="225"/>
      <c r="AN93" s="225"/>
      <c r="AO93" s="225"/>
      <c r="AP93" s="225"/>
      <c r="AQ93" s="225"/>
      <c r="AR93" s="225"/>
      <c r="AS93" s="225"/>
      <c r="AT93" s="225"/>
      <c r="AU93" s="225"/>
      <c r="AV93" s="225"/>
      <c r="AW93" s="225"/>
      <c r="AX93" s="225"/>
    </row>
    <row r="94" spans="2:57" ht="20.100000000000001" customHeight="1" thickBot="1" x14ac:dyDescent="0.25">
      <c r="B94" s="317"/>
      <c r="C94" s="318"/>
      <c r="D94" s="318"/>
      <c r="E94" s="318"/>
      <c r="F94" s="318"/>
      <c r="G94" s="318"/>
      <c r="H94" s="318"/>
      <c r="I94" s="318"/>
      <c r="J94" s="318"/>
      <c r="K94" s="318"/>
      <c r="L94" s="318"/>
      <c r="M94" s="319"/>
      <c r="N94" s="308"/>
      <c r="O94" s="309"/>
      <c r="P94" s="309"/>
      <c r="Q94" s="309"/>
      <c r="R94" s="309"/>
      <c r="S94" s="309"/>
      <c r="T94" s="309"/>
      <c r="U94" s="309"/>
      <c r="V94" s="309"/>
      <c r="W94" s="309"/>
      <c r="X94" s="312"/>
      <c r="Y94" s="313"/>
      <c r="AD94" s="35"/>
      <c r="AE94" s="224"/>
      <c r="AF94" s="224"/>
      <c r="AG94" s="224"/>
      <c r="AH94" s="224"/>
      <c r="AI94" s="224"/>
      <c r="AJ94" s="225"/>
      <c r="AK94" s="225"/>
      <c r="AL94" s="225"/>
      <c r="AM94" s="225"/>
      <c r="AN94" s="225"/>
      <c r="AO94" s="225"/>
      <c r="AP94" s="225"/>
      <c r="AQ94" s="225"/>
      <c r="AR94" s="225"/>
      <c r="AS94" s="225"/>
      <c r="AT94" s="225"/>
      <c r="AU94" s="225"/>
      <c r="AV94" s="225"/>
      <c r="AW94" s="225"/>
      <c r="AX94" s="225"/>
      <c r="AY94" s="82"/>
    </row>
    <row r="95" spans="2:57" ht="30" customHeight="1" x14ac:dyDescent="0.2">
      <c r="B95" s="221" t="s">
        <v>181</v>
      </c>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D95">
        <f>IF(OR(BG44="NG",BG45="NG",BG46="NG",BG47="NG",BG48="NG"),1,0)</f>
        <v>0</v>
      </c>
      <c r="BE95" t="s">
        <v>164</v>
      </c>
    </row>
    <row r="96" spans="2:57" ht="11.1" customHeight="1" x14ac:dyDescent="0.2">
      <c r="B96" s="251" t="str">
        <f>IF(BD95=1,BE95,IF(BD96=1,BE96,IF(BD97=1,BE97,BE98)))</f>
        <v>（！！！入力エラー！！！） 【１】（２）又は【２】（２）に空欄があります。消費税等の確定申告書の該当箇所より漏れなく転記してください。</v>
      </c>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D96">
        <f>IF(BD51=0,IF(OR(B34="",U34=""),1,0),IF(OR(B34="",U34="",B74="",U74=""),1,0))</f>
        <v>1</v>
      </c>
      <c r="BE96" t="s">
        <v>200</v>
      </c>
    </row>
    <row r="97" spans="2:57" ht="11.1" customHeight="1" x14ac:dyDescent="0.2">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D97">
        <f>IF(BD51=0,IF(AT15="",1,0),IF(OR(AT15="",AT56=""),1,0))</f>
        <v>1</v>
      </c>
      <c r="BE97" t="s">
        <v>204</v>
      </c>
    </row>
    <row r="98" spans="2:57" ht="11.1" customHeight="1" x14ac:dyDescent="0.2">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E98" t="s">
        <v>196</v>
      </c>
    </row>
    <row r="99" spans="2:57" x14ac:dyDescent="0.2">
      <c r="AS99" s="17"/>
      <c r="AT99" s="17"/>
      <c r="AU99" s="17"/>
      <c r="AV99" s="17"/>
      <c r="AW99" s="17"/>
      <c r="AX99" s="17"/>
      <c r="AY99" s="17"/>
      <c r="AZ99" s="17"/>
      <c r="BA99" s="17"/>
      <c r="BB99" s="94"/>
      <c r="BC99" s="17"/>
      <c r="BD99" s="17"/>
      <c r="BE99" s="17"/>
    </row>
  </sheetData>
  <sheetProtection algorithmName="SHA-512" hashValue="ThbBw99Syr0HisejRiE0ujNvVwf2kOQ2nm2crGOKT34u57w36BYS1i5qi1xdw8WPMC9F/qu2eif9Encll96O2Q==" saltValue="GDM3gw7RoKoACYhfQqMgng==" spinCount="100000" sheet="1" objects="1" scenarios="1"/>
  <mergeCells count="147">
    <mergeCell ref="N93:W94"/>
    <mergeCell ref="X93:Y94"/>
    <mergeCell ref="C54:BB54"/>
    <mergeCell ref="B93:M94"/>
    <mergeCell ref="A10:K11"/>
    <mergeCell ref="L10:AA11"/>
    <mergeCell ref="AF10:AU11"/>
    <mergeCell ref="AB10:AE11"/>
    <mergeCell ref="A51:K52"/>
    <mergeCell ref="C24:BB24"/>
    <mergeCell ref="AO66:BA70"/>
    <mergeCell ref="C47:N47"/>
    <mergeCell ref="C48:N48"/>
    <mergeCell ref="O44:U44"/>
    <mergeCell ref="O46:U46"/>
    <mergeCell ref="C43:N43"/>
    <mergeCell ref="C41:N42"/>
    <mergeCell ref="O47:U47"/>
    <mergeCell ref="AS41:BB42"/>
    <mergeCell ref="AK41:AR42"/>
    <mergeCell ref="O41:AJ41"/>
    <mergeCell ref="O42:U42"/>
    <mergeCell ref="V42:AB42"/>
    <mergeCell ref="AC42:AJ42"/>
    <mergeCell ref="A3:BB4"/>
    <mergeCell ref="B34:R35"/>
    <mergeCell ref="U34:AK35"/>
    <mergeCell ref="AN34:BB35"/>
    <mergeCell ref="C13:BB13"/>
    <mergeCell ref="B21:AZ22"/>
    <mergeCell ref="B17:C18"/>
    <mergeCell ref="D17:AS18"/>
    <mergeCell ref="B19:C20"/>
    <mergeCell ref="D19:AS20"/>
    <mergeCell ref="C26:Q30"/>
    <mergeCell ref="V26:AJ30"/>
    <mergeCell ref="AO26:BA30"/>
    <mergeCell ref="AT15:AZ20"/>
    <mergeCell ref="A6:BB8"/>
    <mergeCell ref="B14:AS14"/>
    <mergeCell ref="AT14:AZ14"/>
    <mergeCell ref="B15:C16"/>
    <mergeCell ref="D15:AS16"/>
    <mergeCell ref="C39:AW40"/>
    <mergeCell ref="AX39:BB40"/>
    <mergeCell ref="B96:BB98"/>
    <mergeCell ref="B62:AZ63"/>
    <mergeCell ref="C65:BB65"/>
    <mergeCell ref="AN74:BB75"/>
    <mergeCell ref="AT55:AZ55"/>
    <mergeCell ref="B56:C57"/>
    <mergeCell ref="D56:AS57"/>
    <mergeCell ref="AT56:AZ61"/>
    <mergeCell ref="B58:C59"/>
    <mergeCell ref="D58:AS59"/>
    <mergeCell ref="B60:C61"/>
    <mergeCell ref="D60:AS61"/>
    <mergeCell ref="B55:AS55"/>
    <mergeCell ref="B74:R75"/>
    <mergeCell ref="U74:AK75"/>
    <mergeCell ref="C66:Q70"/>
    <mergeCell ref="V66:AJ70"/>
    <mergeCell ref="C81:N82"/>
    <mergeCell ref="O81:AJ81"/>
    <mergeCell ref="AK81:AR82"/>
    <mergeCell ref="AS81:BB82"/>
    <mergeCell ref="O82:U82"/>
    <mergeCell ref="AS43:BB43"/>
    <mergeCell ref="O43:U43"/>
    <mergeCell ref="V43:AB43"/>
    <mergeCell ref="AC43:AJ43"/>
    <mergeCell ref="AK43:AR43"/>
    <mergeCell ref="V47:AB47"/>
    <mergeCell ref="AC47:AJ47"/>
    <mergeCell ref="AK47:AR47"/>
    <mergeCell ref="AS47:BB47"/>
    <mergeCell ref="AS46:BB46"/>
    <mergeCell ref="V44:AB44"/>
    <mergeCell ref="AC44:AJ44"/>
    <mergeCell ref="AK44:AR44"/>
    <mergeCell ref="AS44:BB44"/>
    <mergeCell ref="O45:U45"/>
    <mergeCell ref="V45:AB45"/>
    <mergeCell ref="AC45:AJ45"/>
    <mergeCell ref="AK45:AR45"/>
    <mergeCell ref="AS45:BB45"/>
    <mergeCell ref="C45:N45"/>
    <mergeCell ref="C44:N44"/>
    <mergeCell ref="C46:N46"/>
    <mergeCell ref="C83:N83"/>
    <mergeCell ref="O83:U83"/>
    <mergeCell ref="V83:AB83"/>
    <mergeCell ref="AC83:AJ83"/>
    <mergeCell ref="AK83:AR83"/>
    <mergeCell ref="AS83:BB83"/>
    <mergeCell ref="O48:U48"/>
    <mergeCell ref="V48:AB48"/>
    <mergeCell ref="AC48:AJ48"/>
    <mergeCell ref="AK48:AR48"/>
    <mergeCell ref="AS48:BB48"/>
    <mergeCell ref="V46:AB46"/>
    <mergeCell ref="AC46:AJ46"/>
    <mergeCell ref="AK46:AR46"/>
    <mergeCell ref="AB51:AE52"/>
    <mergeCell ref="L51:AA52"/>
    <mergeCell ref="AF51:AU52"/>
    <mergeCell ref="AX79:BB80"/>
    <mergeCell ref="C79:AW80"/>
    <mergeCell ref="V82:AB82"/>
    <mergeCell ref="AC82:AJ82"/>
    <mergeCell ref="C84:N84"/>
    <mergeCell ref="O84:U84"/>
    <mergeCell ref="V84:AB84"/>
    <mergeCell ref="AS87:BB87"/>
    <mergeCell ref="C88:N88"/>
    <mergeCell ref="O88:U88"/>
    <mergeCell ref="V88:AB88"/>
    <mergeCell ref="C86:N86"/>
    <mergeCell ref="O86:U86"/>
    <mergeCell ref="V86:AB86"/>
    <mergeCell ref="AC86:AJ86"/>
    <mergeCell ref="AK86:AR86"/>
    <mergeCell ref="AS86:BB86"/>
    <mergeCell ref="B95:BA95"/>
    <mergeCell ref="C49:BB49"/>
    <mergeCell ref="C89:BB89"/>
    <mergeCell ref="AE93:AI93"/>
    <mergeCell ref="AE94:AI94"/>
    <mergeCell ref="AJ93:AX93"/>
    <mergeCell ref="AJ94:AX94"/>
    <mergeCell ref="AC88:AJ88"/>
    <mergeCell ref="AK88:AR88"/>
    <mergeCell ref="AS88:BB88"/>
    <mergeCell ref="AC84:AJ84"/>
    <mergeCell ref="AK84:AR84"/>
    <mergeCell ref="AS84:BB84"/>
    <mergeCell ref="C85:N85"/>
    <mergeCell ref="O85:U85"/>
    <mergeCell ref="V85:AB85"/>
    <mergeCell ref="AC85:AJ85"/>
    <mergeCell ref="AK85:AR85"/>
    <mergeCell ref="AS85:BB85"/>
    <mergeCell ref="C87:N87"/>
    <mergeCell ref="O87:U87"/>
    <mergeCell ref="V87:AB87"/>
    <mergeCell ref="AC87:AJ87"/>
    <mergeCell ref="AK87:AR87"/>
  </mergeCells>
  <phoneticPr fontId="1"/>
  <conditionalFormatting sqref="V45:AJ48">
    <cfRule type="expression" dxfId="8" priority="6">
      <formula>OR($AT$15="②",$AT$15="③")</formula>
    </cfRule>
  </conditionalFormatting>
  <conditionalFormatting sqref="V85:AJ88">
    <cfRule type="expression" dxfId="7" priority="5">
      <formula>OR($AT$56="②",$AT$56="③")</formula>
    </cfRule>
  </conditionalFormatting>
  <dataValidations count="1">
    <dataValidation type="list" allowBlank="1" showInputMessage="1" showErrorMessage="1" sqref="AT15:AZ20 AT56:AZ61">
      <formula1>$BF$3:$BF$5</formula1>
    </dataValidation>
  </dataValidations>
  <pageMargins left="0.7" right="0.7" top="0.75" bottom="0.75" header="0.3" footer="0.3"/>
  <pageSetup paperSize="9" scale="98" fitToHeight="0" orientation="portrait" r:id="rId1"/>
  <rowBreaks count="1" manualBreakCount="1">
    <brk id="50" min="5" max="53" man="1"/>
  </rowBreaks>
  <drawing r:id="rId2"/>
  <extLst>
    <ext xmlns:x14="http://schemas.microsoft.com/office/spreadsheetml/2009/9/main" uri="{78C0D931-6437-407d-A8EE-F0AAD7539E65}">
      <x14:conditionalFormattings>
        <x14:conditionalFormatting xmlns:xm="http://schemas.microsoft.com/office/excel/2006/main">
          <x14:cfRule type="expression" priority="3" id="{4C78FCB8-27D8-4AE4-A5FA-7626D8D1FA5C}">
            <xm:f>AND('別紙様式1（返還額がないことの理由書）'!$B$20="報告書の作成はこれにて終了です。内容に誤りがないことを確認した上でマニュアルに記載のURLまでご提出をお願いします。")</xm:f>
            <x14:dxf>
              <fill>
                <patternFill>
                  <bgColor theme="1"/>
                </patternFill>
              </fill>
            </x14:dxf>
          </x14:cfRule>
          <xm:sqref>A1:XFD94 A98:XFD1048576 A95:BC97 BF95:XFD97 BD95:BE96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E78"/>
  <sheetViews>
    <sheetView showGridLines="0" view="pageBreakPreview" zoomScaleNormal="100" zoomScaleSheetLayoutView="100" workbookViewId="0">
      <selection activeCell="A5" sqref="A5:K6"/>
    </sheetView>
  </sheetViews>
  <sheetFormatPr defaultColWidth="8.88671875" defaultRowHeight="13.2" x14ac:dyDescent="0.2"/>
  <cols>
    <col min="1" max="7" width="1.6640625" style="117" customWidth="1"/>
    <col min="8" max="8" width="4.77734375" style="117" customWidth="1"/>
    <col min="9" max="56" width="1.6640625" style="117" customWidth="1"/>
    <col min="57" max="57" width="13.88671875" style="117" customWidth="1"/>
    <col min="58" max="271" width="1.6640625" style="117" customWidth="1"/>
    <col min="272" max="16384" width="8.88671875" style="117"/>
  </cols>
  <sheetData>
    <row r="1" spans="1:57" ht="16.350000000000001" customHeight="1" x14ac:dyDescent="0.2">
      <c r="A1" s="117" t="s">
        <v>172</v>
      </c>
    </row>
    <row r="2" spans="1:57" ht="6" customHeight="1" x14ac:dyDescent="0.2"/>
    <row r="3" spans="1:57" ht="16.350000000000001" customHeight="1" x14ac:dyDescent="0.2">
      <c r="A3" s="356" t="s">
        <v>138</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row>
    <row r="4" spans="1:57" ht="16.350000000000001" customHeight="1" x14ac:dyDescent="0.2">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row>
    <row r="5" spans="1:57" ht="16.350000000000001" customHeight="1" x14ac:dyDescent="0.2">
      <c r="A5" s="357" t="s">
        <v>255</v>
      </c>
      <c r="B5" s="357"/>
      <c r="C5" s="357"/>
      <c r="D5" s="357"/>
      <c r="E5" s="357"/>
      <c r="F5" s="357"/>
      <c r="G5" s="357"/>
      <c r="H5" s="357"/>
      <c r="I5" s="357"/>
      <c r="J5" s="357"/>
      <c r="K5" s="357"/>
      <c r="L5" s="367" t="str">
        <f>IF(【共通】別紙様式2_返還額算定基礎シート!L10="","",【共通】別紙様式2_返還額算定基礎シート!L10)</f>
        <v/>
      </c>
      <c r="M5" s="368"/>
      <c r="N5" s="368"/>
      <c r="O5" s="368"/>
      <c r="P5" s="368"/>
      <c r="Q5" s="368"/>
      <c r="R5" s="368"/>
      <c r="S5" s="368"/>
      <c r="T5" s="368"/>
      <c r="U5" s="368"/>
      <c r="V5" s="368"/>
      <c r="W5" s="368"/>
      <c r="X5" s="368"/>
      <c r="Y5" s="368"/>
      <c r="Z5" s="368"/>
      <c r="AA5" s="369"/>
      <c r="AB5" s="373" t="s">
        <v>74</v>
      </c>
      <c r="AC5" s="373"/>
      <c r="AD5" s="373"/>
      <c r="AE5" s="373"/>
      <c r="AF5" s="367" t="str">
        <f>IF(【共通】別紙様式2_返還額算定基礎シート!AF10="","",【共通】別紙様式2_返還額算定基礎シート!AF10)</f>
        <v/>
      </c>
      <c r="AG5" s="368"/>
      <c r="AH5" s="368"/>
      <c r="AI5" s="368"/>
      <c r="AJ5" s="368"/>
      <c r="AK5" s="368"/>
      <c r="AL5" s="368"/>
      <c r="AM5" s="368"/>
      <c r="AN5" s="368"/>
      <c r="AO5" s="368"/>
      <c r="AP5" s="368"/>
      <c r="AQ5" s="368"/>
      <c r="AR5" s="368"/>
      <c r="AS5" s="368"/>
      <c r="AT5" s="368"/>
      <c r="AU5" s="369"/>
      <c r="AV5" s="118"/>
      <c r="AW5" s="118"/>
      <c r="AX5" s="118"/>
      <c r="AY5" s="118"/>
      <c r="AZ5" s="118"/>
      <c r="BA5" s="118"/>
      <c r="BB5" s="118"/>
    </row>
    <row r="6" spans="1:57" ht="15.6" customHeight="1" x14ac:dyDescent="0.2">
      <c r="A6" s="357"/>
      <c r="B6" s="357"/>
      <c r="C6" s="357"/>
      <c r="D6" s="357"/>
      <c r="E6" s="357"/>
      <c r="F6" s="357"/>
      <c r="G6" s="357"/>
      <c r="H6" s="357"/>
      <c r="I6" s="357"/>
      <c r="J6" s="357"/>
      <c r="K6" s="357"/>
      <c r="L6" s="370"/>
      <c r="M6" s="371"/>
      <c r="N6" s="371"/>
      <c r="O6" s="371"/>
      <c r="P6" s="371"/>
      <c r="Q6" s="371"/>
      <c r="R6" s="371"/>
      <c r="S6" s="371"/>
      <c r="T6" s="371"/>
      <c r="U6" s="371"/>
      <c r="V6" s="371"/>
      <c r="W6" s="371"/>
      <c r="X6" s="371"/>
      <c r="Y6" s="371"/>
      <c r="Z6" s="371"/>
      <c r="AA6" s="372"/>
      <c r="AB6" s="373"/>
      <c r="AC6" s="373"/>
      <c r="AD6" s="373"/>
      <c r="AE6" s="373"/>
      <c r="AF6" s="370"/>
      <c r="AG6" s="371"/>
      <c r="AH6" s="371"/>
      <c r="AI6" s="371"/>
      <c r="AJ6" s="371"/>
      <c r="AK6" s="371"/>
      <c r="AL6" s="371"/>
      <c r="AM6" s="371"/>
      <c r="AN6" s="371"/>
      <c r="AO6" s="371"/>
      <c r="AP6" s="371"/>
      <c r="AQ6" s="371"/>
      <c r="AR6" s="371"/>
      <c r="AS6" s="371"/>
      <c r="AT6" s="371"/>
      <c r="AU6" s="372"/>
      <c r="AV6" s="118"/>
      <c r="AW6" s="118"/>
      <c r="AX6" s="118"/>
      <c r="AY6" s="118"/>
      <c r="AZ6" s="118"/>
      <c r="BA6" s="118"/>
      <c r="BB6" s="118"/>
    </row>
    <row r="7" spans="1:57" ht="16.350000000000001" customHeight="1" x14ac:dyDescent="0.2">
      <c r="A7" s="374" t="str">
        <f>IF(【共通】別紙様式2_返還額算定基礎シート!AT15="①", BE7, BE9)</f>
        <v>こちらのシートは、提出不要です。</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E7" s="117" t="s">
        <v>93</v>
      </c>
    </row>
    <row r="8" spans="1:57" ht="8.1" customHeight="1" x14ac:dyDescent="0.2">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row>
    <row r="9" spans="1:57" ht="16.350000000000001" customHeight="1" x14ac:dyDescent="0.2">
      <c r="A9" s="357" t="s">
        <v>10</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E9" s="117" t="s">
        <v>71</v>
      </c>
    </row>
    <row r="10" spans="1:57" ht="16.350000000000001" customHeight="1" x14ac:dyDescent="0.2">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row>
    <row r="11" spans="1:57" ht="6" customHeight="1" x14ac:dyDescent="0.2"/>
    <row r="12" spans="1:57" ht="16.350000000000001" customHeight="1" x14ac:dyDescent="0.2">
      <c r="B12" s="117" t="s">
        <v>0</v>
      </c>
    </row>
    <row r="13" spans="1:57" ht="6" customHeight="1" x14ac:dyDescent="0.2">
      <c r="R13" s="120"/>
      <c r="S13" s="120"/>
      <c r="U13" s="120"/>
      <c r="AM13" s="120"/>
    </row>
    <row r="14" spans="1:57" ht="12" customHeight="1" x14ac:dyDescent="0.2">
      <c r="B14" s="121"/>
      <c r="C14" s="358" t="s">
        <v>1</v>
      </c>
      <c r="D14" s="358"/>
      <c r="E14" s="358"/>
      <c r="F14" s="358"/>
      <c r="G14" s="358"/>
      <c r="H14" s="358"/>
      <c r="I14" s="358"/>
      <c r="J14" s="358"/>
      <c r="K14" s="358"/>
      <c r="L14" s="358"/>
      <c r="M14" s="358"/>
      <c r="N14" s="358"/>
      <c r="O14" s="358"/>
      <c r="P14" s="358"/>
      <c r="Q14" s="358"/>
      <c r="R14" s="122"/>
      <c r="S14" s="123"/>
      <c r="T14" s="123"/>
      <c r="U14" s="124"/>
      <c r="V14" s="358" t="s">
        <v>2</v>
      </c>
      <c r="W14" s="358"/>
      <c r="X14" s="358"/>
      <c r="Y14" s="358"/>
      <c r="Z14" s="358"/>
      <c r="AA14" s="358"/>
      <c r="AB14" s="358"/>
      <c r="AC14" s="358"/>
      <c r="AD14" s="358"/>
      <c r="AE14" s="358"/>
      <c r="AF14" s="358"/>
      <c r="AG14" s="358"/>
      <c r="AH14" s="358"/>
      <c r="AI14" s="358"/>
      <c r="AJ14" s="358"/>
      <c r="AK14" s="125"/>
      <c r="AL14" s="126"/>
      <c r="AM14" s="127"/>
      <c r="AN14" s="128"/>
      <c r="AO14" s="358" t="s">
        <v>4</v>
      </c>
      <c r="AP14" s="358"/>
      <c r="AQ14" s="358"/>
      <c r="AR14" s="358"/>
      <c r="AS14" s="358"/>
      <c r="AT14" s="358"/>
      <c r="AU14" s="358"/>
      <c r="AV14" s="358"/>
      <c r="AW14" s="358"/>
      <c r="AX14" s="358"/>
      <c r="AY14" s="358"/>
      <c r="AZ14" s="358"/>
      <c r="BA14" s="358"/>
      <c r="BB14" s="125"/>
    </row>
    <row r="15" spans="1:57" ht="12" customHeight="1" x14ac:dyDescent="0.2">
      <c r="B15" s="129"/>
      <c r="C15" s="359"/>
      <c r="D15" s="359"/>
      <c r="E15" s="359"/>
      <c r="F15" s="359"/>
      <c r="G15" s="359"/>
      <c r="H15" s="359"/>
      <c r="I15" s="359"/>
      <c r="J15" s="359"/>
      <c r="K15" s="359"/>
      <c r="L15" s="359"/>
      <c r="M15" s="359"/>
      <c r="N15" s="359"/>
      <c r="O15" s="359"/>
      <c r="P15" s="359"/>
      <c r="Q15" s="359"/>
      <c r="R15" s="130"/>
      <c r="S15" s="123"/>
      <c r="T15" s="123"/>
      <c r="U15" s="126"/>
      <c r="V15" s="359"/>
      <c r="W15" s="359"/>
      <c r="X15" s="359"/>
      <c r="Y15" s="359"/>
      <c r="Z15" s="359"/>
      <c r="AA15" s="359"/>
      <c r="AB15" s="359"/>
      <c r="AC15" s="359"/>
      <c r="AD15" s="359"/>
      <c r="AE15" s="359"/>
      <c r="AF15" s="359"/>
      <c r="AG15" s="359"/>
      <c r="AH15" s="359"/>
      <c r="AI15" s="359"/>
      <c r="AJ15" s="359"/>
      <c r="AK15" s="127"/>
      <c r="AL15" s="126"/>
      <c r="AM15" s="127"/>
      <c r="AN15" s="123"/>
      <c r="AO15" s="359"/>
      <c r="AP15" s="359"/>
      <c r="AQ15" s="359"/>
      <c r="AR15" s="359"/>
      <c r="AS15" s="359"/>
      <c r="AT15" s="359"/>
      <c r="AU15" s="359"/>
      <c r="AV15" s="359"/>
      <c r="AW15" s="359"/>
      <c r="AX15" s="359"/>
      <c r="AY15" s="359"/>
      <c r="AZ15" s="359"/>
      <c r="BA15" s="359"/>
      <c r="BB15" s="127"/>
    </row>
    <row r="16" spans="1:57" ht="12" customHeight="1" x14ac:dyDescent="0.2">
      <c r="B16" s="129"/>
      <c r="C16" s="359"/>
      <c r="D16" s="359"/>
      <c r="E16" s="359"/>
      <c r="F16" s="359"/>
      <c r="G16" s="359"/>
      <c r="H16" s="359"/>
      <c r="I16" s="359"/>
      <c r="J16" s="359"/>
      <c r="K16" s="359"/>
      <c r="L16" s="359"/>
      <c r="M16" s="359"/>
      <c r="N16" s="359"/>
      <c r="O16" s="359"/>
      <c r="P16" s="359"/>
      <c r="Q16" s="359"/>
      <c r="R16" s="130"/>
      <c r="S16" s="123"/>
      <c r="T16" s="123"/>
      <c r="U16" s="126"/>
      <c r="V16" s="359"/>
      <c r="W16" s="359"/>
      <c r="X16" s="359"/>
      <c r="Y16" s="359"/>
      <c r="Z16" s="359"/>
      <c r="AA16" s="359"/>
      <c r="AB16" s="359"/>
      <c r="AC16" s="359"/>
      <c r="AD16" s="359"/>
      <c r="AE16" s="359"/>
      <c r="AF16" s="359"/>
      <c r="AG16" s="359"/>
      <c r="AH16" s="359"/>
      <c r="AI16" s="359"/>
      <c r="AJ16" s="359"/>
      <c r="AK16" s="127"/>
      <c r="AL16" s="126"/>
      <c r="AM16" s="127"/>
      <c r="AN16" s="123"/>
      <c r="AO16" s="359"/>
      <c r="AP16" s="359"/>
      <c r="AQ16" s="359"/>
      <c r="AR16" s="359"/>
      <c r="AS16" s="359"/>
      <c r="AT16" s="359"/>
      <c r="AU16" s="359"/>
      <c r="AV16" s="359"/>
      <c r="AW16" s="359"/>
      <c r="AX16" s="359"/>
      <c r="AY16" s="359"/>
      <c r="AZ16" s="359"/>
      <c r="BA16" s="359"/>
      <c r="BB16" s="127"/>
    </row>
    <row r="17" spans="2:54" ht="12" customHeight="1" x14ac:dyDescent="0.2">
      <c r="B17" s="129"/>
      <c r="C17" s="359"/>
      <c r="D17" s="359"/>
      <c r="E17" s="359"/>
      <c r="F17" s="359"/>
      <c r="G17" s="359"/>
      <c r="H17" s="359"/>
      <c r="I17" s="359"/>
      <c r="J17" s="359"/>
      <c r="K17" s="359"/>
      <c r="L17" s="359"/>
      <c r="M17" s="359"/>
      <c r="N17" s="359"/>
      <c r="O17" s="359"/>
      <c r="P17" s="359"/>
      <c r="Q17" s="359"/>
      <c r="R17" s="130"/>
      <c r="S17" s="123"/>
      <c r="T17" s="123"/>
      <c r="U17" s="126"/>
      <c r="V17" s="359"/>
      <c r="W17" s="359"/>
      <c r="X17" s="359"/>
      <c r="Y17" s="359"/>
      <c r="Z17" s="359"/>
      <c r="AA17" s="359"/>
      <c r="AB17" s="359"/>
      <c r="AC17" s="359"/>
      <c r="AD17" s="359"/>
      <c r="AE17" s="359"/>
      <c r="AF17" s="359"/>
      <c r="AG17" s="359"/>
      <c r="AH17" s="359"/>
      <c r="AI17" s="359"/>
      <c r="AJ17" s="359"/>
      <c r="AK17" s="127"/>
      <c r="AL17" s="126"/>
      <c r="AM17" s="127"/>
      <c r="AN17" s="123"/>
      <c r="AO17" s="359"/>
      <c r="AP17" s="359"/>
      <c r="AQ17" s="359"/>
      <c r="AR17" s="359"/>
      <c r="AS17" s="359"/>
      <c r="AT17" s="359"/>
      <c r="AU17" s="359"/>
      <c r="AV17" s="359"/>
      <c r="AW17" s="359"/>
      <c r="AX17" s="359"/>
      <c r="AY17" s="359"/>
      <c r="AZ17" s="359"/>
      <c r="BA17" s="359"/>
      <c r="BB17" s="127"/>
    </row>
    <row r="18" spans="2:54" ht="12" customHeight="1" x14ac:dyDescent="0.2">
      <c r="B18" s="129"/>
      <c r="C18" s="359"/>
      <c r="D18" s="359"/>
      <c r="E18" s="359"/>
      <c r="F18" s="359"/>
      <c r="G18" s="359"/>
      <c r="H18" s="359"/>
      <c r="I18" s="359"/>
      <c r="J18" s="359"/>
      <c r="K18" s="359"/>
      <c r="L18" s="359"/>
      <c r="M18" s="359"/>
      <c r="N18" s="359"/>
      <c r="O18" s="359"/>
      <c r="P18" s="359"/>
      <c r="Q18" s="359"/>
      <c r="R18" s="130"/>
      <c r="S18" s="123"/>
      <c r="T18" s="123"/>
      <c r="U18" s="126"/>
      <c r="V18" s="359"/>
      <c r="W18" s="359"/>
      <c r="X18" s="359"/>
      <c r="Y18" s="359"/>
      <c r="Z18" s="359"/>
      <c r="AA18" s="359"/>
      <c r="AB18" s="359"/>
      <c r="AC18" s="359"/>
      <c r="AD18" s="359"/>
      <c r="AE18" s="359"/>
      <c r="AF18" s="359"/>
      <c r="AG18" s="359"/>
      <c r="AH18" s="359"/>
      <c r="AI18" s="359"/>
      <c r="AJ18" s="359"/>
      <c r="AK18" s="127"/>
      <c r="AL18" s="126"/>
      <c r="AM18" s="127"/>
      <c r="AN18" s="123"/>
      <c r="AO18" s="359"/>
      <c r="AP18" s="359"/>
      <c r="AQ18" s="359"/>
      <c r="AR18" s="359"/>
      <c r="AS18" s="359"/>
      <c r="AT18" s="359"/>
      <c r="AU18" s="359"/>
      <c r="AV18" s="359"/>
      <c r="AW18" s="359"/>
      <c r="AX18" s="359"/>
      <c r="AY18" s="359"/>
      <c r="AZ18" s="359"/>
      <c r="BA18" s="359"/>
      <c r="BB18" s="127"/>
    </row>
    <row r="19" spans="2:54" ht="12" customHeight="1" x14ac:dyDescent="0.2">
      <c r="B19" s="129"/>
      <c r="C19" s="359"/>
      <c r="D19" s="359"/>
      <c r="E19" s="359"/>
      <c r="F19" s="359"/>
      <c r="G19" s="359"/>
      <c r="H19" s="359"/>
      <c r="I19" s="359"/>
      <c r="J19" s="359"/>
      <c r="K19" s="359"/>
      <c r="L19" s="359"/>
      <c r="M19" s="359"/>
      <c r="N19" s="359"/>
      <c r="O19" s="359"/>
      <c r="P19" s="359"/>
      <c r="Q19" s="359"/>
      <c r="R19" s="130"/>
      <c r="S19" s="123"/>
      <c r="T19" s="123"/>
      <c r="U19" s="126"/>
      <c r="V19" s="359"/>
      <c r="W19" s="359"/>
      <c r="X19" s="359"/>
      <c r="Y19" s="359"/>
      <c r="Z19" s="359"/>
      <c r="AA19" s="359"/>
      <c r="AB19" s="359"/>
      <c r="AC19" s="359"/>
      <c r="AD19" s="359"/>
      <c r="AE19" s="359"/>
      <c r="AF19" s="359"/>
      <c r="AG19" s="359"/>
      <c r="AH19" s="359"/>
      <c r="AI19" s="359"/>
      <c r="AJ19" s="359"/>
      <c r="AK19" s="127"/>
      <c r="AL19" s="126"/>
      <c r="AM19" s="127"/>
      <c r="AN19" s="123"/>
      <c r="AO19" s="359"/>
      <c r="AP19" s="359"/>
      <c r="AQ19" s="359"/>
      <c r="AR19" s="359"/>
      <c r="AS19" s="359"/>
      <c r="AT19" s="359"/>
      <c r="AU19" s="359"/>
      <c r="AV19" s="359"/>
      <c r="AW19" s="359"/>
      <c r="AX19" s="359"/>
      <c r="AY19" s="359"/>
      <c r="AZ19" s="359"/>
      <c r="BA19" s="359"/>
      <c r="BB19" s="127"/>
    </row>
    <row r="20" spans="2:54" ht="12" customHeight="1" x14ac:dyDescent="0.2">
      <c r="B20" s="131"/>
      <c r="C20" s="360"/>
      <c r="D20" s="360"/>
      <c r="E20" s="360"/>
      <c r="F20" s="360"/>
      <c r="G20" s="360"/>
      <c r="H20" s="360"/>
      <c r="I20" s="360"/>
      <c r="J20" s="360"/>
      <c r="K20" s="360"/>
      <c r="L20" s="360"/>
      <c r="M20" s="360"/>
      <c r="N20" s="360"/>
      <c r="O20" s="360"/>
      <c r="P20" s="360"/>
      <c r="Q20" s="360"/>
      <c r="R20" s="132"/>
      <c r="S20" s="123"/>
      <c r="T20" s="123"/>
      <c r="U20" s="133"/>
      <c r="V20" s="360"/>
      <c r="W20" s="360"/>
      <c r="X20" s="360"/>
      <c r="Y20" s="360"/>
      <c r="Z20" s="360"/>
      <c r="AA20" s="360"/>
      <c r="AB20" s="360"/>
      <c r="AC20" s="360"/>
      <c r="AD20" s="360"/>
      <c r="AE20" s="360"/>
      <c r="AF20" s="360"/>
      <c r="AG20" s="360"/>
      <c r="AH20" s="360"/>
      <c r="AI20" s="360"/>
      <c r="AJ20" s="360"/>
      <c r="AK20" s="134"/>
      <c r="AL20" s="126"/>
      <c r="AM20" s="127"/>
      <c r="AN20" s="135"/>
      <c r="AO20" s="360"/>
      <c r="AP20" s="360"/>
      <c r="AQ20" s="360"/>
      <c r="AR20" s="360"/>
      <c r="AS20" s="360"/>
      <c r="AT20" s="360"/>
      <c r="AU20" s="360"/>
      <c r="AV20" s="360"/>
      <c r="AW20" s="360"/>
      <c r="AX20" s="360"/>
      <c r="AY20" s="360"/>
      <c r="AZ20" s="360"/>
      <c r="BA20" s="360"/>
      <c r="BB20" s="134"/>
    </row>
    <row r="21" spans="2:54" ht="6" customHeight="1" x14ac:dyDescent="0.2">
      <c r="I21" s="117" t="s">
        <v>5</v>
      </c>
      <c r="R21" s="120"/>
      <c r="S21" s="120"/>
      <c r="T21" s="120"/>
      <c r="U21" s="120"/>
      <c r="AC21" s="117" t="s">
        <v>5</v>
      </c>
      <c r="AK21" s="120"/>
      <c r="AL21" s="120"/>
      <c r="AU21" s="117" t="s">
        <v>5</v>
      </c>
    </row>
    <row r="22" spans="2:54" ht="6" customHeight="1" x14ac:dyDescent="0.2">
      <c r="I22" s="117" t="s">
        <v>5</v>
      </c>
      <c r="AC22" s="117" t="s">
        <v>5</v>
      </c>
      <c r="AU22" s="117" t="s">
        <v>5</v>
      </c>
    </row>
    <row r="23" spans="2:54" ht="6" customHeight="1" thickBot="1" x14ac:dyDescent="0.25">
      <c r="I23" s="117" t="s">
        <v>5</v>
      </c>
      <c r="AC23" s="117" t="s">
        <v>5</v>
      </c>
      <c r="AU23" s="117" t="s">
        <v>5</v>
      </c>
    </row>
    <row r="24" spans="2:54" ht="12" customHeight="1" x14ac:dyDescent="0.2">
      <c r="B24" s="350">
        <f>【共通】別紙様式2_返還額算定基礎シート!B34</f>
        <v>0</v>
      </c>
      <c r="C24" s="351"/>
      <c r="D24" s="351"/>
      <c r="E24" s="351"/>
      <c r="F24" s="351"/>
      <c r="G24" s="351"/>
      <c r="H24" s="351"/>
      <c r="I24" s="351"/>
      <c r="J24" s="351"/>
      <c r="K24" s="351"/>
      <c r="L24" s="351"/>
      <c r="M24" s="351"/>
      <c r="N24" s="351"/>
      <c r="O24" s="351"/>
      <c r="P24" s="351"/>
      <c r="Q24" s="351"/>
      <c r="R24" s="352"/>
      <c r="U24" s="350">
        <f>【共通】別紙様式2_返還額算定基礎シート!U34</f>
        <v>0</v>
      </c>
      <c r="V24" s="351"/>
      <c r="W24" s="351"/>
      <c r="X24" s="351"/>
      <c r="Y24" s="351"/>
      <c r="Z24" s="351"/>
      <c r="AA24" s="351"/>
      <c r="AB24" s="351"/>
      <c r="AC24" s="351"/>
      <c r="AD24" s="351"/>
      <c r="AE24" s="351"/>
      <c r="AF24" s="351"/>
      <c r="AG24" s="351"/>
      <c r="AH24" s="351"/>
      <c r="AI24" s="351"/>
      <c r="AJ24" s="351"/>
      <c r="AK24" s="352"/>
      <c r="AN24" s="361" t="e">
        <f>【共通】別紙様式2_返還額算定基礎シート!AN34</f>
        <v>#DIV/0!</v>
      </c>
      <c r="AO24" s="362"/>
      <c r="AP24" s="362"/>
      <c r="AQ24" s="362"/>
      <c r="AR24" s="362"/>
      <c r="AS24" s="362"/>
      <c r="AT24" s="362"/>
      <c r="AU24" s="362"/>
      <c r="AV24" s="362"/>
      <c r="AW24" s="362"/>
      <c r="AX24" s="362"/>
      <c r="AY24" s="362"/>
      <c r="AZ24" s="362"/>
      <c r="BA24" s="362"/>
      <c r="BB24" s="363"/>
    </row>
    <row r="25" spans="2:54" ht="12" customHeight="1" thickBot="1" x14ac:dyDescent="0.25">
      <c r="B25" s="353"/>
      <c r="C25" s="354"/>
      <c r="D25" s="354"/>
      <c r="E25" s="354"/>
      <c r="F25" s="354"/>
      <c r="G25" s="354"/>
      <c r="H25" s="354"/>
      <c r="I25" s="354"/>
      <c r="J25" s="354"/>
      <c r="K25" s="354"/>
      <c r="L25" s="354"/>
      <c r="M25" s="354"/>
      <c r="N25" s="354"/>
      <c r="O25" s="354"/>
      <c r="P25" s="354"/>
      <c r="Q25" s="354"/>
      <c r="R25" s="355"/>
      <c r="U25" s="353"/>
      <c r="V25" s="354"/>
      <c r="W25" s="354"/>
      <c r="X25" s="354"/>
      <c r="Y25" s="354"/>
      <c r="Z25" s="354"/>
      <c r="AA25" s="354"/>
      <c r="AB25" s="354"/>
      <c r="AC25" s="354"/>
      <c r="AD25" s="354"/>
      <c r="AE25" s="354"/>
      <c r="AF25" s="354"/>
      <c r="AG25" s="354"/>
      <c r="AH25" s="354"/>
      <c r="AI25" s="354"/>
      <c r="AJ25" s="354"/>
      <c r="AK25" s="355"/>
      <c r="AN25" s="364"/>
      <c r="AO25" s="365"/>
      <c r="AP25" s="365"/>
      <c r="AQ25" s="365"/>
      <c r="AR25" s="365"/>
      <c r="AS25" s="365"/>
      <c r="AT25" s="365"/>
      <c r="AU25" s="365"/>
      <c r="AV25" s="365"/>
      <c r="AW25" s="365"/>
      <c r="AX25" s="365"/>
      <c r="AY25" s="365"/>
      <c r="AZ25" s="365"/>
      <c r="BA25" s="365"/>
      <c r="BB25" s="366"/>
    </row>
    <row r="26" spans="2:54" ht="16.350000000000001" customHeight="1" x14ac:dyDescent="0.2">
      <c r="C26" s="117" t="s">
        <v>9</v>
      </c>
    </row>
    <row r="27" spans="2:54" ht="16.350000000000001" customHeight="1" x14ac:dyDescent="0.2"/>
    <row r="28" spans="2:54" ht="16.350000000000001" customHeight="1" x14ac:dyDescent="0.2">
      <c r="B28" s="117" t="s">
        <v>6</v>
      </c>
    </row>
    <row r="29" spans="2:54" ht="6" customHeight="1" x14ac:dyDescent="0.2">
      <c r="M29" s="120"/>
      <c r="N29" s="120"/>
      <c r="O29" s="120"/>
    </row>
    <row r="30" spans="2:54" ht="12" customHeight="1" x14ac:dyDescent="0.2">
      <c r="B30" s="330" t="s">
        <v>213</v>
      </c>
      <c r="C30" s="331"/>
      <c r="D30" s="331"/>
      <c r="E30" s="331"/>
      <c r="F30" s="331"/>
      <c r="G30" s="331"/>
      <c r="H30" s="331"/>
      <c r="I30" s="331"/>
      <c r="J30" s="331"/>
      <c r="K30" s="332"/>
      <c r="N30" s="321" t="s">
        <v>8</v>
      </c>
      <c r="O30" s="321"/>
      <c r="P30" s="321"/>
      <c r="Q30" s="321"/>
      <c r="T30" s="340" t="s">
        <v>215</v>
      </c>
      <c r="U30" s="341"/>
      <c r="V30" s="341"/>
      <c r="W30" s="341"/>
      <c r="X30" s="341"/>
      <c r="Y30" s="341"/>
      <c r="Z30" s="341"/>
      <c r="AA30" s="341"/>
      <c r="AB30" s="341"/>
      <c r="AC30" s="341"/>
      <c r="AD30" s="342"/>
      <c r="AK30" s="329"/>
      <c r="AL30" s="329"/>
      <c r="AM30" s="329"/>
      <c r="AN30" s="329"/>
      <c r="AO30" s="329"/>
      <c r="AP30" s="329"/>
      <c r="AQ30" s="329"/>
      <c r="AR30" s="329"/>
      <c r="AS30" s="329"/>
      <c r="AT30" s="329"/>
      <c r="AU30" s="329"/>
      <c r="AV30" s="329"/>
      <c r="AW30" s="329"/>
    </row>
    <row r="31" spans="2:54" ht="12" customHeight="1" x14ac:dyDescent="0.2">
      <c r="B31" s="333"/>
      <c r="C31" s="334"/>
      <c r="D31" s="334"/>
      <c r="E31" s="334"/>
      <c r="F31" s="334"/>
      <c r="G31" s="334"/>
      <c r="H31" s="334"/>
      <c r="I31" s="334"/>
      <c r="J31" s="334"/>
      <c r="K31" s="335"/>
      <c r="N31" s="321"/>
      <c r="O31" s="321"/>
      <c r="P31" s="321"/>
      <c r="Q31" s="321"/>
      <c r="T31" s="343"/>
      <c r="U31" s="344"/>
      <c r="V31" s="344"/>
      <c r="W31" s="344"/>
      <c r="X31" s="344"/>
      <c r="Y31" s="344"/>
      <c r="Z31" s="344"/>
      <c r="AA31" s="344"/>
      <c r="AB31" s="344"/>
      <c r="AC31" s="344"/>
      <c r="AD31" s="345"/>
      <c r="AK31" s="329"/>
      <c r="AL31" s="329"/>
      <c r="AM31" s="329"/>
      <c r="AN31" s="329"/>
      <c r="AO31" s="329"/>
      <c r="AP31" s="329"/>
      <c r="AQ31" s="329"/>
      <c r="AR31" s="329"/>
      <c r="AS31" s="329"/>
      <c r="AT31" s="329"/>
      <c r="AU31" s="329"/>
      <c r="AV31" s="329"/>
      <c r="AW31" s="329"/>
    </row>
    <row r="32" spans="2:54" ht="12" customHeight="1" x14ac:dyDescent="0.2">
      <c r="B32" s="336"/>
      <c r="C32" s="337"/>
      <c r="D32" s="337"/>
      <c r="E32" s="337"/>
      <c r="F32" s="337"/>
      <c r="G32" s="337"/>
      <c r="H32" s="337"/>
      <c r="I32" s="337"/>
      <c r="J32" s="337"/>
      <c r="K32" s="338"/>
      <c r="N32" s="321"/>
      <c r="O32" s="321"/>
      <c r="P32" s="321"/>
      <c r="Q32" s="321"/>
      <c r="T32" s="346"/>
      <c r="U32" s="347"/>
      <c r="V32" s="347"/>
      <c r="W32" s="347"/>
      <c r="X32" s="347"/>
      <c r="Y32" s="347"/>
      <c r="Z32" s="347"/>
      <c r="AA32" s="347"/>
      <c r="AB32" s="347"/>
      <c r="AC32" s="347"/>
      <c r="AD32" s="348"/>
      <c r="AK32" s="329"/>
      <c r="AL32" s="329"/>
      <c r="AM32" s="329"/>
      <c r="AN32" s="329"/>
      <c r="AO32" s="329"/>
      <c r="AP32" s="329"/>
      <c r="AQ32" s="329"/>
      <c r="AR32" s="329"/>
      <c r="AS32" s="329"/>
      <c r="AT32" s="329"/>
      <c r="AU32" s="329"/>
      <c r="AV32" s="329"/>
      <c r="AW32" s="329"/>
    </row>
    <row r="33" spans="2:34" ht="6" customHeight="1" x14ac:dyDescent="0.2">
      <c r="F33" s="117" t="s">
        <v>5</v>
      </c>
      <c r="Y33" s="117" t="s">
        <v>5</v>
      </c>
    </row>
    <row r="34" spans="2:34" ht="6" customHeight="1" x14ac:dyDescent="0.2">
      <c r="F34" s="117" t="s">
        <v>5</v>
      </c>
      <c r="Y34" s="117" t="s">
        <v>5</v>
      </c>
    </row>
    <row r="35" spans="2:34" ht="6" customHeight="1" thickBot="1" x14ac:dyDescent="0.25">
      <c r="F35" s="117" t="s">
        <v>5</v>
      </c>
      <c r="Y35" s="117" t="s">
        <v>5</v>
      </c>
    </row>
    <row r="36" spans="2:34" ht="12" customHeight="1" x14ac:dyDescent="0.2">
      <c r="B36" s="350">
        <f>SUM(【共通】別紙様式2_返還額算定基礎シート!O44:U48)-B45</f>
        <v>0</v>
      </c>
      <c r="C36" s="351"/>
      <c r="D36" s="351"/>
      <c r="E36" s="351"/>
      <c r="F36" s="351"/>
      <c r="G36" s="351"/>
      <c r="H36" s="351"/>
      <c r="I36" s="351"/>
      <c r="J36" s="351"/>
      <c r="K36" s="352"/>
      <c r="N36" s="321" t="s">
        <v>7</v>
      </c>
      <c r="O36" s="339"/>
      <c r="P36" s="339"/>
      <c r="Q36" s="339"/>
      <c r="T36" s="323">
        <f>(B36*10/110)</f>
        <v>0</v>
      </c>
      <c r="U36" s="324"/>
      <c r="V36" s="324"/>
      <c r="W36" s="324"/>
      <c r="X36" s="324"/>
      <c r="Y36" s="324"/>
      <c r="Z36" s="324"/>
      <c r="AA36" s="324"/>
      <c r="AB36" s="324"/>
      <c r="AC36" s="324"/>
      <c r="AD36" s="325"/>
    </row>
    <row r="37" spans="2:34" ht="12" customHeight="1" thickBot="1" x14ac:dyDescent="0.25">
      <c r="B37" s="353"/>
      <c r="C37" s="354"/>
      <c r="D37" s="354"/>
      <c r="E37" s="354"/>
      <c r="F37" s="354"/>
      <c r="G37" s="354"/>
      <c r="H37" s="354"/>
      <c r="I37" s="354"/>
      <c r="J37" s="354"/>
      <c r="K37" s="355"/>
      <c r="N37" s="339"/>
      <c r="O37" s="339"/>
      <c r="P37" s="339"/>
      <c r="Q37" s="339"/>
      <c r="T37" s="326"/>
      <c r="U37" s="327"/>
      <c r="V37" s="327"/>
      <c r="W37" s="327"/>
      <c r="X37" s="327"/>
      <c r="Y37" s="327"/>
      <c r="Z37" s="327"/>
      <c r="AA37" s="327"/>
      <c r="AB37" s="327"/>
      <c r="AC37" s="327"/>
      <c r="AD37" s="328"/>
    </row>
    <row r="38" spans="2:34" ht="12" customHeight="1" x14ac:dyDescent="0.2">
      <c r="B38" s="136"/>
      <c r="C38" s="136"/>
      <c r="D38" s="136"/>
      <c r="E38" s="136"/>
      <c r="F38" s="136"/>
      <c r="G38" s="136"/>
      <c r="H38" s="136"/>
      <c r="I38" s="136"/>
      <c r="J38" s="136"/>
      <c r="K38" s="136"/>
      <c r="N38" s="137"/>
      <c r="O38" s="137"/>
      <c r="P38" s="137"/>
      <c r="Q38" s="137"/>
      <c r="T38" s="138"/>
      <c r="U38" s="138"/>
      <c r="V38" s="138"/>
      <c r="W38" s="138"/>
      <c r="X38" s="138"/>
      <c r="Y38" s="138"/>
      <c r="Z38" s="138"/>
      <c r="AA38" s="138"/>
      <c r="AB38" s="138"/>
      <c r="AC38" s="138"/>
      <c r="AD38" s="138"/>
    </row>
    <row r="39" spans="2:34" ht="12" customHeight="1" x14ac:dyDescent="0.2">
      <c r="B39" s="330" t="s">
        <v>214</v>
      </c>
      <c r="C39" s="331"/>
      <c r="D39" s="331"/>
      <c r="E39" s="331"/>
      <c r="F39" s="331"/>
      <c r="G39" s="331"/>
      <c r="H39" s="331"/>
      <c r="I39" s="331"/>
      <c r="J39" s="331"/>
      <c r="K39" s="332"/>
      <c r="N39" s="321" t="s">
        <v>219</v>
      </c>
      <c r="O39" s="321"/>
      <c r="P39" s="321"/>
      <c r="Q39" s="321"/>
      <c r="T39" s="340" t="s">
        <v>220</v>
      </c>
      <c r="U39" s="341"/>
      <c r="V39" s="341"/>
      <c r="W39" s="341"/>
      <c r="X39" s="341"/>
      <c r="Y39" s="341"/>
      <c r="Z39" s="341"/>
      <c r="AA39" s="341"/>
      <c r="AB39" s="341"/>
      <c r="AC39" s="341"/>
      <c r="AD39" s="342"/>
    </row>
    <row r="40" spans="2:34" ht="12" customHeight="1" x14ac:dyDescent="0.2">
      <c r="B40" s="333"/>
      <c r="C40" s="334"/>
      <c r="D40" s="334"/>
      <c r="E40" s="334"/>
      <c r="F40" s="334"/>
      <c r="G40" s="334"/>
      <c r="H40" s="334"/>
      <c r="I40" s="334"/>
      <c r="J40" s="334"/>
      <c r="K40" s="335"/>
      <c r="N40" s="321"/>
      <c r="O40" s="321"/>
      <c r="P40" s="321"/>
      <c r="Q40" s="321"/>
      <c r="T40" s="343"/>
      <c r="U40" s="344"/>
      <c r="V40" s="344"/>
      <c r="W40" s="344"/>
      <c r="X40" s="344"/>
      <c r="Y40" s="344"/>
      <c r="Z40" s="344"/>
      <c r="AA40" s="344"/>
      <c r="AB40" s="344"/>
      <c r="AC40" s="344"/>
      <c r="AD40" s="345"/>
    </row>
    <row r="41" spans="2:34" ht="12" customHeight="1" x14ac:dyDescent="0.2">
      <c r="B41" s="336"/>
      <c r="C41" s="337"/>
      <c r="D41" s="337"/>
      <c r="E41" s="337"/>
      <c r="F41" s="337"/>
      <c r="G41" s="337"/>
      <c r="H41" s="337"/>
      <c r="I41" s="337"/>
      <c r="J41" s="337"/>
      <c r="K41" s="338"/>
      <c r="N41" s="321"/>
      <c r="O41" s="321"/>
      <c r="P41" s="321"/>
      <c r="Q41" s="321"/>
      <c r="T41" s="346"/>
      <c r="U41" s="347"/>
      <c r="V41" s="347"/>
      <c r="W41" s="347"/>
      <c r="X41" s="347"/>
      <c r="Y41" s="347"/>
      <c r="Z41" s="347"/>
      <c r="AA41" s="347"/>
      <c r="AB41" s="347"/>
      <c r="AC41" s="347"/>
      <c r="AD41" s="348"/>
    </row>
    <row r="42" spans="2:34" ht="7.5" customHeight="1" x14ac:dyDescent="0.2">
      <c r="B42" s="139"/>
      <c r="C42" s="139"/>
      <c r="D42" s="139"/>
      <c r="E42" s="139"/>
      <c r="F42" s="117" t="s">
        <v>5</v>
      </c>
      <c r="G42" s="139"/>
      <c r="H42" s="139"/>
      <c r="I42" s="139"/>
      <c r="J42" s="139"/>
      <c r="K42" s="139"/>
      <c r="N42" s="140"/>
      <c r="O42" s="140"/>
      <c r="P42" s="140"/>
      <c r="Q42" s="140"/>
      <c r="T42" s="141"/>
      <c r="U42" s="141"/>
      <c r="V42" s="141"/>
      <c r="W42" s="141"/>
      <c r="X42" s="141"/>
      <c r="Y42" s="141"/>
      <c r="Z42" s="141"/>
      <c r="AA42" s="141"/>
      <c r="AB42" s="141"/>
      <c r="AC42" s="141"/>
      <c r="AD42" s="141"/>
    </row>
    <row r="43" spans="2:34" ht="7.5" customHeight="1" x14ac:dyDescent="0.2">
      <c r="B43" s="139"/>
      <c r="C43" s="139"/>
      <c r="D43" s="139"/>
      <c r="E43" s="139"/>
      <c r="F43" s="117" t="s">
        <v>5</v>
      </c>
      <c r="G43" s="139"/>
      <c r="H43" s="139"/>
      <c r="I43" s="139"/>
      <c r="J43" s="139"/>
      <c r="K43" s="139"/>
      <c r="N43" s="140"/>
      <c r="O43" s="140"/>
      <c r="P43" s="140"/>
      <c r="Q43" s="140"/>
      <c r="T43" s="141"/>
      <c r="U43" s="141"/>
      <c r="V43" s="141"/>
      <c r="W43" s="141"/>
      <c r="X43" s="141"/>
      <c r="Y43" s="141"/>
      <c r="Z43" s="141"/>
      <c r="AA43" s="141"/>
      <c r="AB43" s="141"/>
      <c r="AC43" s="141"/>
      <c r="AD43" s="141"/>
    </row>
    <row r="44" spans="2:34" ht="7.5" customHeight="1" thickBot="1" x14ac:dyDescent="0.25">
      <c r="B44" s="136"/>
      <c r="C44" s="136"/>
      <c r="D44" s="136"/>
      <c r="E44" s="136"/>
      <c r="F44" s="117" t="s">
        <v>5</v>
      </c>
      <c r="G44" s="136"/>
      <c r="H44" s="136"/>
      <c r="I44" s="136"/>
      <c r="J44" s="136"/>
      <c r="K44" s="136"/>
      <c r="N44" s="137"/>
      <c r="O44" s="137"/>
      <c r="P44" s="137"/>
      <c r="Q44" s="137"/>
      <c r="T44" s="138"/>
      <c r="U44" s="138"/>
      <c r="V44" s="138"/>
      <c r="W44" s="138"/>
      <c r="X44" s="138"/>
      <c r="Y44" s="138"/>
      <c r="Z44" s="138"/>
      <c r="AA44" s="138"/>
      <c r="AB44" s="138"/>
      <c r="AC44" s="138"/>
      <c r="AD44" s="138"/>
    </row>
    <row r="45" spans="2:34" ht="12" customHeight="1" x14ac:dyDescent="0.2">
      <c r="B45" s="289"/>
      <c r="C45" s="290"/>
      <c r="D45" s="290"/>
      <c r="E45" s="290"/>
      <c r="F45" s="290"/>
      <c r="G45" s="290"/>
      <c r="H45" s="290"/>
      <c r="I45" s="290"/>
      <c r="J45" s="290"/>
      <c r="K45" s="291"/>
      <c r="N45" s="321" t="s">
        <v>218</v>
      </c>
      <c r="O45" s="339"/>
      <c r="P45" s="339"/>
      <c r="Q45" s="339"/>
      <c r="T45" s="323">
        <f>(B45*8/108)</f>
        <v>0</v>
      </c>
      <c r="U45" s="324"/>
      <c r="V45" s="324"/>
      <c r="W45" s="324"/>
      <c r="X45" s="324"/>
      <c r="Y45" s="324"/>
      <c r="Z45" s="324"/>
      <c r="AA45" s="324"/>
      <c r="AB45" s="324"/>
      <c r="AC45" s="324"/>
      <c r="AD45" s="325"/>
    </row>
    <row r="46" spans="2:34" ht="12" customHeight="1" thickBot="1" x14ac:dyDescent="0.25">
      <c r="B46" s="292"/>
      <c r="C46" s="293"/>
      <c r="D46" s="293"/>
      <c r="E46" s="293"/>
      <c r="F46" s="293"/>
      <c r="G46" s="293"/>
      <c r="H46" s="293"/>
      <c r="I46" s="293"/>
      <c r="J46" s="293"/>
      <c r="K46" s="294"/>
      <c r="N46" s="339"/>
      <c r="O46" s="339"/>
      <c r="P46" s="339"/>
      <c r="Q46" s="339"/>
      <c r="T46" s="326"/>
      <c r="U46" s="327"/>
      <c r="V46" s="327"/>
      <c r="W46" s="327"/>
      <c r="X46" s="327"/>
      <c r="Y46" s="327"/>
      <c r="Z46" s="327"/>
      <c r="AA46" s="327"/>
      <c r="AB46" s="327"/>
      <c r="AC46" s="327"/>
      <c r="AD46" s="328"/>
    </row>
    <row r="47" spans="2:34" ht="16.350000000000001" customHeight="1" x14ac:dyDescent="0.2"/>
    <row r="48" spans="2:34" ht="12" customHeight="1" x14ac:dyDescent="0.2">
      <c r="B48" s="349" t="s">
        <v>216</v>
      </c>
      <c r="C48" s="341"/>
      <c r="D48" s="341"/>
      <c r="E48" s="341"/>
      <c r="F48" s="341"/>
      <c r="G48" s="341"/>
      <c r="H48" s="341"/>
      <c r="I48" s="342"/>
      <c r="J48" s="123"/>
      <c r="K48" s="123"/>
      <c r="L48" s="349" t="s">
        <v>26</v>
      </c>
      <c r="M48" s="341"/>
      <c r="N48" s="341"/>
      <c r="O48" s="341"/>
      <c r="P48" s="341"/>
      <c r="Q48" s="341"/>
      <c r="R48" s="341"/>
      <c r="S48" s="342"/>
      <c r="V48" s="321" t="s">
        <v>8</v>
      </c>
      <c r="W48" s="321"/>
      <c r="X48" s="321"/>
      <c r="Y48" s="321"/>
      <c r="AB48" s="394" t="s">
        <v>221</v>
      </c>
      <c r="AC48" s="395"/>
      <c r="AD48" s="395"/>
      <c r="AE48" s="395"/>
      <c r="AF48" s="395"/>
      <c r="AG48" s="395"/>
      <c r="AH48" s="396"/>
    </row>
    <row r="49" spans="2:34" ht="12" customHeight="1" x14ac:dyDescent="0.2">
      <c r="B49" s="343"/>
      <c r="C49" s="344"/>
      <c r="D49" s="344"/>
      <c r="E49" s="344"/>
      <c r="F49" s="344"/>
      <c r="G49" s="344"/>
      <c r="H49" s="344"/>
      <c r="I49" s="345"/>
      <c r="J49" s="123"/>
      <c r="K49" s="123"/>
      <c r="L49" s="343"/>
      <c r="M49" s="344"/>
      <c r="N49" s="344"/>
      <c r="O49" s="344"/>
      <c r="P49" s="344"/>
      <c r="Q49" s="344"/>
      <c r="R49" s="344"/>
      <c r="S49" s="345"/>
      <c r="V49" s="321"/>
      <c r="W49" s="321"/>
      <c r="X49" s="321"/>
      <c r="Y49" s="321"/>
      <c r="AB49" s="397"/>
      <c r="AC49" s="398"/>
      <c r="AD49" s="398"/>
      <c r="AE49" s="398"/>
      <c r="AF49" s="398"/>
      <c r="AG49" s="398"/>
      <c r="AH49" s="399"/>
    </row>
    <row r="50" spans="2:34" ht="12" customHeight="1" x14ac:dyDescent="0.2">
      <c r="B50" s="346"/>
      <c r="C50" s="347"/>
      <c r="D50" s="347"/>
      <c r="E50" s="347"/>
      <c r="F50" s="347"/>
      <c r="G50" s="347"/>
      <c r="H50" s="347"/>
      <c r="I50" s="348"/>
      <c r="J50" s="123"/>
      <c r="K50" s="123"/>
      <c r="L50" s="346"/>
      <c r="M50" s="347"/>
      <c r="N50" s="347"/>
      <c r="O50" s="347"/>
      <c r="P50" s="347"/>
      <c r="Q50" s="347"/>
      <c r="R50" s="347"/>
      <c r="S50" s="348"/>
      <c r="V50" s="321"/>
      <c r="W50" s="321"/>
      <c r="X50" s="321"/>
      <c r="Y50" s="321"/>
      <c r="AB50" s="400"/>
      <c r="AC50" s="401"/>
      <c r="AD50" s="401"/>
      <c r="AE50" s="401"/>
      <c r="AF50" s="401"/>
      <c r="AG50" s="401"/>
      <c r="AH50" s="402"/>
    </row>
    <row r="51" spans="2:34" ht="6" customHeight="1" x14ac:dyDescent="0.2">
      <c r="E51" s="117" t="s">
        <v>5</v>
      </c>
      <c r="J51" s="120"/>
      <c r="O51" s="117" t="s">
        <v>5</v>
      </c>
    </row>
    <row r="52" spans="2:34" ht="6" customHeight="1" x14ac:dyDescent="0.2">
      <c r="E52" s="117" t="s">
        <v>5</v>
      </c>
      <c r="O52" s="117" t="s">
        <v>5</v>
      </c>
    </row>
    <row r="53" spans="2:34" ht="6" customHeight="1" thickBot="1" x14ac:dyDescent="0.25">
      <c r="E53" s="117" t="s">
        <v>5</v>
      </c>
      <c r="O53" s="117" t="s">
        <v>5</v>
      </c>
    </row>
    <row r="54" spans="2:34" ht="12" customHeight="1" x14ac:dyDescent="0.2">
      <c r="B54" s="408">
        <f>SUM(【共通】別紙様式2_返還額算定基礎シート!AC44:AJ48)-B63</f>
        <v>0</v>
      </c>
      <c r="C54" s="409"/>
      <c r="D54" s="409"/>
      <c r="E54" s="409"/>
      <c r="F54" s="409"/>
      <c r="G54" s="409"/>
      <c r="H54" s="409"/>
      <c r="I54" s="410"/>
      <c r="L54" s="414" t="e">
        <f>【共通】別紙様式2_返還額算定基礎シート!AN34</f>
        <v>#DIV/0!</v>
      </c>
      <c r="M54" s="415"/>
      <c r="N54" s="415"/>
      <c r="O54" s="415"/>
      <c r="P54" s="415"/>
      <c r="Q54" s="415"/>
      <c r="R54" s="415"/>
      <c r="S54" s="416"/>
      <c r="V54" s="321" t="s">
        <v>7</v>
      </c>
      <c r="W54" s="322"/>
      <c r="X54" s="322"/>
      <c r="Y54" s="322"/>
      <c r="AB54" s="323" t="e">
        <f>B54*L54*10/110</f>
        <v>#DIV/0!</v>
      </c>
      <c r="AC54" s="324"/>
      <c r="AD54" s="324"/>
      <c r="AE54" s="324"/>
      <c r="AF54" s="324"/>
      <c r="AG54" s="324"/>
      <c r="AH54" s="325"/>
    </row>
    <row r="55" spans="2:34" ht="12" customHeight="1" thickBot="1" x14ac:dyDescent="0.25">
      <c r="B55" s="411"/>
      <c r="C55" s="412"/>
      <c r="D55" s="412"/>
      <c r="E55" s="412"/>
      <c r="F55" s="412"/>
      <c r="G55" s="412"/>
      <c r="H55" s="412"/>
      <c r="I55" s="413"/>
      <c r="L55" s="417"/>
      <c r="M55" s="418"/>
      <c r="N55" s="418"/>
      <c r="O55" s="418"/>
      <c r="P55" s="418"/>
      <c r="Q55" s="418"/>
      <c r="R55" s="418"/>
      <c r="S55" s="419"/>
      <c r="V55" s="322"/>
      <c r="W55" s="322"/>
      <c r="X55" s="322"/>
      <c r="Y55" s="322"/>
      <c r="AB55" s="326"/>
      <c r="AC55" s="327"/>
      <c r="AD55" s="327"/>
      <c r="AE55" s="327"/>
      <c r="AF55" s="327"/>
      <c r="AG55" s="327"/>
      <c r="AH55" s="328"/>
    </row>
    <row r="56" spans="2:34" ht="12" customHeight="1" x14ac:dyDescent="0.2">
      <c r="B56" s="142"/>
      <c r="C56" s="142"/>
      <c r="D56" s="142"/>
      <c r="E56" s="142"/>
      <c r="F56" s="142"/>
      <c r="G56" s="142"/>
      <c r="H56" s="142"/>
      <c r="I56" s="142"/>
      <c r="L56" s="143"/>
      <c r="M56" s="143"/>
      <c r="N56" s="143"/>
      <c r="O56" s="143"/>
      <c r="P56" s="143"/>
      <c r="Q56" s="143"/>
      <c r="R56" s="143"/>
      <c r="S56" s="143"/>
      <c r="V56" s="144"/>
      <c r="W56" s="144"/>
      <c r="X56" s="144"/>
      <c r="Y56" s="144"/>
      <c r="AB56" s="138"/>
      <c r="AC56" s="138"/>
      <c r="AD56" s="138"/>
      <c r="AE56" s="138"/>
      <c r="AF56" s="138"/>
      <c r="AG56" s="138"/>
      <c r="AH56" s="138"/>
    </row>
    <row r="57" spans="2:34" ht="12" customHeight="1" x14ac:dyDescent="0.2">
      <c r="B57" s="349" t="s">
        <v>217</v>
      </c>
      <c r="C57" s="341"/>
      <c r="D57" s="341"/>
      <c r="E57" s="341"/>
      <c r="F57" s="341"/>
      <c r="G57" s="341"/>
      <c r="H57" s="341"/>
      <c r="I57" s="342"/>
      <c r="J57" s="123"/>
      <c r="K57" s="123"/>
      <c r="L57" s="349" t="s">
        <v>26</v>
      </c>
      <c r="M57" s="341"/>
      <c r="N57" s="341"/>
      <c r="O57" s="341"/>
      <c r="P57" s="341"/>
      <c r="Q57" s="341"/>
      <c r="R57" s="341"/>
      <c r="S57" s="342"/>
      <c r="V57" s="321" t="s">
        <v>219</v>
      </c>
      <c r="W57" s="321"/>
      <c r="X57" s="321"/>
      <c r="Y57" s="321"/>
      <c r="AB57" s="394" t="s">
        <v>222</v>
      </c>
      <c r="AC57" s="395"/>
      <c r="AD57" s="395"/>
      <c r="AE57" s="395"/>
      <c r="AF57" s="395"/>
      <c r="AG57" s="395"/>
      <c r="AH57" s="396"/>
    </row>
    <row r="58" spans="2:34" ht="12" customHeight="1" x14ac:dyDescent="0.2">
      <c r="B58" s="343"/>
      <c r="C58" s="344"/>
      <c r="D58" s="344"/>
      <c r="E58" s="344"/>
      <c r="F58" s="344"/>
      <c r="G58" s="344"/>
      <c r="H58" s="344"/>
      <c r="I58" s="345"/>
      <c r="J58" s="123"/>
      <c r="K58" s="123"/>
      <c r="L58" s="343"/>
      <c r="M58" s="344"/>
      <c r="N58" s="344"/>
      <c r="O58" s="344"/>
      <c r="P58" s="344"/>
      <c r="Q58" s="344"/>
      <c r="R58" s="344"/>
      <c r="S58" s="345"/>
      <c r="V58" s="321"/>
      <c r="W58" s="321"/>
      <c r="X58" s="321"/>
      <c r="Y58" s="321"/>
      <c r="AB58" s="397"/>
      <c r="AC58" s="398"/>
      <c r="AD58" s="398"/>
      <c r="AE58" s="398"/>
      <c r="AF58" s="398"/>
      <c r="AG58" s="398"/>
      <c r="AH58" s="399"/>
    </row>
    <row r="59" spans="2:34" ht="12" customHeight="1" x14ac:dyDescent="0.2">
      <c r="B59" s="346"/>
      <c r="C59" s="347"/>
      <c r="D59" s="347"/>
      <c r="E59" s="347"/>
      <c r="F59" s="347"/>
      <c r="G59" s="347"/>
      <c r="H59" s="347"/>
      <c r="I59" s="348"/>
      <c r="J59" s="123"/>
      <c r="K59" s="123"/>
      <c r="L59" s="346"/>
      <c r="M59" s="347"/>
      <c r="N59" s="347"/>
      <c r="O59" s="347"/>
      <c r="P59" s="347"/>
      <c r="Q59" s="347"/>
      <c r="R59" s="347"/>
      <c r="S59" s="348"/>
      <c r="V59" s="321"/>
      <c r="W59" s="321"/>
      <c r="X59" s="321"/>
      <c r="Y59" s="321"/>
      <c r="AB59" s="400"/>
      <c r="AC59" s="401"/>
      <c r="AD59" s="401"/>
      <c r="AE59" s="401"/>
      <c r="AF59" s="401"/>
      <c r="AG59" s="401"/>
      <c r="AH59" s="402"/>
    </row>
    <row r="60" spans="2:34" ht="5.25" customHeight="1" x14ac:dyDescent="0.2">
      <c r="E60" s="117" t="s">
        <v>5</v>
      </c>
      <c r="J60" s="120"/>
      <c r="O60" s="117" t="s">
        <v>5</v>
      </c>
    </row>
    <row r="61" spans="2:34" ht="5.25" customHeight="1" x14ac:dyDescent="0.2">
      <c r="E61" s="117" t="s">
        <v>5</v>
      </c>
      <c r="O61" s="117" t="s">
        <v>5</v>
      </c>
    </row>
    <row r="62" spans="2:34" ht="5.25" customHeight="1" thickBot="1" x14ac:dyDescent="0.25">
      <c r="E62" s="117" t="s">
        <v>5</v>
      </c>
      <c r="O62" s="117" t="s">
        <v>5</v>
      </c>
    </row>
    <row r="63" spans="2:34" ht="12" customHeight="1" x14ac:dyDescent="0.2">
      <c r="B63" s="420"/>
      <c r="C63" s="421"/>
      <c r="D63" s="421"/>
      <c r="E63" s="421"/>
      <c r="F63" s="421"/>
      <c r="G63" s="421"/>
      <c r="H63" s="421"/>
      <c r="I63" s="422"/>
      <c r="L63" s="414" t="e">
        <f>【共通】別紙様式2_返還額算定基礎シート!AN34</f>
        <v>#DIV/0!</v>
      </c>
      <c r="M63" s="415"/>
      <c r="N63" s="415"/>
      <c r="O63" s="415"/>
      <c r="P63" s="415"/>
      <c r="Q63" s="415"/>
      <c r="R63" s="415"/>
      <c r="S63" s="416"/>
      <c r="V63" s="321" t="s">
        <v>218</v>
      </c>
      <c r="W63" s="322"/>
      <c r="X63" s="322"/>
      <c r="Y63" s="322"/>
      <c r="AB63" s="323" t="e">
        <f>B63*L63*8/108</f>
        <v>#DIV/0!</v>
      </c>
      <c r="AC63" s="324"/>
      <c r="AD63" s="324"/>
      <c r="AE63" s="324"/>
      <c r="AF63" s="324"/>
      <c r="AG63" s="324"/>
      <c r="AH63" s="325"/>
    </row>
    <row r="64" spans="2:34" ht="16.350000000000001" customHeight="1" thickBot="1" x14ac:dyDescent="0.25">
      <c r="B64" s="423"/>
      <c r="C64" s="424"/>
      <c r="D64" s="424"/>
      <c r="E64" s="424"/>
      <c r="F64" s="424"/>
      <c r="G64" s="424"/>
      <c r="H64" s="424"/>
      <c r="I64" s="425"/>
      <c r="L64" s="417"/>
      <c r="M64" s="418"/>
      <c r="N64" s="418"/>
      <c r="O64" s="418"/>
      <c r="P64" s="418"/>
      <c r="Q64" s="418"/>
      <c r="R64" s="418"/>
      <c r="S64" s="419"/>
      <c r="V64" s="322"/>
      <c r="W64" s="322"/>
      <c r="X64" s="322"/>
      <c r="Y64" s="322"/>
      <c r="AB64" s="326"/>
      <c r="AC64" s="327"/>
      <c r="AD64" s="327"/>
      <c r="AE64" s="327"/>
      <c r="AF64" s="327"/>
      <c r="AG64" s="327"/>
      <c r="AH64" s="328"/>
    </row>
    <row r="65" spans="2:54" ht="16.350000000000001" customHeight="1" x14ac:dyDescent="0.2">
      <c r="B65" s="142"/>
      <c r="C65" s="142"/>
      <c r="D65" s="142"/>
      <c r="E65" s="142"/>
      <c r="F65" s="142"/>
      <c r="G65" s="142"/>
      <c r="H65" s="142"/>
      <c r="I65" s="142"/>
      <c r="L65" s="143"/>
      <c r="M65" s="143"/>
      <c r="N65" s="143"/>
      <c r="O65" s="143"/>
      <c r="P65" s="143"/>
      <c r="Q65" s="143"/>
      <c r="R65" s="143"/>
      <c r="S65" s="143"/>
      <c r="V65" s="144"/>
      <c r="W65" s="144"/>
      <c r="X65" s="144"/>
      <c r="Y65" s="144"/>
      <c r="AB65" s="138"/>
      <c r="AC65" s="138"/>
      <c r="AD65" s="138"/>
      <c r="AE65" s="138"/>
      <c r="AF65" s="138"/>
      <c r="AG65" s="138"/>
      <c r="AH65" s="138"/>
    </row>
    <row r="66" spans="2:54" ht="16.350000000000001" customHeight="1" x14ac:dyDescent="0.2">
      <c r="B66" s="340" t="s">
        <v>223</v>
      </c>
      <c r="C66" s="341"/>
      <c r="D66" s="341"/>
      <c r="E66" s="341"/>
      <c r="F66" s="341"/>
      <c r="G66" s="341"/>
      <c r="H66" s="341"/>
      <c r="I66" s="341"/>
      <c r="J66" s="341"/>
      <c r="K66" s="341"/>
      <c r="L66" s="341"/>
      <c r="M66" s="341"/>
      <c r="N66" s="341"/>
      <c r="O66" s="341"/>
      <c r="P66" s="342"/>
      <c r="S66" s="340" t="s">
        <v>224</v>
      </c>
      <c r="T66" s="341"/>
      <c r="U66" s="341"/>
      <c r="V66" s="341"/>
      <c r="W66" s="341"/>
      <c r="X66" s="341"/>
      <c r="Y66" s="341"/>
      <c r="Z66" s="341"/>
      <c r="AA66" s="341"/>
      <c r="AB66" s="341"/>
      <c r="AC66" s="341"/>
      <c r="AD66" s="341"/>
      <c r="AE66" s="341"/>
      <c r="AF66" s="341"/>
      <c r="AG66" s="342"/>
      <c r="AH66" s="126"/>
      <c r="AI66" s="120"/>
      <c r="AJ66" s="349" t="s">
        <v>27</v>
      </c>
      <c r="AK66" s="358"/>
      <c r="AL66" s="358"/>
      <c r="AM66" s="358"/>
      <c r="AN66" s="358"/>
      <c r="AO66" s="358"/>
      <c r="AP66" s="358"/>
      <c r="AQ66" s="358"/>
      <c r="AR66" s="358"/>
      <c r="AS66" s="358"/>
      <c r="AT66" s="358"/>
      <c r="AU66" s="358"/>
      <c r="AV66" s="358"/>
      <c r="AW66" s="358"/>
      <c r="AX66" s="358"/>
      <c r="AY66" s="358"/>
      <c r="AZ66" s="358"/>
      <c r="BA66" s="358"/>
      <c r="BB66" s="403"/>
    </row>
    <row r="67" spans="2:54" ht="16.350000000000001" customHeight="1" x14ac:dyDescent="0.2">
      <c r="B67" s="343"/>
      <c r="C67" s="344"/>
      <c r="D67" s="344"/>
      <c r="E67" s="344"/>
      <c r="F67" s="344"/>
      <c r="G67" s="344"/>
      <c r="H67" s="344"/>
      <c r="I67" s="344"/>
      <c r="J67" s="344"/>
      <c r="K67" s="344"/>
      <c r="L67" s="344"/>
      <c r="M67" s="344"/>
      <c r="N67" s="344"/>
      <c r="O67" s="344"/>
      <c r="P67" s="345"/>
      <c r="S67" s="343"/>
      <c r="T67" s="344"/>
      <c r="U67" s="344"/>
      <c r="V67" s="344"/>
      <c r="W67" s="344"/>
      <c r="X67" s="344"/>
      <c r="Y67" s="344"/>
      <c r="Z67" s="344"/>
      <c r="AA67" s="344"/>
      <c r="AB67" s="344"/>
      <c r="AC67" s="344"/>
      <c r="AD67" s="344"/>
      <c r="AE67" s="344"/>
      <c r="AF67" s="344"/>
      <c r="AG67" s="345"/>
      <c r="AH67" s="126"/>
      <c r="AJ67" s="404"/>
      <c r="AK67" s="359"/>
      <c r="AL67" s="359"/>
      <c r="AM67" s="359"/>
      <c r="AN67" s="359"/>
      <c r="AO67" s="359"/>
      <c r="AP67" s="359"/>
      <c r="AQ67" s="359"/>
      <c r="AR67" s="359"/>
      <c r="AS67" s="359"/>
      <c r="AT67" s="359"/>
      <c r="AU67" s="359"/>
      <c r="AV67" s="359"/>
      <c r="AW67" s="359"/>
      <c r="AX67" s="359"/>
      <c r="AY67" s="359"/>
      <c r="AZ67" s="359"/>
      <c r="BA67" s="359"/>
      <c r="BB67" s="405"/>
    </row>
    <row r="68" spans="2:54" ht="16.350000000000001" customHeight="1" x14ac:dyDescent="0.2">
      <c r="B68" s="346"/>
      <c r="C68" s="347"/>
      <c r="D68" s="347"/>
      <c r="E68" s="347"/>
      <c r="F68" s="347"/>
      <c r="G68" s="347"/>
      <c r="H68" s="347"/>
      <c r="I68" s="347"/>
      <c r="J68" s="347"/>
      <c r="K68" s="347"/>
      <c r="L68" s="347"/>
      <c r="M68" s="347"/>
      <c r="N68" s="347"/>
      <c r="O68" s="347"/>
      <c r="P68" s="348"/>
      <c r="S68" s="346"/>
      <c r="T68" s="347"/>
      <c r="U68" s="347"/>
      <c r="V68" s="347"/>
      <c r="W68" s="347"/>
      <c r="X68" s="347"/>
      <c r="Y68" s="347"/>
      <c r="Z68" s="347"/>
      <c r="AA68" s="347"/>
      <c r="AB68" s="347"/>
      <c r="AC68" s="347"/>
      <c r="AD68" s="347"/>
      <c r="AE68" s="347"/>
      <c r="AF68" s="347"/>
      <c r="AG68" s="348"/>
      <c r="AH68" s="126"/>
      <c r="AJ68" s="406"/>
      <c r="AK68" s="360"/>
      <c r="AL68" s="360"/>
      <c r="AM68" s="360"/>
      <c r="AN68" s="360"/>
      <c r="AO68" s="360"/>
      <c r="AP68" s="360"/>
      <c r="AQ68" s="360"/>
      <c r="AR68" s="360"/>
      <c r="AS68" s="360"/>
      <c r="AT68" s="360"/>
      <c r="AU68" s="360"/>
      <c r="AV68" s="360"/>
      <c r="AW68" s="360"/>
      <c r="AX68" s="360"/>
      <c r="AY68" s="360"/>
      <c r="AZ68" s="360"/>
      <c r="BA68" s="360"/>
      <c r="BB68" s="407"/>
    </row>
    <row r="69" spans="2:54" ht="6" customHeight="1" x14ac:dyDescent="0.2">
      <c r="I69" s="117" t="s">
        <v>5</v>
      </c>
      <c r="Z69" s="117" t="s">
        <v>5</v>
      </c>
      <c r="AH69" s="120"/>
      <c r="AS69" s="117" t="s">
        <v>5</v>
      </c>
    </row>
    <row r="70" spans="2:54" ht="6" customHeight="1" x14ac:dyDescent="0.2">
      <c r="I70" s="117" t="s">
        <v>5</v>
      </c>
      <c r="Z70" s="117" t="s">
        <v>5</v>
      </c>
      <c r="AS70" s="117" t="s">
        <v>5</v>
      </c>
    </row>
    <row r="71" spans="2:54" ht="6" customHeight="1" thickBot="1" x14ac:dyDescent="0.25">
      <c r="I71" s="117" t="s">
        <v>5</v>
      </c>
      <c r="Z71" s="117" t="s">
        <v>5</v>
      </c>
      <c r="AS71" s="117" t="s">
        <v>5</v>
      </c>
    </row>
    <row r="72" spans="2:54" ht="12" customHeight="1" x14ac:dyDescent="0.2">
      <c r="B72" s="323">
        <f>T36+T45</f>
        <v>0</v>
      </c>
      <c r="C72" s="324"/>
      <c r="D72" s="324"/>
      <c r="E72" s="324"/>
      <c r="F72" s="324"/>
      <c r="G72" s="324"/>
      <c r="H72" s="324"/>
      <c r="I72" s="324"/>
      <c r="J72" s="324"/>
      <c r="K72" s="324"/>
      <c r="L72" s="324"/>
      <c r="M72" s="324"/>
      <c r="N72" s="324"/>
      <c r="O72" s="324"/>
      <c r="P72" s="325"/>
      <c r="S72" s="387" t="e">
        <f>AB54+AB63</f>
        <v>#DIV/0!</v>
      </c>
      <c r="T72" s="324"/>
      <c r="U72" s="324"/>
      <c r="V72" s="324"/>
      <c r="W72" s="324"/>
      <c r="X72" s="324"/>
      <c r="Y72" s="324"/>
      <c r="Z72" s="324"/>
      <c r="AA72" s="324"/>
      <c r="AB72" s="324"/>
      <c r="AC72" s="324"/>
      <c r="AD72" s="324"/>
      <c r="AE72" s="324"/>
      <c r="AF72" s="324"/>
      <c r="AG72" s="325"/>
      <c r="AJ72" s="388" t="e">
        <f>ROUNDDOWN(B72+S72,0)</f>
        <v>#DIV/0!</v>
      </c>
      <c r="AK72" s="389"/>
      <c r="AL72" s="389"/>
      <c r="AM72" s="389"/>
      <c r="AN72" s="389"/>
      <c r="AO72" s="389"/>
      <c r="AP72" s="389"/>
      <c r="AQ72" s="389"/>
      <c r="AR72" s="389"/>
      <c r="AS72" s="389"/>
      <c r="AT72" s="389"/>
      <c r="AU72" s="389"/>
      <c r="AV72" s="389"/>
      <c r="AW72" s="389"/>
      <c r="AX72" s="389"/>
      <c r="AY72" s="389"/>
      <c r="AZ72" s="389"/>
      <c r="BA72" s="389"/>
      <c r="BB72" s="390"/>
    </row>
    <row r="73" spans="2:54" ht="12" customHeight="1" thickBot="1" x14ac:dyDescent="0.25">
      <c r="B73" s="326"/>
      <c r="C73" s="327"/>
      <c r="D73" s="327"/>
      <c r="E73" s="327"/>
      <c r="F73" s="327"/>
      <c r="G73" s="327"/>
      <c r="H73" s="327"/>
      <c r="I73" s="327"/>
      <c r="J73" s="327"/>
      <c r="K73" s="327"/>
      <c r="L73" s="327"/>
      <c r="M73" s="327"/>
      <c r="N73" s="327"/>
      <c r="O73" s="327"/>
      <c r="P73" s="328"/>
      <c r="S73" s="326"/>
      <c r="T73" s="327"/>
      <c r="U73" s="327"/>
      <c r="V73" s="327"/>
      <c r="W73" s="327"/>
      <c r="X73" s="327"/>
      <c r="Y73" s="327"/>
      <c r="Z73" s="327"/>
      <c r="AA73" s="327"/>
      <c r="AB73" s="327"/>
      <c r="AC73" s="327"/>
      <c r="AD73" s="327"/>
      <c r="AE73" s="327"/>
      <c r="AF73" s="327"/>
      <c r="AG73" s="328"/>
      <c r="AJ73" s="391"/>
      <c r="AK73" s="392"/>
      <c r="AL73" s="392"/>
      <c r="AM73" s="392"/>
      <c r="AN73" s="392"/>
      <c r="AO73" s="392"/>
      <c r="AP73" s="392"/>
      <c r="AQ73" s="392"/>
      <c r="AR73" s="392"/>
      <c r="AS73" s="392"/>
      <c r="AT73" s="392"/>
      <c r="AU73" s="392"/>
      <c r="AV73" s="392"/>
      <c r="AW73" s="392"/>
      <c r="AX73" s="392"/>
      <c r="AY73" s="392"/>
      <c r="AZ73" s="392"/>
      <c r="BA73" s="392"/>
      <c r="BB73" s="393"/>
    </row>
    <row r="74" spans="2:54" ht="12" customHeight="1" x14ac:dyDescent="0.2">
      <c r="B74" s="136"/>
      <c r="C74" s="136"/>
      <c r="D74" s="136"/>
      <c r="E74" s="136"/>
      <c r="F74" s="136"/>
      <c r="G74" s="136"/>
      <c r="H74" s="136"/>
      <c r="I74" s="136"/>
      <c r="J74" s="136"/>
      <c r="K74" s="136"/>
      <c r="L74" s="136"/>
      <c r="M74" s="136"/>
      <c r="N74" s="136"/>
      <c r="O74" s="136"/>
      <c r="P74" s="136"/>
      <c r="S74" s="136"/>
      <c r="T74" s="136"/>
      <c r="U74" s="136"/>
      <c r="V74" s="136"/>
      <c r="W74" s="136"/>
      <c r="X74" s="136"/>
      <c r="Y74" s="136"/>
      <c r="Z74" s="136"/>
      <c r="AA74" s="136"/>
      <c r="AB74" s="136"/>
      <c r="AC74" s="136"/>
      <c r="AD74" s="136"/>
      <c r="AE74" s="136"/>
      <c r="AF74" s="136"/>
      <c r="AG74" s="136"/>
      <c r="AJ74" s="145"/>
      <c r="AK74" s="145"/>
      <c r="AL74" s="145"/>
      <c r="AM74" s="145"/>
      <c r="AN74" s="145"/>
      <c r="AO74" s="145"/>
      <c r="AP74" s="145"/>
      <c r="AQ74" s="145"/>
      <c r="AR74" s="145"/>
      <c r="AS74" s="145"/>
      <c r="AT74" s="145"/>
      <c r="AU74" s="145"/>
      <c r="AV74" s="145"/>
      <c r="AW74" s="145"/>
      <c r="AX74" s="145"/>
      <c r="AY74" s="145"/>
      <c r="AZ74" s="145"/>
      <c r="BA74" s="145"/>
      <c r="BB74" s="145"/>
    </row>
    <row r="75" spans="2:54" ht="16.350000000000001" customHeight="1" x14ac:dyDescent="0.2">
      <c r="C75" s="117" t="s">
        <v>21</v>
      </c>
    </row>
    <row r="76" spans="2:54" ht="16.350000000000001" customHeight="1" x14ac:dyDescent="0.2">
      <c r="C76" s="375" t="s">
        <v>25</v>
      </c>
      <c r="D76" s="376"/>
      <c r="E76" s="376"/>
      <c r="F76" s="376"/>
      <c r="G76" s="376"/>
      <c r="H76" s="376"/>
      <c r="I76" s="376"/>
      <c r="J76" s="376"/>
      <c r="K76" s="377"/>
      <c r="O76" s="381" t="s">
        <v>24</v>
      </c>
      <c r="P76" s="382"/>
      <c r="Q76" s="382"/>
      <c r="R76" s="382"/>
      <c r="S76" s="382"/>
      <c r="T76" s="382"/>
      <c r="U76" s="382"/>
      <c r="V76" s="382"/>
      <c r="W76" s="383"/>
      <c r="Z76" s="340" t="s">
        <v>23</v>
      </c>
      <c r="AA76" s="341"/>
      <c r="AB76" s="341"/>
      <c r="AC76" s="341"/>
      <c r="AD76" s="341"/>
      <c r="AE76" s="341"/>
      <c r="AF76" s="341"/>
      <c r="AG76" s="341"/>
      <c r="AH76" s="342"/>
    </row>
    <row r="77" spans="2:54" ht="16.350000000000001" customHeight="1" x14ac:dyDescent="0.2">
      <c r="C77" s="378"/>
      <c r="D77" s="379"/>
      <c r="E77" s="379"/>
      <c r="F77" s="379"/>
      <c r="G77" s="379"/>
      <c r="H77" s="379"/>
      <c r="I77" s="379"/>
      <c r="J77" s="379"/>
      <c r="K77" s="380"/>
      <c r="O77" s="384"/>
      <c r="P77" s="385"/>
      <c r="Q77" s="385"/>
      <c r="R77" s="385"/>
      <c r="S77" s="385"/>
      <c r="T77" s="385"/>
      <c r="U77" s="385"/>
      <c r="V77" s="385"/>
      <c r="W77" s="386"/>
      <c r="Z77" s="346"/>
      <c r="AA77" s="347"/>
      <c r="AB77" s="347"/>
      <c r="AC77" s="347"/>
      <c r="AD77" s="347"/>
      <c r="AE77" s="347"/>
      <c r="AF77" s="347"/>
      <c r="AG77" s="347"/>
      <c r="AH77" s="348"/>
      <c r="AI77" s="146"/>
      <c r="AJ77" s="146"/>
      <c r="AK77" s="146"/>
      <c r="AL77" s="146"/>
      <c r="AM77" s="146"/>
      <c r="AN77" s="146"/>
      <c r="AO77" s="146"/>
      <c r="AP77" s="146"/>
      <c r="AQ77" s="146"/>
      <c r="AR77" s="146"/>
      <c r="AS77" s="146"/>
      <c r="AT77" s="146"/>
      <c r="AU77" s="146"/>
      <c r="AV77" s="146"/>
      <c r="AW77" s="146"/>
      <c r="AX77" s="146"/>
      <c r="AY77" s="146"/>
      <c r="AZ77" s="146"/>
      <c r="BA77" s="146"/>
      <c r="BB77" s="146"/>
    </row>
    <row r="78" spans="2:54" ht="16.350000000000001" customHeight="1" x14ac:dyDescent="0.2">
      <c r="C78" s="117" t="s">
        <v>22</v>
      </c>
    </row>
  </sheetData>
  <sheetProtection algorithmName="SHA-512" hashValue="uKGgOnXsw91OoJSzwfDfWNdFWm1gVpxEwn1mVMnUJewy8mq3SC+7kXlf88LIDAdQZJraZ9WN+qFOrU0ESsGIqQ==" saltValue="Uc/IIoOVeWo+pbJKPsDxPQ==" spinCount="100000" sheet="1" objects="1" scenarios="1"/>
  <mergeCells count="51">
    <mergeCell ref="AJ72:BB73"/>
    <mergeCell ref="V48:Y50"/>
    <mergeCell ref="AB48:AH50"/>
    <mergeCell ref="B66:P68"/>
    <mergeCell ref="S66:AG68"/>
    <mergeCell ref="AJ66:BB68"/>
    <mergeCell ref="AB54:AH55"/>
    <mergeCell ref="V54:Y55"/>
    <mergeCell ref="B54:I55"/>
    <mergeCell ref="L54:S55"/>
    <mergeCell ref="B57:I59"/>
    <mergeCell ref="L57:S59"/>
    <mergeCell ref="V57:Y59"/>
    <mergeCell ref="AB57:AH59"/>
    <mergeCell ref="B63:I64"/>
    <mergeCell ref="L63:S64"/>
    <mergeCell ref="C76:K77"/>
    <mergeCell ref="O76:W77"/>
    <mergeCell ref="Z76:AH77"/>
    <mergeCell ref="B72:P73"/>
    <mergeCell ref="S72:AG73"/>
    <mergeCell ref="A3:BB4"/>
    <mergeCell ref="A9:BB10"/>
    <mergeCell ref="T30:AD32"/>
    <mergeCell ref="AO14:BA20"/>
    <mergeCell ref="V14:AJ20"/>
    <mergeCell ref="C14:Q20"/>
    <mergeCell ref="AN24:BB25"/>
    <mergeCell ref="U24:AK25"/>
    <mergeCell ref="B24:R25"/>
    <mergeCell ref="B30:K32"/>
    <mergeCell ref="N30:Q32"/>
    <mergeCell ref="AF5:AU6"/>
    <mergeCell ref="A5:K6"/>
    <mergeCell ref="L5:AA6"/>
    <mergeCell ref="AB5:AE6"/>
    <mergeCell ref="A7:BB7"/>
    <mergeCell ref="V63:Y64"/>
    <mergeCell ref="AB63:AH64"/>
    <mergeCell ref="AK30:AW32"/>
    <mergeCell ref="B39:K41"/>
    <mergeCell ref="B45:K46"/>
    <mergeCell ref="N45:Q46"/>
    <mergeCell ref="N39:Q41"/>
    <mergeCell ref="T39:AD41"/>
    <mergeCell ref="T45:AD46"/>
    <mergeCell ref="N36:Q37"/>
    <mergeCell ref="T36:AD37"/>
    <mergeCell ref="B48:I50"/>
    <mergeCell ref="L48:S50"/>
    <mergeCell ref="B36:K37"/>
  </mergeCells>
  <phoneticPr fontId="1"/>
  <pageMargins left="0.7" right="0.7" top="0.75" bottom="0.75" header="0.3" footer="0.3"/>
  <pageSetup paperSize="9" scale="8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5FD5E4DB-2BD3-47C5-9A39-EDF979D4EE4E}">
            <xm:f>【共通】別紙様式2_返還額算定基礎シート!$AT$15&lt;&gt;"①"</xm:f>
            <x14:dxf>
              <fill>
                <patternFill>
                  <bgColor theme="1"/>
                </patternFill>
              </fill>
            </x14:dxf>
          </x14:cfRule>
          <xm:sqref>A1:XFD1048576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E78"/>
  <sheetViews>
    <sheetView showGridLines="0" view="pageBreakPreview" zoomScaleNormal="100" zoomScaleSheetLayoutView="100" workbookViewId="0">
      <selection activeCell="B24" sqref="B24:R25"/>
    </sheetView>
  </sheetViews>
  <sheetFormatPr defaultColWidth="9" defaultRowHeight="13.2" x14ac:dyDescent="0.2"/>
  <cols>
    <col min="1" max="8" width="1.6640625" style="147" customWidth="1"/>
    <col min="9" max="9" width="5" style="147" customWidth="1"/>
    <col min="10" max="56" width="1.6640625" style="147" customWidth="1"/>
    <col min="57" max="57" width="13.88671875" style="147" customWidth="1"/>
    <col min="58" max="271" width="1.6640625" style="147" customWidth="1"/>
    <col min="272" max="16384" width="9" style="147"/>
  </cols>
  <sheetData>
    <row r="1" spans="1:57" ht="16.350000000000001" customHeight="1" x14ac:dyDescent="0.2">
      <c r="A1" s="147" t="s">
        <v>172</v>
      </c>
    </row>
    <row r="2" spans="1:57" ht="6" customHeight="1" x14ac:dyDescent="0.2"/>
    <row r="3" spans="1:57" ht="16.350000000000001" customHeight="1" x14ac:dyDescent="0.2">
      <c r="A3" s="487" t="s">
        <v>138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row>
    <row r="4" spans="1:57" ht="16.350000000000001" customHeight="1" x14ac:dyDescent="0.2">
      <c r="A4" s="487"/>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row>
    <row r="5" spans="1:57" ht="16.350000000000001" customHeight="1" x14ac:dyDescent="0.2">
      <c r="A5" s="486" t="s">
        <v>256</v>
      </c>
      <c r="B5" s="486"/>
      <c r="C5" s="486"/>
      <c r="D5" s="486"/>
      <c r="E5" s="486"/>
      <c r="F5" s="486"/>
      <c r="G5" s="486"/>
      <c r="H5" s="486"/>
      <c r="I5" s="486"/>
      <c r="J5" s="486"/>
      <c r="K5" s="486"/>
      <c r="L5" s="367" t="str">
        <f>IF(【共通】別紙様式2_返還額算定基礎シート!L51="","",【共通】別紙様式2_返還額算定基礎シート!L51)</f>
        <v/>
      </c>
      <c r="M5" s="368"/>
      <c r="N5" s="368"/>
      <c r="O5" s="368"/>
      <c r="P5" s="368"/>
      <c r="Q5" s="368"/>
      <c r="R5" s="368"/>
      <c r="S5" s="368"/>
      <c r="T5" s="368"/>
      <c r="U5" s="368"/>
      <c r="V5" s="368"/>
      <c r="W5" s="368"/>
      <c r="X5" s="368"/>
      <c r="Y5" s="368"/>
      <c r="Z5" s="368"/>
      <c r="AA5" s="369"/>
      <c r="AB5" s="495" t="s">
        <v>74</v>
      </c>
      <c r="AC5" s="495"/>
      <c r="AD5" s="495"/>
      <c r="AE5" s="495"/>
      <c r="AF5" s="367" t="str">
        <f>IF(【共通】別紙様式2_返還額算定基礎シート!AF51="","",【共通】別紙様式2_返還額算定基礎シート!AF51)</f>
        <v/>
      </c>
      <c r="AG5" s="368"/>
      <c r="AH5" s="368"/>
      <c r="AI5" s="368"/>
      <c r="AJ5" s="368"/>
      <c r="AK5" s="368"/>
      <c r="AL5" s="368"/>
      <c r="AM5" s="368"/>
      <c r="AN5" s="368"/>
      <c r="AO5" s="368"/>
      <c r="AP5" s="368"/>
      <c r="AQ5" s="368"/>
      <c r="AR5" s="368"/>
      <c r="AS5" s="368"/>
      <c r="AT5" s="368"/>
      <c r="AU5" s="369"/>
      <c r="AV5" s="148"/>
      <c r="AW5" s="148"/>
      <c r="AX5" s="148"/>
      <c r="AY5" s="148"/>
      <c r="AZ5" s="148"/>
      <c r="BA5" s="148"/>
      <c r="BB5" s="148"/>
    </row>
    <row r="6" spans="1:57" ht="15.6" customHeight="1" x14ac:dyDescent="0.2">
      <c r="A6" s="486"/>
      <c r="B6" s="486"/>
      <c r="C6" s="486"/>
      <c r="D6" s="486"/>
      <c r="E6" s="486"/>
      <c r="F6" s="486"/>
      <c r="G6" s="486"/>
      <c r="H6" s="486"/>
      <c r="I6" s="486"/>
      <c r="J6" s="486"/>
      <c r="K6" s="486"/>
      <c r="L6" s="370"/>
      <c r="M6" s="371"/>
      <c r="N6" s="371"/>
      <c r="O6" s="371"/>
      <c r="P6" s="371"/>
      <c r="Q6" s="371"/>
      <c r="R6" s="371"/>
      <c r="S6" s="371"/>
      <c r="T6" s="371"/>
      <c r="U6" s="371"/>
      <c r="V6" s="371"/>
      <c r="W6" s="371"/>
      <c r="X6" s="371"/>
      <c r="Y6" s="371"/>
      <c r="Z6" s="371"/>
      <c r="AA6" s="372"/>
      <c r="AB6" s="495"/>
      <c r="AC6" s="495"/>
      <c r="AD6" s="495"/>
      <c r="AE6" s="495"/>
      <c r="AF6" s="370"/>
      <c r="AG6" s="371"/>
      <c r="AH6" s="371"/>
      <c r="AI6" s="371"/>
      <c r="AJ6" s="371"/>
      <c r="AK6" s="371"/>
      <c r="AL6" s="371"/>
      <c r="AM6" s="371"/>
      <c r="AN6" s="371"/>
      <c r="AO6" s="371"/>
      <c r="AP6" s="371"/>
      <c r="AQ6" s="371"/>
      <c r="AR6" s="371"/>
      <c r="AS6" s="371"/>
      <c r="AT6" s="371"/>
      <c r="AU6" s="372"/>
      <c r="AV6" s="148"/>
      <c r="AW6" s="148"/>
      <c r="AX6" s="148"/>
      <c r="AY6" s="148"/>
      <c r="AZ6" s="148"/>
      <c r="BA6" s="148"/>
      <c r="BB6" s="148"/>
    </row>
    <row r="7" spans="1:57" ht="16.350000000000001" customHeight="1" x14ac:dyDescent="0.2">
      <c r="A7" s="494" t="str">
        <f>IF(【共通】別紙様式2_返還額算定基礎シート!AT56="①", BE7, BE9)</f>
        <v>こちらのシートは、提出不要です。</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c r="BE7" s="147" t="s">
        <v>94</v>
      </c>
    </row>
    <row r="8" spans="1:57" ht="8.1" customHeight="1" x14ac:dyDescent="0.2">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row>
    <row r="9" spans="1:57" ht="16.350000000000001" customHeight="1" x14ac:dyDescent="0.2">
      <c r="A9" s="486" t="s">
        <v>10</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E9" s="147" t="s">
        <v>71</v>
      </c>
    </row>
    <row r="10" spans="1:57" ht="16.350000000000001" customHeight="1" x14ac:dyDescent="0.2">
      <c r="A10" s="487"/>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row>
    <row r="11" spans="1:57" ht="6" customHeight="1" x14ac:dyDescent="0.2"/>
    <row r="12" spans="1:57" ht="16.350000000000001" customHeight="1" x14ac:dyDescent="0.2">
      <c r="B12" s="147" t="s">
        <v>0</v>
      </c>
    </row>
    <row r="13" spans="1:57" ht="6" customHeight="1" x14ac:dyDescent="0.2">
      <c r="R13" s="150"/>
      <c r="S13" s="150"/>
      <c r="U13" s="150"/>
      <c r="AM13" s="150"/>
    </row>
    <row r="14" spans="1:57" ht="12" customHeight="1" x14ac:dyDescent="0.2">
      <c r="B14" s="151"/>
      <c r="C14" s="445" t="s">
        <v>1</v>
      </c>
      <c r="D14" s="445"/>
      <c r="E14" s="445"/>
      <c r="F14" s="445"/>
      <c r="G14" s="445"/>
      <c r="H14" s="445"/>
      <c r="I14" s="445"/>
      <c r="J14" s="445"/>
      <c r="K14" s="445"/>
      <c r="L14" s="445"/>
      <c r="M14" s="445"/>
      <c r="N14" s="445"/>
      <c r="O14" s="445"/>
      <c r="P14" s="445"/>
      <c r="Q14" s="445"/>
      <c r="R14" s="152"/>
      <c r="S14" s="153"/>
      <c r="T14" s="153"/>
      <c r="U14" s="154"/>
      <c r="V14" s="445" t="s">
        <v>2</v>
      </c>
      <c r="W14" s="445"/>
      <c r="X14" s="445"/>
      <c r="Y14" s="445"/>
      <c r="Z14" s="445"/>
      <c r="AA14" s="445"/>
      <c r="AB14" s="445"/>
      <c r="AC14" s="445"/>
      <c r="AD14" s="445"/>
      <c r="AE14" s="445"/>
      <c r="AF14" s="445"/>
      <c r="AG14" s="445"/>
      <c r="AH14" s="445"/>
      <c r="AI14" s="445"/>
      <c r="AJ14" s="445"/>
      <c r="AK14" s="155"/>
      <c r="AL14" s="156"/>
      <c r="AM14" s="157"/>
      <c r="AN14" s="158"/>
      <c r="AO14" s="445" t="s">
        <v>4</v>
      </c>
      <c r="AP14" s="445"/>
      <c r="AQ14" s="445"/>
      <c r="AR14" s="445"/>
      <c r="AS14" s="445"/>
      <c r="AT14" s="445"/>
      <c r="AU14" s="445"/>
      <c r="AV14" s="445"/>
      <c r="AW14" s="445"/>
      <c r="AX14" s="445"/>
      <c r="AY14" s="445"/>
      <c r="AZ14" s="445"/>
      <c r="BA14" s="445"/>
      <c r="BB14" s="155"/>
    </row>
    <row r="15" spans="1:57" ht="12" customHeight="1" x14ac:dyDescent="0.2">
      <c r="B15" s="159"/>
      <c r="C15" s="448"/>
      <c r="D15" s="448"/>
      <c r="E15" s="448"/>
      <c r="F15" s="448"/>
      <c r="G15" s="448"/>
      <c r="H15" s="448"/>
      <c r="I15" s="448"/>
      <c r="J15" s="448"/>
      <c r="K15" s="448"/>
      <c r="L15" s="448"/>
      <c r="M15" s="448"/>
      <c r="N15" s="448"/>
      <c r="O15" s="448"/>
      <c r="P15" s="448"/>
      <c r="Q15" s="448"/>
      <c r="R15" s="160"/>
      <c r="S15" s="153"/>
      <c r="T15" s="153"/>
      <c r="U15" s="156"/>
      <c r="V15" s="448"/>
      <c r="W15" s="448"/>
      <c r="X15" s="448"/>
      <c r="Y15" s="448"/>
      <c r="Z15" s="448"/>
      <c r="AA15" s="448"/>
      <c r="AB15" s="448"/>
      <c r="AC15" s="448"/>
      <c r="AD15" s="448"/>
      <c r="AE15" s="448"/>
      <c r="AF15" s="448"/>
      <c r="AG15" s="448"/>
      <c r="AH15" s="448"/>
      <c r="AI15" s="448"/>
      <c r="AJ15" s="448"/>
      <c r="AK15" s="157"/>
      <c r="AL15" s="156"/>
      <c r="AM15" s="157"/>
      <c r="AN15" s="153"/>
      <c r="AO15" s="448"/>
      <c r="AP15" s="448"/>
      <c r="AQ15" s="448"/>
      <c r="AR15" s="448"/>
      <c r="AS15" s="448"/>
      <c r="AT15" s="448"/>
      <c r="AU15" s="448"/>
      <c r="AV15" s="448"/>
      <c r="AW15" s="448"/>
      <c r="AX15" s="448"/>
      <c r="AY15" s="448"/>
      <c r="AZ15" s="448"/>
      <c r="BA15" s="448"/>
      <c r="BB15" s="157"/>
    </row>
    <row r="16" spans="1:57" ht="12" customHeight="1" x14ac:dyDescent="0.2">
      <c r="B16" s="159"/>
      <c r="C16" s="448"/>
      <c r="D16" s="448"/>
      <c r="E16" s="448"/>
      <c r="F16" s="448"/>
      <c r="G16" s="448"/>
      <c r="H16" s="448"/>
      <c r="I16" s="448"/>
      <c r="J16" s="448"/>
      <c r="K16" s="448"/>
      <c r="L16" s="448"/>
      <c r="M16" s="448"/>
      <c r="N16" s="448"/>
      <c r="O16" s="448"/>
      <c r="P16" s="448"/>
      <c r="Q16" s="448"/>
      <c r="R16" s="160"/>
      <c r="S16" s="153"/>
      <c r="T16" s="153"/>
      <c r="U16" s="156"/>
      <c r="V16" s="448"/>
      <c r="W16" s="448"/>
      <c r="X16" s="448"/>
      <c r="Y16" s="448"/>
      <c r="Z16" s="448"/>
      <c r="AA16" s="448"/>
      <c r="AB16" s="448"/>
      <c r="AC16" s="448"/>
      <c r="AD16" s="448"/>
      <c r="AE16" s="448"/>
      <c r="AF16" s="448"/>
      <c r="AG16" s="448"/>
      <c r="AH16" s="448"/>
      <c r="AI16" s="448"/>
      <c r="AJ16" s="448"/>
      <c r="AK16" s="157"/>
      <c r="AL16" s="156"/>
      <c r="AM16" s="157"/>
      <c r="AN16" s="153"/>
      <c r="AO16" s="448"/>
      <c r="AP16" s="448"/>
      <c r="AQ16" s="448"/>
      <c r="AR16" s="448"/>
      <c r="AS16" s="448"/>
      <c r="AT16" s="448"/>
      <c r="AU16" s="448"/>
      <c r="AV16" s="448"/>
      <c r="AW16" s="448"/>
      <c r="AX16" s="448"/>
      <c r="AY16" s="448"/>
      <c r="AZ16" s="448"/>
      <c r="BA16" s="448"/>
      <c r="BB16" s="157"/>
    </row>
    <row r="17" spans="2:54" ht="12" customHeight="1" x14ac:dyDescent="0.2">
      <c r="B17" s="159"/>
      <c r="C17" s="448"/>
      <c r="D17" s="448"/>
      <c r="E17" s="448"/>
      <c r="F17" s="448"/>
      <c r="G17" s="448"/>
      <c r="H17" s="448"/>
      <c r="I17" s="448"/>
      <c r="J17" s="448"/>
      <c r="K17" s="448"/>
      <c r="L17" s="448"/>
      <c r="M17" s="448"/>
      <c r="N17" s="448"/>
      <c r="O17" s="448"/>
      <c r="P17" s="448"/>
      <c r="Q17" s="448"/>
      <c r="R17" s="160"/>
      <c r="S17" s="153"/>
      <c r="T17" s="153"/>
      <c r="U17" s="156"/>
      <c r="V17" s="448"/>
      <c r="W17" s="448"/>
      <c r="X17" s="448"/>
      <c r="Y17" s="448"/>
      <c r="Z17" s="448"/>
      <c r="AA17" s="448"/>
      <c r="AB17" s="448"/>
      <c r="AC17" s="448"/>
      <c r="AD17" s="448"/>
      <c r="AE17" s="448"/>
      <c r="AF17" s="448"/>
      <c r="AG17" s="448"/>
      <c r="AH17" s="448"/>
      <c r="AI17" s="448"/>
      <c r="AJ17" s="448"/>
      <c r="AK17" s="157"/>
      <c r="AL17" s="156"/>
      <c r="AM17" s="157"/>
      <c r="AN17" s="153"/>
      <c r="AO17" s="448"/>
      <c r="AP17" s="448"/>
      <c r="AQ17" s="448"/>
      <c r="AR17" s="448"/>
      <c r="AS17" s="448"/>
      <c r="AT17" s="448"/>
      <c r="AU17" s="448"/>
      <c r="AV17" s="448"/>
      <c r="AW17" s="448"/>
      <c r="AX17" s="448"/>
      <c r="AY17" s="448"/>
      <c r="AZ17" s="448"/>
      <c r="BA17" s="448"/>
      <c r="BB17" s="157"/>
    </row>
    <row r="18" spans="2:54" ht="12" customHeight="1" x14ac:dyDescent="0.2">
      <c r="B18" s="159"/>
      <c r="C18" s="448"/>
      <c r="D18" s="448"/>
      <c r="E18" s="448"/>
      <c r="F18" s="448"/>
      <c r="G18" s="448"/>
      <c r="H18" s="448"/>
      <c r="I18" s="448"/>
      <c r="J18" s="448"/>
      <c r="K18" s="448"/>
      <c r="L18" s="448"/>
      <c r="M18" s="448"/>
      <c r="N18" s="448"/>
      <c r="O18" s="448"/>
      <c r="P18" s="448"/>
      <c r="Q18" s="448"/>
      <c r="R18" s="160"/>
      <c r="S18" s="153"/>
      <c r="T18" s="153"/>
      <c r="U18" s="156"/>
      <c r="V18" s="448"/>
      <c r="W18" s="448"/>
      <c r="X18" s="448"/>
      <c r="Y18" s="448"/>
      <c r="Z18" s="448"/>
      <c r="AA18" s="448"/>
      <c r="AB18" s="448"/>
      <c r="AC18" s="448"/>
      <c r="AD18" s="448"/>
      <c r="AE18" s="448"/>
      <c r="AF18" s="448"/>
      <c r="AG18" s="448"/>
      <c r="AH18" s="448"/>
      <c r="AI18" s="448"/>
      <c r="AJ18" s="448"/>
      <c r="AK18" s="157"/>
      <c r="AL18" s="156"/>
      <c r="AM18" s="157"/>
      <c r="AN18" s="153"/>
      <c r="AO18" s="448"/>
      <c r="AP18" s="448"/>
      <c r="AQ18" s="448"/>
      <c r="AR18" s="448"/>
      <c r="AS18" s="448"/>
      <c r="AT18" s="448"/>
      <c r="AU18" s="448"/>
      <c r="AV18" s="448"/>
      <c r="AW18" s="448"/>
      <c r="AX18" s="448"/>
      <c r="AY18" s="448"/>
      <c r="AZ18" s="448"/>
      <c r="BA18" s="448"/>
      <c r="BB18" s="157"/>
    </row>
    <row r="19" spans="2:54" ht="12" customHeight="1" x14ac:dyDescent="0.2">
      <c r="B19" s="159"/>
      <c r="C19" s="448"/>
      <c r="D19" s="448"/>
      <c r="E19" s="448"/>
      <c r="F19" s="448"/>
      <c r="G19" s="448"/>
      <c r="H19" s="448"/>
      <c r="I19" s="448"/>
      <c r="J19" s="448"/>
      <c r="K19" s="448"/>
      <c r="L19" s="448"/>
      <c r="M19" s="448"/>
      <c r="N19" s="448"/>
      <c r="O19" s="448"/>
      <c r="P19" s="448"/>
      <c r="Q19" s="448"/>
      <c r="R19" s="160"/>
      <c r="S19" s="153"/>
      <c r="T19" s="153"/>
      <c r="U19" s="156"/>
      <c r="V19" s="448"/>
      <c r="W19" s="448"/>
      <c r="X19" s="448"/>
      <c r="Y19" s="448"/>
      <c r="Z19" s="448"/>
      <c r="AA19" s="448"/>
      <c r="AB19" s="448"/>
      <c r="AC19" s="448"/>
      <c r="AD19" s="448"/>
      <c r="AE19" s="448"/>
      <c r="AF19" s="448"/>
      <c r="AG19" s="448"/>
      <c r="AH19" s="448"/>
      <c r="AI19" s="448"/>
      <c r="AJ19" s="448"/>
      <c r="AK19" s="157"/>
      <c r="AL19" s="156"/>
      <c r="AM19" s="157"/>
      <c r="AN19" s="153"/>
      <c r="AO19" s="448"/>
      <c r="AP19" s="448"/>
      <c r="AQ19" s="448"/>
      <c r="AR19" s="448"/>
      <c r="AS19" s="448"/>
      <c r="AT19" s="448"/>
      <c r="AU19" s="448"/>
      <c r="AV19" s="448"/>
      <c r="AW19" s="448"/>
      <c r="AX19" s="448"/>
      <c r="AY19" s="448"/>
      <c r="AZ19" s="448"/>
      <c r="BA19" s="448"/>
      <c r="BB19" s="157"/>
    </row>
    <row r="20" spans="2:54" ht="12" customHeight="1" x14ac:dyDescent="0.2">
      <c r="B20" s="161"/>
      <c r="C20" s="451"/>
      <c r="D20" s="451"/>
      <c r="E20" s="451"/>
      <c r="F20" s="451"/>
      <c r="G20" s="451"/>
      <c r="H20" s="451"/>
      <c r="I20" s="451"/>
      <c r="J20" s="451"/>
      <c r="K20" s="451"/>
      <c r="L20" s="451"/>
      <c r="M20" s="451"/>
      <c r="N20" s="451"/>
      <c r="O20" s="451"/>
      <c r="P20" s="451"/>
      <c r="Q20" s="451"/>
      <c r="R20" s="162"/>
      <c r="S20" s="153"/>
      <c r="T20" s="153"/>
      <c r="U20" s="163"/>
      <c r="V20" s="451"/>
      <c r="W20" s="451"/>
      <c r="X20" s="451"/>
      <c r="Y20" s="451"/>
      <c r="Z20" s="451"/>
      <c r="AA20" s="451"/>
      <c r="AB20" s="451"/>
      <c r="AC20" s="451"/>
      <c r="AD20" s="451"/>
      <c r="AE20" s="451"/>
      <c r="AF20" s="451"/>
      <c r="AG20" s="451"/>
      <c r="AH20" s="451"/>
      <c r="AI20" s="451"/>
      <c r="AJ20" s="451"/>
      <c r="AK20" s="164"/>
      <c r="AL20" s="156"/>
      <c r="AM20" s="157"/>
      <c r="AN20" s="165"/>
      <c r="AO20" s="451"/>
      <c r="AP20" s="451"/>
      <c r="AQ20" s="451"/>
      <c r="AR20" s="451"/>
      <c r="AS20" s="451"/>
      <c r="AT20" s="451"/>
      <c r="AU20" s="451"/>
      <c r="AV20" s="451"/>
      <c r="AW20" s="451"/>
      <c r="AX20" s="451"/>
      <c r="AY20" s="451"/>
      <c r="AZ20" s="451"/>
      <c r="BA20" s="451"/>
      <c r="BB20" s="164"/>
    </row>
    <row r="21" spans="2:54" ht="6" customHeight="1" x14ac:dyDescent="0.2">
      <c r="I21" s="147" t="s">
        <v>5</v>
      </c>
      <c r="R21" s="150"/>
      <c r="S21" s="150"/>
      <c r="T21" s="150"/>
      <c r="U21" s="150"/>
      <c r="AC21" s="147" t="s">
        <v>5</v>
      </c>
      <c r="AK21" s="150"/>
      <c r="AL21" s="150"/>
      <c r="AU21" s="147" t="s">
        <v>5</v>
      </c>
    </row>
    <row r="22" spans="2:54" ht="6" customHeight="1" x14ac:dyDescent="0.2">
      <c r="I22" s="147" t="s">
        <v>5</v>
      </c>
      <c r="AC22" s="147" t="s">
        <v>5</v>
      </c>
      <c r="AU22" s="147" t="s">
        <v>5</v>
      </c>
    </row>
    <row r="23" spans="2:54" ht="6" customHeight="1" thickBot="1" x14ac:dyDescent="0.25">
      <c r="I23" s="147" t="s">
        <v>5</v>
      </c>
      <c r="AC23" s="147" t="s">
        <v>5</v>
      </c>
      <c r="AU23" s="147" t="s">
        <v>5</v>
      </c>
    </row>
    <row r="24" spans="2:54" ht="12" customHeight="1" x14ac:dyDescent="0.2">
      <c r="B24" s="408">
        <f>【共通】別紙様式2_返還額算定基礎シート!B74</f>
        <v>0</v>
      </c>
      <c r="C24" s="409"/>
      <c r="D24" s="409"/>
      <c r="E24" s="409"/>
      <c r="F24" s="409"/>
      <c r="G24" s="409"/>
      <c r="H24" s="409"/>
      <c r="I24" s="409"/>
      <c r="J24" s="409"/>
      <c r="K24" s="409"/>
      <c r="L24" s="409"/>
      <c r="M24" s="409"/>
      <c r="N24" s="409"/>
      <c r="O24" s="409"/>
      <c r="P24" s="409"/>
      <c r="Q24" s="409"/>
      <c r="R24" s="410"/>
      <c r="S24" s="166"/>
      <c r="T24" s="166"/>
      <c r="U24" s="408">
        <f>【共通】別紙様式2_返還額算定基礎シート!U74</f>
        <v>0</v>
      </c>
      <c r="V24" s="409"/>
      <c r="W24" s="409"/>
      <c r="X24" s="409"/>
      <c r="Y24" s="409"/>
      <c r="Z24" s="409"/>
      <c r="AA24" s="409"/>
      <c r="AB24" s="409"/>
      <c r="AC24" s="409"/>
      <c r="AD24" s="409"/>
      <c r="AE24" s="409"/>
      <c r="AF24" s="409"/>
      <c r="AG24" s="409"/>
      <c r="AH24" s="409"/>
      <c r="AI24" s="409"/>
      <c r="AJ24" s="409"/>
      <c r="AK24" s="410"/>
      <c r="AL24" s="166"/>
      <c r="AM24" s="166"/>
      <c r="AN24" s="488" t="e">
        <f>【共通】別紙様式2_返還額算定基礎シート!AN74</f>
        <v>#DIV/0!</v>
      </c>
      <c r="AO24" s="489"/>
      <c r="AP24" s="489"/>
      <c r="AQ24" s="489"/>
      <c r="AR24" s="489"/>
      <c r="AS24" s="489"/>
      <c r="AT24" s="489"/>
      <c r="AU24" s="489"/>
      <c r="AV24" s="489"/>
      <c r="AW24" s="489"/>
      <c r="AX24" s="489"/>
      <c r="AY24" s="489"/>
      <c r="AZ24" s="489"/>
      <c r="BA24" s="489"/>
      <c r="BB24" s="490"/>
    </row>
    <row r="25" spans="2:54" ht="12" customHeight="1" thickBot="1" x14ac:dyDescent="0.25">
      <c r="B25" s="411"/>
      <c r="C25" s="412"/>
      <c r="D25" s="412"/>
      <c r="E25" s="412"/>
      <c r="F25" s="412"/>
      <c r="G25" s="412"/>
      <c r="H25" s="412"/>
      <c r="I25" s="412"/>
      <c r="J25" s="412"/>
      <c r="K25" s="412"/>
      <c r="L25" s="412"/>
      <c r="M25" s="412"/>
      <c r="N25" s="412"/>
      <c r="O25" s="412"/>
      <c r="P25" s="412"/>
      <c r="Q25" s="412"/>
      <c r="R25" s="413"/>
      <c r="S25" s="166"/>
      <c r="T25" s="166"/>
      <c r="U25" s="411"/>
      <c r="V25" s="412"/>
      <c r="W25" s="412"/>
      <c r="X25" s="412"/>
      <c r="Y25" s="412"/>
      <c r="Z25" s="412"/>
      <c r="AA25" s="412"/>
      <c r="AB25" s="412"/>
      <c r="AC25" s="412"/>
      <c r="AD25" s="412"/>
      <c r="AE25" s="412"/>
      <c r="AF25" s="412"/>
      <c r="AG25" s="412"/>
      <c r="AH25" s="412"/>
      <c r="AI25" s="412"/>
      <c r="AJ25" s="412"/>
      <c r="AK25" s="413"/>
      <c r="AL25" s="166"/>
      <c r="AM25" s="166"/>
      <c r="AN25" s="491"/>
      <c r="AO25" s="492"/>
      <c r="AP25" s="492"/>
      <c r="AQ25" s="492"/>
      <c r="AR25" s="492"/>
      <c r="AS25" s="492"/>
      <c r="AT25" s="492"/>
      <c r="AU25" s="492"/>
      <c r="AV25" s="492"/>
      <c r="AW25" s="492"/>
      <c r="AX25" s="492"/>
      <c r="AY25" s="492"/>
      <c r="AZ25" s="492"/>
      <c r="BA25" s="492"/>
      <c r="BB25" s="493"/>
    </row>
    <row r="26" spans="2:54" ht="16.350000000000001" customHeight="1" x14ac:dyDescent="0.2">
      <c r="C26" s="147" t="s">
        <v>9</v>
      </c>
    </row>
    <row r="27" spans="2:54" ht="16.350000000000001" customHeight="1" x14ac:dyDescent="0.2"/>
    <row r="28" spans="2:54" ht="16.350000000000001" customHeight="1" x14ac:dyDescent="0.2">
      <c r="B28" s="147" t="s">
        <v>6</v>
      </c>
    </row>
    <row r="29" spans="2:54" ht="6" customHeight="1" x14ac:dyDescent="0.2">
      <c r="M29" s="150"/>
      <c r="N29" s="150"/>
      <c r="O29" s="150"/>
    </row>
    <row r="30" spans="2:54" ht="12" customHeight="1" x14ac:dyDescent="0.2">
      <c r="B30" s="330" t="s">
        <v>240</v>
      </c>
      <c r="C30" s="331"/>
      <c r="D30" s="331"/>
      <c r="E30" s="331"/>
      <c r="F30" s="331"/>
      <c r="G30" s="331"/>
      <c r="H30" s="331"/>
      <c r="I30" s="331"/>
      <c r="J30" s="331"/>
      <c r="K30" s="332"/>
      <c r="N30" s="456" t="s">
        <v>8</v>
      </c>
      <c r="O30" s="456"/>
      <c r="P30" s="456"/>
      <c r="Q30" s="456"/>
      <c r="T30" s="438" t="s">
        <v>215</v>
      </c>
      <c r="U30" s="439"/>
      <c r="V30" s="439"/>
      <c r="W30" s="439"/>
      <c r="X30" s="439"/>
      <c r="Y30" s="439"/>
      <c r="Z30" s="439"/>
      <c r="AA30" s="439"/>
      <c r="AB30" s="439"/>
      <c r="AC30" s="439"/>
      <c r="AD30" s="440"/>
    </row>
    <row r="31" spans="2:54" ht="12" customHeight="1" x14ac:dyDescent="0.2">
      <c r="B31" s="333"/>
      <c r="C31" s="334"/>
      <c r="D31" s="334"/>
      <c r="E31" s="334"/>
      <c r="F31" s="334"/>
      <c r="G31" s="334"/>
      <c r="H31" s="334"/>
      <c r="I31" s="334"/>
      <c r="J31" s="334"/>
      <c r="K31" s="335"/>
      <c r="N31" s="456"/>
      <c r="O31" s="456"/>
      <c r="P31" s="456"/>
      <c r="Q31" s="456"/>
      <c r="T31" s="453"/>
      <c r="U31" s="454"/>
      <c r="V31" s="454"/>
      <c r="W31" s="454"/>
      <c r="X31" s="454"/>
      <c r="Y31" s="454"/>
      <c r="Z31" s="454"/>
      <c r="AA31" s="454"/>
      <c r="AB31" s="454"/>
      <c r="AC31" s="454"/>
      <c r="AD31" s="455"/>
    </row>
    <row r="32" spans="2:54" ht="12" customHeight="1" x14ac:dyDescent="0.2">
      <c r="B32" s="336"/>
      <c r="C32" s="337"/>
      <c r="D32" s="337"/>
      <c r="E32" s="337"/>
      <c r="F32" s="337"/>
      <c r="G32" s="337"/>
      <c r="H32" s="337"/>
      <c r="I32" s="337"/>
      <c r="J32" s="337"/>
      <c r="K32" s="338"/>
      <c r="N32" s="456"/>
      <c r="O32" s="456"/>
      <c r="P32" s="456"/>
      <c r="Q32" s="456"/>
      <c r="T32" s="441"/>
      <c r="U32" s="442"/>
      <c r="V32" s="442"/>
      <c r="W32" s="442"/>
      <c r="X32" s="442"/>
      <c r="Y32" s="442"/>
      <c r="Z32" s="442"/>
      <c r="AA32" s="442"/>
      <c r="AB32" s="442"/>
      <c r="AC32" s="442"/>
      <c r="AD32" s="443"/>
    </row>
    <row r="33" spans="2:34" ht="6" customHeight="1" x14ac:dyDescent="0.2">
      <c r="F33" s="147" t="s">
        <v>5</v>
      </c>
      <c r="O33" s="147" t="s">
        <v>5</v>
      </c>
    </row>
    <row r="34" spans="2:34" ht="6" customHeight="1" x14ac:dyDescent="0.2">
      <c r="F34" s="147" t="s">
        <v>5</v>
      </c>
      <c r="O34" s="147" t="s">
        <v>5</v>
      </c>
    </row>
    <row r="35" spans="2:34" ht="6" customHeight="1" thickBot="1" x14ac:dyDescent="0.25">
      <c r="F35" s="147" t="s">
        <v>5</v>
      </c>
      <c r="O35" s="147" t="s">
        <v>5</v>
      </c>
    </row>
    <row r="36" spans="2:34" ht="12" customHeight="1" x14ac:dyDescent="0.2">
      <c r="B36" s="479">
        <f>SUM(【共通】別紙様式2_返還額算定基礎シート!O84:U88)-B45</f>
        <v>0</v>
      </c>
      <c r="C36" s="480"/>
      <c r="D36" s="480"/>
      <c r="E36" s="480"/>
      <c r="F36" s="480"/>
      <c r="G36" s="480"/>
      <c r="H36" s="480"/>
      <c r="I36" s="480"/>
      <c r="J36" s="480"/>
      <c r="K36" s="481"/>
      <c r="N36" s="456" t="s">
        <v>7</v>
      </c>
      <c r="O36" s="485"/>
      <c r="P36" s="485"/>
      <c r="Q36" s="485"/>
      <c r="T36" s="473">
        <f>B36*10/110</f>
        <v>0</v>
      </c>
      <c r="U36" s="474"/>
      <c r="V36" s="474"/>
      <c r="W36" s="474"/>
      <c r="X36" s="474"/>
      <c r="Y36" s="474"/>
      <c r="Z36" s="474"/>
      <c r="AA36" s="474"/>
      <c r="AB36" s="474"/>
      <c r="AC36" s="474"/>
      <c r="AD36" s="475"/>
    </row>
    <row r="37" spans="2:34" ht="12" customHeight="1" thickBot="1" x14ac:dyDescent="0.25">
      <c r="B37" s="482"/>
      <c r="C37" s="483"/>
      <c r="D37" s="483"/>
      <c r="E37" s="483"/>
      <c r="F37" s="483"/>
      <c r="G37" s="483"/>
      <c r="H37" s="483"/>
      <c r="I37" s="483"/>
      <c r="J37" s="483"/>
      <c r="K37" s="484"/>
      <c r="N37" s="485"/>
      <c r="O37" s="485"/>
      <c r="P37" s="485"/>
      <c r="Q37" s="485"/>
      <c r="T37" s="476"/>
      <c r="U37" s="477"/>
      <c r="V37" s="477"/>
      <c r="W37" s="477"/>
      <c r="X37" s="477"/>
      <c r="Y37" s="477"/>
      <c r="Z37" s="477"/>
      <c r="AA37" s="477"/>
      <c r="AB37" s="477"/>
      <c r="AC37" s="477"/>
      <c r="AD37" s="478"/>
    </row>
    <row r="38" spans="2:34" ht="12" customHeight="1" x14ac:dyDescent="0.2">
      <c r="B38" s="167"/>
      <c r="C38" s="167"/>
      <c r="D38" s="167"/>
      <c r="E38" s="167"/>
      <c r="F38" s="167"/>
      <c r="G38" s="167"/>
      <c r="H38" s="167"/>
      <c r="I38" s="167"/>
      <c r="J38" s="167"/>
      <c r="K38" s="167"/>
      <c r="N38" s="168"/>
      <c r="O38" s="168"/>
      <c r="P38" s="168"/>
      <c r="Q38" s="168"/>
      <c r="T38" s="169"/>
      <c r="U38" s="169"/>
      <c r="V38" s="169"/>
      <c r="W38" s="169"/>
      <c r="X38" s="169"/>
      <c r="Y38" s="169"/>
      <c r="Z38" s="169"/>
      <c r="AA38" s="169"/>
      <c r="AB38" s="169"/>
      <c r="AC38" s="169"/>
      <c r="AD38" s="169"/>
    </row>
    <row r="39" spans="2:34" ht="12" customHeight="1" x14ac:dyDescent="0.2">
      <c r="B39" s="330" t="s">
        <v>241</v>
      </c>
      <c r="C39" s="331"/>
      <c r="D39" s="331"/>
      <c r="E39" s="331"/>
      <c r="F39" s="331"/>
      <c r="G39" s="331"/>
      <c r="H39" s="331"/>
      <c r="I39" s="331"/>
      <c r="J39" s="331"/>
      <c r="K39" s="332"/>
      <c r="L39" s="117"/>
      <c r="M39" s="117"/>
      <c r="N39" s="321" t="s">
        <v>219</v>
      </c>
      <c r="O39" s="321"/>
      <c r="P39" s="321"/>
      <c r="Q39" s="321"/>
      <c r="R39" s="117"/>
      <c r="S39" s="117"/>
      <c r="T39" s="340" t="s">
        <v>220</v>
      </c>
      <c r="U39" s="341"/>
      <c r="V39" s="341"/>
      <c r="W39" s="341"/>
      <c r="X39" s="341"/>
      <c r="Y39" s="341"/>
      <c r="Z39" s="341"/>
      <c r="AA39" s="341"/>
      <c r="AB39" s="341"/>
      <c r="AC39" s="341"/>
      <c r="AD39" s="342"/>
    </row>
    <row r="40" spans="2:34" ht="12" customHeight="1" x14ac:dyDescent="0.2">
      <c r="B40" s="333"/>
      <c r="C40" s="334"/>
      <c r="D40" s="334"/>
      <c r="E40" s="334"/>
      <c r="F40" s="334"/>
      <c r="G40" s="334"/>
      <c r="H40" s="334"/>
      <c r="I40" s="334"/>
      <c r="J40" s="334"/>
      <c r="K40" s="335"/>
      <c r="L40" s="117"/>
      <c r="M40" s="117"/>
      <c r="N40" s="321"/>
      <c r="O40" s="321"/>
      <c r="P40" s="321"/>
      <c r="Q40" s="321"/>
      <c r="R40" s="117"/>
      <c r="S40" s="117"/>
      <c r="T40" s="343"/>
      <c r="U40" s="344"/>
      <c r="V40" s="344"/>
      <c r="W40" s="344"/>
      <c r="X40" s="344"/>
      <c r="Y40" s="344"/>
      <c r="Z40" s="344"/>
      <c r="AA40" s="344"/>
      <c r="AB40" s="344"/>
      <c r="AC40" s="344"/>
      <c r="AD40" s="345"/>
    </row>
    <row r="41" spans="2:34" ht="12" customHeight="1" x14ac:dyDescent="0.2">
      <c r="B41" s="336"/>
      <c r="C41" s="337"/>
      <c r="D41" s="337"/>
      <c r="E41" s="337"/>
      <c r="F41" s="337"/>
      <c r="G41" s="337"/>
      <c r="H41" s="337"/>
      <c r="I41" s="337"/>
      <c r="J41" s="337"/>
      <c r="K41" s="338"/>
      <c r="L41" s="117"/>
      <c r="M41" s="117"/>
      <c r="N41" s="321"/>
      <c r="O41" s="321"/>
      <c r="P41" s="321"/>
      <c r="Q41" s="321"/>
      <c r="R41" s="117"/>
      <c r="S41" s="117"/>
      <c r="T41" s="346"/>
      <c r="U41" s="347"/>
      <c r="V41" s="347"/>
      <c r="W41" s="347"/>
      <c r="X41" s="347"/>
      <c r="Y41" s="347"/>
      <c r="Z41" s="347"/>
      <c r="AA41" s="347"/>
      <c r="AB41" s="347"/>
      <c r="AC41" s="347"/>
      <c r="AD41" s="348"/>
    </row>
    <row r="42" spans="2:34" ht="4.5" customHeight="1" x14ac:dyDescent="0.2">
      <c r="B42" s="139"/>
      <c r="C42" s="139"/>
      <c r="D42" s="139"/>
      <c r="E42" s="139"/>
      <c r="F42" s="117" t="s">
        <v>5</v>
      </c>
      <c r="G42" s="139"/>
      <c r="H42" s="139"/>
      <c r="I42" s="139"/>
      <c r="J42" s="139"/>
      <c r="K42" s="139"/>
      <c r="L42" s="117"/>
      <c r="M42" s="117"/>
      <c r="N42" s="140"/>
      <c r="O42" s="140"/>
      <c r="P42" s="140"/>
      <c r="Q42" s="140"/>
      <c r="R42" s="117"/>
      <c r="S42" s="117"/>
      <c r="T42" s="141"/>
      <c r="U42" s="141"/>
      <c r="V42" s="141"/>
      <c r="W42" s="141"/>
      <c r="X42" s="141"/>
      <c r="Y42" s="141"/>
      <c r="Z42" s="141"/>
      <c r="AA42" s="141"/>
      <c r="AB42" s="141"/>
      <c r="AC42" s="141"/>
      <c r="AD42" s="141"/>
    </row>
    <row r="43" spans="2:34" ht="4.5" customHeight="1" x14ac:dyDescent="0.2">
      <c r="B43" s="139"/>
      <c r="C43" s="139"/>
      <c r="D43" s="139"/>
      <c r="E43" s="139"/>
      <c r="F43" s="117" t="s">
        <v>5</v>
      </c>
      <c r="G43" s="139"/>
      <c r="H43" s="139"/>
      <c r="I43" s="139"/>
      <c r="J43" s="139"/>
      <c r="K43" s="139"/>
      <c r="L43" s="117"/>
      <c r="M43" s="117"/>
      <c r="N43" s="140"/>
      <c r="O43" s="140"/>
      <c r="P43" s="140"/>
      <c r="Q43" s="140"/>
      <c r="R43" s="117"/>
      <c r="S43" s="117"/>
      <c r="T43" s="141"/>
      <c r="U43" s="141"/>
      <c r="V43" s="141"/>
      <c r="W43" s="141"/>
      <c r="X43" s="141"/>
      <c r="Y43" s="141"/>
      <c r="Z43" s="141"/>
      <c r="AA43" s="141"/>
      <c r="AB43" s="141"/>
      <c r="AC43" s="141"/>
      <c r="AD43" s="141"/>
    </row>
    <row r="44" spans="2:34" ht="4.5" customHeight="1" thickBot="1" x14ac:dyDescent="0.25">
      <c r="B44" s="136"/>
      <c r="C44" s="136"/>
      <c r="D44" s="136"/>
      <c r="E44" s="136"/>
      <c r="F44" s="117" t="s">
        <v>5</v>
      </c>
      <c r="G44" s="136"/>
      <c r="H44" s="136"/>
      <c r="I44" s="136"/>
      <c r="J44" s="136"/>
      <c r="K44" s="136"/>
      <c r="L44" s="117"/>
      <c r="M44" s="117"/>
      <c r="N44" s="137"/>
      <c r="O44" s="137"/>
      <c r="P44" s="137"/>
      <c r="Q44" s="137"/>
      <c r="R44" s="117"/>
      <c r="S44" s="117"/>
      <c r="T44" s="138"/>
      <c r="U44" s="138"/>
      <c r="V44" s="138"/>
      <c r="W44" s="138"/>
      <c r="X44" s="138"/>
      <c r="Y44" s="138"/>
      <c r="Z44" s="138"/>
      <c r="AA44" s="138"/>
      <c r="AB44" s="138"/>
      <c r="AC44" s="138"/>
      <c r="AD44" s="138"/>
    </row>
    <row r="45" spans="2:34" ht="12" customHeight="1" x14ac:dyDescent="0.2">
      <c r="B45" s="289"/>
      <c r="C45" s="290"/>
      <c r="D45" s="290"/>
      <c r="E45" s="290"/>
      <c r="F45" s="290"/>
      <c r="G45" s="290"/>
      <c r="H45" s="290"/>
      <c r="I45" s="290"/>
      <c r="J45" s="290"/>
      <c r="K45" s="291"/>
      <c r="L45" s="117"/>
      <c r="M45" s="117"/>
      <c r="N45" s="321" t="s">
        <v>218</v>
      </c>
      <c r="O45" s="339"/>
      <c r="P45" s="339"/>
      <c r="Q45" s="339"/>
      <c r="R45" s="117"/>
      <c r="S45" s="117"/>
      <c r="T45" s="323">
        <f>(B45*8/108)</f>
        <v>0</v>
      </c>
      <c r="U45" s="324"/>
      <c r="V45" s="324"/>
      <c r="W45" s="324"/>
      <c r="X45" s="324"/>
      <c r="Y45" s="324"/>
      <c r="Z45" s="324"/>
      <c r="AA45" s="324"/>
      <c r="AB45" s="324"/>
      <c r="AC45" s="324"/>
      <c r="AD45" s="325"/>
    </row>
    <row r="46" spans="2:34" ht="12" customHeight="1" thickBot="1" x14ac:dyDescent="0.25">
      <c r="B46" s="292"/>
      <c r="C46" s="293"/>
      <c r="D46" s="293"/>
      <c r="E46" s="293"/>
      <c r="F46" s="293"/>
      <c r="G46" s="293"/>
      <c r="H46" s="293"/>
      <c r="I46" s="293"/>
      <c r="J46" s="293"/>
      <c r="K46" s="294"/>
      <c r="L46" s="117"/>
      <c r="M46" s="117"/>
      <c r="N46" s="339"/>
      <c r="O46" s="339"/>
      <c r="P46" s="339"/>
      <c r="Q46" s="339"/>
      <c r="R46" s="117"/>
      <c r="S46" s="117"/>
      <c r="T46" s="326"/>
      <c r="U46" s="327"/>
      <c r="V46" s="327"/>
      <c r="W46" s="327"/>
      <c r="X46" s="327"/>
      <c r="Y46" s="327"/>
      <c r="Z46" s="327"/>
      <c r="AA46" s="327"/>
      <c r="AB46" s="327"/>
      <c r="AC46" s="327"/>
      <c r="AD46" s="328"/>
    </row>
    <row r="47" spans="2:34" ht="12" customHeight="1" x14ac:dyDescent="0.2">
      <c r="B47" s="167"/>
      <c r="C47" s="167"/>
      <c r="D47" s="167"/>
      <c r="E47" s="167"/>
      <c r="F47" s="167"/>
      <c r="G47" s="167"/>
      <c r="H47" s="167"/>
      <c r="I47" s="167"/>
      <c r="J47" s="167"/>
      <c r="K47" s="167"/>
      <c r="N47" s="168"/>
      <c r="O47" s="168"/>
      <c r="P47" s="168"/>
      <c r="Q47" s="168"/>
      <c r="T47" s="169"/>
      <c r="U47" s="169"/>
      <c r="V47" s="169"/>
      <c r="W47" s="169"/>
      <c r="X47" s="169"/>
      <c r="Y47" s="169"/>
      <c r="Z47" s="169"/>
      <c r="AA47" s="169"/>
      <c r="AB47" s="169"/>
      <c r="AC47" s="169"/>
      <c r="AD47" s="169"/>
    </row>
    <row r="48" spans="2:34" ht="12" customHeight="1" x14ac:dyDescent="0.2">
      <c r="B48" s="349" t="s">
        <v>242</v>
      </c>
      <c r="C48" s="358"/>
      <c r="D48" s="358"/>
      <c r="E48" s="358"/>
      <c r="F48" s="358"/>
      <c r="G48" s="358"/>
      <c r="H48" s="358"/>
      <c r="I48" s="403"/>
      <c r="J48" s="153"/>
      <c r="K48" s="153"/>
      <c r="L48" s="444" t="s">
        <v>244</v>
      </c>
      <c r="M48" s="439"/>
      <c r="N48" s="439"/>
      <c r="O48" s="439"/>
      <c r="P48" s="439"/>
      <c r="Q48" s="439"/>
      <c r="R48" s="439"/>
      <c r="S48" s="440"/>
      <c r="V48" s="456" t="s">
        <v>8</v>
      </c>
      <c r="W48" s="456"/>
      <c r="X48" s="456"/>
      <c r="Y48" s="456"/>
      <c r="AB48" s="457" t="s">
        <v>221</v>
      </c>
      <c r="AC48" s="458"/>
      <c r="AD48" s="458"/>
      <c r="AE48" s="458"/>
      <c r="AF48" s="458"/>
      <c r="AG48" s="458"/>
      <c r="AH48" s="459"/>
    </row>
    <row r="49" spans="2:34" ht="12" customHeight="1" x14ac:dyDescent="0.2">
      <c r="B49" s="404"/>
      <c r="C49" s="359"/>
      <c r="D49" s="359"/>
      <c r="E49" s="359"/>
      <c r="F49" s="359"/>
      <c r="G49" s="359"/>
      <c r="H49" s="359"/>
      <c r="I49" s="405"/>
      <c r="J49" s="153"/>
      <c r="K49" s="153"/>
      <c r="L49" s="453"/>
      <c r="M49" s="454"/>
      <c r="N49" s="454"/>
      <c r="O49" s="454"/>
      <c r="P49" s="454"/>
      <c r="Q49" s="454"/>
      <c r="R49" s="454"/>
      <c r="S49" s="455"/>
      <c r="V49" s="456"/>
      <c r="W49" s="456"/>
      <c r="X49" s="456"/>
      <c r="Y49" s="456"/>
      <c r="AB49" s="460"/>
      <c r="AC49" s="461"/>
      <c r="AD49" s="461"/>
      <c r="AE49" s="461"/>
      <c r="AF49" s="461"/>
      <c r="AG49" s="461"/>
      <c r="AH49" s="462"/>
    </row>
    <row r="50" spans="2:34" ht="12" customHeight="1" x14ac:dyDescent="0.2">
      <c r="B50" s="406"/>
      <c r="C50" s="360"/>
      <c r="D50" s="360"/>
      <c r="E50" s="360"/>
      <c r="F50" s="360"/>
      <c r="G50" s="360"/>
      <c r="H50" s="360"/>
      <c r="I50" s="407"/>
      <c r="J50" s="153"/>
      <c r="K50" s="153"/>
      <c r="L50" s="441"/>
      <c r="M50" s="442"/>
      <c r="N50" s="442"/>
      <c r="O50" s="442"/>
      <c r="P50" s="442"/>
      <c r="Q50" s="442"/>
      <c r="R50" s="442"/>
      <c r="S50" s="443"/>
      <c r="V50" s="456"/>
      <c r="W50" s="456"/>
      <c r="X50" s="456"/>
      <c r="Y50" s="456"/>
      <c r="AB50" s="463"/>
      <c r="AC50" s="464"/>
      <c r="AD50" s="464"/>
      <c r="AE50" s="464"/>
      <c r="AF50" s="464"/>
      <c r="AG50" s="464"/>
      <c r="AH50" s="465"/>
    </row>
    <row r="51" spans="2:34" ht="6" customHeight="1" x14ac:dyDescent="0.2">
      <c r="E51" s="147" t="s">
        <v>5</v>
      </c>
      <c r="J51" s="150"/>
      <c r="O51" s="147" t="s">
        <v>5</v>
      </c>
    </row>
    <row r="52" spans="2:34" ht="6" customHeight="1" x14ac:dyDescent="0.2">
      <c r="E52" s="147" t="s">
        <v>5</v>
      </c>
      <c r="O52" s="147" t="s">
        <v>5</v>
      </c>
    </row>
    <row r="53" spans="2:34" ht="6" customHeight="1" thickBot="1" x14ac:dyDescent="0.25">
      <c r="E53" s="147" t="s">
        <v>5</v>
      </c>
      <c r="O53" s="147" t="s">
        <v>5</v>
      </c>
    </row>
    <row r="54" spans="2:34" ht="12" customHeight="1" x14ac:dyDescent="0.2">
      <c r="B54" s="408">
        <f>SUM(【共通】別紙様式2_返還額算定基礎シート!AC84:AJ88)-B63</f>
        <v>0</v>
      </c>
      <c r="C54" s="409"/>
      <c r="D54" s="409"/>
      <c r="E54" s="409"/>
      <c r="F54" s="409"/>
      <c r="G54" s="409"/>
      <c r="H54" s="409"/>
      <c r="I54" s="410"/>
      <c r="J54" s="166"/>
      <c r="K54" s="166"/>
      <c r="L54" s="466" t="e">
        <f>【共通】別紙様式2_返還額算定基礎シート!AN74</f>
        <v>#DIV/0!</v>
      </c>
      <c r="M54" s="467"/>
      <c r="N54" s="467"/>
      <c r="O54" s="467"/>
      <c r="P54" s="467"/>
      <c r="Q54" s="467"/>
      <c r="R54" s="467"/>
      <c r="S54" s="468"/>
      <c r="V54" s="456" t="s">
        <v>7</v>
      </c>
      <c r="W54" s="472"/>
      <c r="X54" s="472"/>
      <c r="Y54" s="472"/>
      <c r="AB54" s="473" t="e">
        <f>B54*L54*10/110</f>
        <v>#DIV/0!</v>
      </c>
      <c r="AC54" s="474"/>
      <c r="AD54" s="474"/>
      <c r="AE54" s="474"/>
      <c r="AF54" s="474"/>
      <c r="AG54" s="474"/>
      <c r="AH54" s="475"/>
    </row>
    <row r="55" spans="2:34" ht="12" customHeight="1" thickBot="1" x14ac:dyDescent="0.25">
      <c r="B55" s="411"/>
      <c r="C55" s="412"/>
      <c r="D55" s="412"/>
      <c r="E55" s="412"/>
      <c r="F55" s="412"/>
      <c r="G55" s="412"/>
      <c r="H55" s="412"/>
      <c r="I55" s="413"/>
      <c r="J55" s="166"/>
      <c r="K55" s="166"/>
      <c r="L55" s="469"/>
      <c r="M55" s="470"/>
      <c r="N55" s="470"/>
      <c r="O55" s="470"/>
      <c r="P55" s="470"/>
      <c r="Q55" s="470"/>
      <c r="R55" s="470"/>
      <c r="S55" s="471"/>
      <c r="V55" s="472"/>
      <c r="W55" s="472"/>
      <c r="X55" s="472"/>
      <c r="Y55" s="472"/>
      <c r="AB55" s="476"/>
      <c r="AC55" s="477"/>
      <c r="AD55" s="477"/>
      <c r="AE55" s="477"/>
      <c r="AF55" s="477"/>
      <c r="AG55" s="477"/>
      <c r="AH55" s="478"/>
    </row>
    <row r="56" spans="2:34" ht="12" customHeight="1" x14ac:dyDescent="0.2">
      <c r="B56" s="142"/>
      <c r="C56" s="142"/>
      <c r="D56" s="142"/>
      <c r="E56" s="142"/>
      <c r="F56" s="142"/>
      <c r="G56" s="142"/>
      <c r="H56" s="142"/>
      <c r="I56" s="142"/>
      <c r="J56" s="166"/>
      <c r="K56" s="166"/>
      <c r="L56" s="170"/>
      <c r="M56" s="170"/>
      <c r="N56" s="170"/>
      <c r="O56" s="170"/>
      <c r="P56" s="170"/>
      <c r="Q56" s="170"/>
      <c r="R56" s="170"/>
      <c r="S56" s="170"/>
      <c r="V56" s="171"/>
      <c r="W56" s="171"/>
      <c r="X56" s="171"/>
      <c r="Y56" s="171"/>
      <c r="AB56" s="169"/>
      <c r="AC56" s="169"/>
      <c r="AD56" s="169"/>
      <c r="AE56" s="169"/>
      <c r="AF56" s="169"/>
      <c r="AG56" s="169"/>
      <c r="AH56" s="169"/>
    </row>
    <row r="57" spans="2:34" ht="12" customHeight="1" x14ac:dyDescent="0.2">
      <c r="B57" s="349" t="s">
        <v>243</v>
      </c>
      <c r="C57" s="341"/>
      <c r="D57" s="341"/>
      <c r="E57" s="341"/>
      <c r="F57" s="341"/>
      <c r="G57" s="341"/>
      <c r="H57" s="341"/>
      <c r="I57" s="342"/>
      <c r="J57" s="123"/>
      <c r="K57" s="123"/>
      <c r="L57" s="349" t="s">
        <v>244</v>
      </c>
      <c r="M57" s="341"/>
      <c r="N57" s="341"/>
      <c r="O57" s="341"/>
      <c r="P57" s="341"/>
      <c r="Q57" s="341"/>
      <c r="R57" s="341"/>
      <c r="S57" s="342"/>
      <c r="T57" s="117"/>
      <c r="U57" s="117"/>
      <c r="V57" s="321" t="s">
        <v>219</v>
      </c>
      <c r="W57" s="321"/>
      <c r="X57" s="321"/>
      <c r="Y57" s="321"/>
      <c r="Z57" s="117"/>
      <c r="AA57" s="117"/>
      <c r="AB57" s="394" t="s">
        <v>222</v>
      </c>
      <c r="AC57" s="395"/>
      <c r="AD57" s="395"/>
      <c r="AE57" s="395"/>
      <c r="AF57" s="395"/>
      <c r="AG57" s="395"/>
      <c r="AH57" s="396"/>
    </row>
    <row r="58" spans="2:34" ht="12" customHeight="1" x14ac:dyDescent="0.2">
      <c r="B58" s="343"/>
      <c r="C58" s="344"/>
      <c r="D58" s="344"/>
      <c r="E58" s="344"/>
      <c r="F58" s="344"/>
      <c r="G58" s="344"/>
      <c r="H58" s="344"/>
      <c r="I58" s="345"/>
      <c r="J58" s="123"/>
      <c r="K58" s="123"/>
      <c r="L58" s="343"/>
      <c r="M58" s="344"/>
      <c r="N58" s="344"/>
      <c r="O58" s="344"/>
      <c r="P58" s="344"/>
      <c r="Q58" s="344"/>
      <c r="R58" s="344"/>
      <c r="S58" s="345"/>
      <c r="T58" s="117"/>
      <c r="U58" s="117"/>
      <c r="V58" s="321"/>
      <c r="W58" s="321"/>
      <c r="X58" s="321"/>
      <c r="Y58" s="321"/>
      <c r="Z58" s="117"/>
      <c r="AA58" s="117"/>
      <c r="AB58" s="397"/>
      <c r="AC58" s="398"/>
      <c r="AD58" s="398"/>
      <c r="AE58" s="398"/>
      <c r="AF58" s="398"/>
      <c r="AG58" s="398"/>
      <c r="AH58" s="399"/>
    </row>
    <row r="59" spans="2:34" ht="12" customHeight="1" x14ac:dyDescent="0.2">
      <c r="B59" s="346"/>
      <c r="C59" s="347"/>
      <c r="D59" s="347"/>
      <c r="E59" s="347"/>
      <c r="F59" s="347"/>
      <c r="G59" s="347"/>
      <c r="H59" s="347"/>
      <c r="I59" s="348"/>
      <c r="J59" s="123"/>
      <c r="K59" s="123"/>
      <c r="L59" s="346"/>
      <c r="M59" s="347"/>
      <c r="N59" s="347"/>
      <c r="O59" s="347"/>
      <c r="P59" s="347"/>
      <c r="Q59" s="347"/>
      <c r="R59" s="347"/>
      <c r="S59" s="348"/>
      <c r="T59" s="117"/>
      <c r="U59" s="117"/>
      <c r="V59" s="321"/>
      <c r="W59" s="321"/>
      <c r="X59" s="321"/>
      <c r="Y59" s="321"/>
      <c r="Z59" s="117"/>
      <c r="AA59" s="117"/>
      <c r="AB59" s="400"/>
      <c r="AC59" s="401"/>
      <c r="AD59" s="401"/>
      <c r="AE59" s="401"/>
      <c r="AF59" s="401"/>
      <c r="AG59" s="401"/>
      <c r="AH59" s="402"/>
    </row>
    <row r="60" spans="2:34" ht="6" customHeight="1" x14ac:dyDescent="0.2">
      <c r="B60" s="117"/>
      <c r="C60" s="117"/>
      <c r="D60" s="117"/>
      <c r="E60" s="117" t="s">
        <v>5</v>
      </c>
      <c r="F60" s="117"/>
      <c r="G60" s="117"/>
      <c r="H60" s="117"/>
      <c r="I60" s="117"/>
      <c r="J60" s="120"/>
      <c r="K60" s="117"/>
      <c r="L60" s="117"/>
      <c r="M60" s="117"/>
      <c r="N60" s="117"/>
      <c r="O60" s="117" t="s">
        <v>5</v>
      </c>
      <c r="P60" s="117"/>
      <c r="Q60" s="117"/>
      <c r="R60" s="117"/>
      <c r="S60" s="117"/>
      <c r="T60" s="117"/>
      <c r="U60" s="117"/>
      <c r="V60" s="117"/>
      <c r="W60" s="117"/>
      <c r="X60" s="117"/>
      <c r="Y60" s="117"/>
      <c r="Z60" s="117"/>
      <c r="AA60" s="117"/>
      <c r="AB60" s="117"/>
      <c r="AC60" s="117"/>
      <c r="AD60" s="117"/>
      <c r="AE60" s="117"/>
      <c r="AF60" s="117"/>
      <c r="AG60" s="117"/>
      <c r="AH60" s="117"/>
    </row>
    <row r="61" spans="2:34" ht="6" customHeight="1" x14ac:dyDescent="0.2">
      <c r="B61" s="117"/>
      <c r="C61" s="117"/>
      <c r="D61" s="117"/>
      <c r="E61" s="117" t="s">
        <v>5</v>
      </c>
      <c r="F61" s="117"/>
      <c r="G61" s="117"/>
      <c r="H61" s="117"/>
      <c r="I61" s="117"/>
      <c r="J61" s="117"/>
      <c r="K61" s="117"/>
      <c r="L61" s="117"/>
      <c r="M61" s="117"/>
      <c r="N61" s="117"/>
      <c r="O61" s="117" t="s">
        <v>5</v>
      </c>
      <c r="P61" s="117"/>
      <c r="Q61" s="117"/>
      <c r="R61" s="117"/>
      <c r="S61" s="117"/>
      <c r="T61" s="117"/>
      <c r="U61" s="117"/>
      <c r="V61" s="117"/>
      <c r="W61" s="117"/>
      <c r="X61" s="117"/>
      <c r="Y61" s="117"/>
      <c r="Z61" s="117"/>
      <c r="AA61" s="117"/>
      <c r="AB61" s="117"/>
      <c r="AC61" s="117"/>
      <c r="AD61" s="117"/>
      <c r="AE61" s="117"/>
      <c r="AF61" s="117"/>
      <c r="AG61" s="117"/>
      <c r="AH61" s="117"/>
    </row>
    <row r="62" spans="2:34" ht="6" customHeight="1" thickBot="1" x14ac:dyDescent="0.25">
      <c r="B62" s="117"/>
      <c r="C62" s="117"/>
      <c r="D62" s="117"/>
      <c r="E62" s="117" t="s">
        <v>5</v>
      </c>
      <c r="F62" s="117"/>
      <c r="G62" s="117"/>
      <c r="H62" s="117"/>
      <c r="I62" s="117"/>
      <c r="J62" s="117"/>
      <c r="K62" s="117"/>
      <c r="L62" s="117"/>
      <c r="M62" s="117"/>
      <c r="N62" s="117"/>
      <c r="O62" s="117" t="s">
        <v>5</v>
      </c>
      <c r="P62" s="117"/>
      <c r="Q62" s="117"/>
      <c r="R62" s="117"/>
      <c r="S62" s="117"/>
      <c r="T62" s="117"/>
      <c r="U62" s="117"/>
      <c r="V62" s="117"/>
      <c r="W62" s="117"/>
      <c r="X62" s="117"/>
      <c r="Y62" s="117"/>
      <c r="Z62" s="117"/>
      <c r="AA62" s="117"/>
      <c r="AB62" s="117"/>
      <c r="AC62" s="117"/>
      <c r="AD62" s="117"/>
      <c r="AE62" s="117"/>
      <c r="AF62" s="117"/>
      <c r="AG62" s="117"/>
      <c r="AH62" s="117"/>
    </row>
    <row r="63" spans="2:34" ht="12" customHeight="1" x14ac:dyDescent="0.2">
      <c r="B63" s="420"/>
      <c r="C63" s="421"/>
      <c r="D63" s="421"/>
      <c r="E63" s="421"/>
      <c r="F63" s="421"/>
      <c r="G63" s="421"/>
      <c r="H63" s="421"/>
      <c r="I63" s="422"/>
      <c r="J63" s="117"/>
      <c r="K63" s="117"/>
      <c r="L63" s="414" t="e">
        <f>【共通】別紙様式2_返還額算定基礎シート!AN74</f>
        <v>#DIV/0!</v>
      </c>
      <c r="M63" s="415"/>
      <c r="N63" s="415"/>
      <c r="O63" s="415"/>
      <c r="P63" s="415"/>
      <c r="Q63" s="415"/>
      <c r="R63" s="415"/>
      <c r="S63" s="416"/>
      <c r="T63" s="117"/>
      <c r="U63" s="117"/>
      <c r="V63" s="321" t="s">
        <v>218</v>
      </c>
      <c r="W63" s="322"/>
      <c r="X63" s="322"/>
      <c r="Y63" s="322"/>
      <c r="Z63" s="117"/>
      <c r="AA63" s="117"/>
      <c r="AB63" s="323" t="e">
        <f>B63*L63*8/108</f>
        <v>#DIV/0!</v>
      </c>
      <c r="AC63" s="324"/>
      <c r="AD63" s="324"/>
      <c r="AE63" s="324"/>
      <c r="AF63" s="324"/>
      <c r="AG63" s="324"/>
      <c r="AH63" s="325"/>
    </row>
    <row r="64" spans="2:34" ht="16.350000000000001" customHeight="1" thickBot="1" x14ac:dyDescent="0.25">
      <c r="B64" s="423"/>
      <c r="C64" s="424"/>
      <c r="D64" s="424"/>
      <c r="E64" s="424"/>
      <c r="F64" s="424"/>
      <c r="G64" s="424"/>
      <c r="H64" s="424"/>
      <c r="I64" s="425"/>
      <c r="J64" s="117"/>
      <c r="K64" s="117"/>
      <c r="L64" s="417"/>
      <c r="M64" s="418"/>
      <c r="N64" s="418"/>
      <c r="O64" s="418"/>
      <c r="P64" s="418"/>
      <c r="Q64" s="418"/>
      <c r="R64" s="418"/>
      <c r="S64" s="419"/>
      <c r="T64" s="117"/>
      <c r="U64" s="117"/>
      <c r="V64" s="322"/>
      <c r="W64" s="322"/>
      <c r="X64" s="322"/>
      <c r="Y64" s="322"/>
      <c r="Z64" s="117"/>
      <c r="AA64" s="117"/>
      <c r="AB64" s="326"/>
      <c r="AC64" s="327"/>
      <c r="AD64" s="327"/>
      <c r="AE64" s="327"/>
      <c r="AF64" s="327"/>
      <c r="AG64" s="327"/>
      <c r="AH64" s="328"/>
    </row>
    <row r="65" spans="2:54" ht="16.350000000000001" customHeight="1" x14ac:dyDescent="0.2">
      <c r="B65" s="142"/>
      <c r="C65" s="142"/>
      <c r="D65" s="142"/>
      <c r="E65" s="142"/>
      <c r="F65" s="142"/>
      <c r="G65" s="142"/>
      <c r="H65" s="142"/>
      <c r="I65" s="142"/>
      <c r="J65" s="117"/>
      <c r="K65" s="117"/>
      <c r="L65" s="143"/>
      <c r="M65" s="143"/>
      <c r="N65" s="143"/>
      <c r="O65" s="143"/>
      <c r="P65" s="143"/>
      <c r="Q65" s="143"/>
      <c r="R65" s="143"/>
      <c r="S65" s="143"/>
      <c r="T65" s="117"/>
      <c r="U65" s="117"/>
      <c r="V65" s="144"/>
      <c r="W65" s="144"/>
      <c r="X65" s="144"/>
      <c r="Y65" s="144"/>
      <c r="Z65" s="117"/>
      <c r="AA65" s="117"/>
      <c r="AB65" s="138"/>
      <c r="AC65" s="138"/>
      <c r="AD65" s="138"/>
      <c r="AE65" s="138"/>
      <c r="AF65" s="138"/>
      <c r="AG65" s="138"/>
      <c r="AH65" s="138"/>
    </row>
    <row r="66" spans="2:54" ht="16.350000000000001" customHeight="1" x14ac:dyDescent="0.2">
      <c r="B66" s="340" t="s">
        <v>223</v>
      </c>
      <c r="C66" s="341"/>
      <c r="D66" s="341"/>
      <c r="E66" s="341"/>
      <c r="F66" s="341"/>
      <c r="G66" s="341"/>
      <c r="H66" s="341"/>
      <c r="I66" s="341"/>
      <c r="J66" s="341"/>
      <c r="K66" s="341"/>
      <c r="L66" s="341"/>
      <c r="M66" s="341"/>
      <c r="N66" s="341"/>
      <c r="O66" s="341"/>
      <c r="P66" s="342"/>
      <c r="Q66" s="117"/>
      <c r="R66" s="117"/>
      <c r="S66" s="340" t="s">
        <v>224</v>
      </c>
      <c r="T66" s="341"/>
      <c r="U66" s="341"/>
      <c r="V66" s="341"/>
      <c r="W66" s="341"/>
      <c r="X66" s="341"/>
      <c r="Y66" s="341"/>
      <c r="Z66" s="341"/>
      <c r="AA66" s="341"/>
      <c r="AB66" s="341"/>
      <c r="AC66" s="341"/>
      <c r="AD66" s="341"/>
      <c r="AE66" s="341"/>
      <c r="AF66" s="341"/>
      <c r="AG66" s="342"/>
      <c r="AH66" s="156"/>
      <c r="AI66" s="150"/>
      <c r="AJ66" s="444" t="s">
        <v>245</v>
      </c>
      <c r="AK66" s="445"/>
      <c r="AL66" s="445"/>
      <c r="AM66" s="445"/>
      <c r="AN66" s="445"/>
      <c r="AO66" s="445"/>
      <c r="AP66" s="445"/>
      <c r="AQ66" s="445"/>
      <c r="AR66" s="445"/>
      <c r="AS66" s="445"/>
      <c r="AT66" s="445"/>
      <c r="AU66" s="445"/>
      <c r="AV66" s="445"/>
      <c r="AW66" s="445"/>
      <c r="AX66" s="445"/>
      <c r="AY66" s="445"/>
      <c r="AZ66" s="445"/>
      <c r="BA66" s="445"/>
      <c r="BB66" s="446"/>
    </row>
    <row r="67" spans="2:54" ht="16.350000000000001" customHeight="1" x14ac:dyDescent="0.2">
      <c r="B67" s="343"/>
      <c r="C67" s="344"/>
      <c r="D67" s="344"/>
      <c r="E67" s="344"/>
      <c r="F67" s="344"/>
      <c r="G67" s="344"/>
      <c r="H67" s="344"/>
      <c r="I67" s="344"/>
      <c r="J67" s="344"/>
      <c r="K67" s="344"/>
      <c r="L67" s="344"/>
      <c r="M67" s="344"/>
      <c r="N67" s="344"/>
      <c r="O67" s="344"/>
      <c r="P67" s="345"/>
      <c r="Q67" s="117"/>
      <c r="R67" s="117"/>
      <c r="S67" s="343"/>
      <c r="T67" s="344"/>
      <c r="U67" s="344"/>
      <c r="V67" s="344"/>
      <c r="W67" s="344"/>
      <c r="X67" s="344"/>
      <c r="Y67" s="344"/>
      <c r="Z67" s="344"/>
      <c r="AA67" s="344"/>
      <c r="AB67" s="344"/>
      <c r="AC67" s="344"/>
      <c r="AD67" s="344"/>
      <c r="AE67" s="344"/>
      <c r="AF67" s="344"/>
      <c r="AG67" s="345"/>
      <c r="AH67" s="156"/>
      <c r="AJ67" s="447"/>
      <c r="AK67" s="448"/>
      <c r="AL67" s="448"/>
      <c r="AM67" s="448"/>
      <c r="AN67" s="448"/>
      <c r="AO67" s="448"/>
      <c r="AP67" s="448"/>
      <c r="AQ67" s="448"/>
      <c r="AR67" s="448"/>
      <c r="AS67" s="448"/>
      <c r="AT67" s="448"/>
      <c r="AU67" s="448"/>
      <c r="AV67" s="448"/>
      <c r="AW67" s="448"/>
      <c r="AX67" s="448"/>
      <c r="AY67" s="448"/>
      <c r="AZ67" s="448"/>
      <c r="BA67" s="448"/>
      <c r="BB67" s="449"/>
    </row>
    <row r="68" spans="2:54" ht="16.350000000000001" customHeight="1" x14ac:dyDescent="0.2">
      <c r="B68" s="346"/>
      <c r="C68" s="347"/>
      <c r="D68" s="347"/>
      <c r="E68" s="347"/>
      <c r="F68" s="347"/>
      <c r="G68" s="347"/>
      <c r="H68" s="347"/>
      <c r="I68" s="347"/>
      <c r="J68" s="347"/>
      <c r="K68" s="347"/>
      <c r="L68" s="347"/>
      <c r="M68" s="347"/>
      <c r="N68" s="347"/>
      <c r="O68" s="347"/>
      <c r="P68" s="348"/>
      <c r="Q68" s="117"/>
      <c r="R68" s="117"/>
      <c r="S68" s="346"/>
      <c r="T68" s="347"/>
      <c r="U68" s="347"/>
      <c r="V68" s="347"/>
      <c r="W68" s="347"/>
      <c r="X68" s="347"/>
      <c r="Y68" s="347"/>
      <c r="Z68" s="347"/>
      <c r="AA68" s="347"/>
      <c r="AB68" s="347"/>
      <c r="AC68" s="347"/>
      <c r="AD68" s="347"/>
      <c r="AE68" s="347"/>
      <c r="AF68" s="347"/>
      <c r="AG68" s="348"/>
      <c r="AH68" s="156"/>
      <c r="AJ68" s="450"/>
      <c r="AK68" s="451"/>
      <c r="AL68" s="451"/>
      <c r="AM68" s="451"/>
      <c r="AN68" s="451"/>
      <c r="AO68" s="451"/>
      <c r="AP68" s="451"/>
      <c r="AQ68" s="451"/>
      <c r="AR68" s="451"/>
      <c r="AS68" s="451"/>
      <c r="AT68" s="451"/>
      <c r="AU68" s="451"/>
      <c r="AV68" s="451"/>
      <c r="AW68" s="451"/>
      <c r="AX68" s="451"/>
      <c r="AY68" s="451"/>
      <c r="AZ68" s="451"/>
      <c r="BA68" s="451"/>
      <c r="BB68" s="452"/>
    </row>
    <row r="69" spans="2:54" ht="6" customHeight="1" x14ac:dyDescent="0.2">
      <c r="I69" s="147" t="s">
        <v>5</v>
      </c>
      <c r="Z69" s="147" t="s">
        <v>5</v>
      </c>
      <c r="AH69" s="150"/>
      <c r="AS69" s="147" t="s">
        <v>5</v>
      </c>
    </row>
    <row r="70" spans="2:54" ht="6" customHeight="1" x14ac:dyDescent="0.2">
      <c r="I70" s="147" t="s">
        <v>5</v>
      </c>
      <c r="Z70" s="147" t="s">
        <v>5</v>
      </c>
      <c r="AS70" s="147" t="s">
        <v>5</v>
      </c>
    </row>
    <row r="71" spans="2:54" ht="6" customHeight="1" thickBot="1" x14ac:dyDescent="0.25">
      <c r="I71" s="147" t="s">
        <v>5</v>
      </c>
      <c r="Z71" s="147" t="s">
        <v>5</v>
      </c>
      <c r="AS71" s="147" t="s">
        <v>5</v>
      </c>
    </row>
    <row r="72" spans="2:54" ht="12" customHeight="1" x14ac:dyDescent="0.2">
      <c r="B72" s="323">
        <f>T36+T45</f>
        <v>0</v>
      </c>
      <c r="C72" s="324"/>
      <c r="D72" s="324"/>
      <c r="E72" s="324"/>
      <c r="F72" s="324"/>
      <c r="G72" s="324"/>
      <c r="H72" s="324"/>
      <c r="I72" s="324"/>
      <c r="J72" s="324"/>
      <c r="K72" s="324"/>
      <c r="L72" s="324"/>
      <c r="M72" s="324"/>
      <c r="N72" s="324"/>
      <c r="O72" s="324"/>
      <c r="P72" s="325"/>
      <c r="S72" s="387" t="e">
        <f>AB54+AB63</f>
        <v>#DIV/0!</v>
      </c>
      <c r="T72" s="324"/>
      <c r="U72" s="324"/>
      <c r="V72" s="324"/>
      <c r="W72" s="324"/>
      <c r="X72" s="324"/>
      <c r="Y72" s="324"/>
      <c r="Z72" s="324"/>
      <c r="AA72" s="324"/>
      <c r="AB72" s="324"/>
      <c r="AC72" s="324"/>
      <c r="AD72" s="324"/>
      <c r="AE72" s="324"/>
      <c r="AF72" s="324"/>
      <c r="AG72" s="325"/>
      <c r="AJ72" s="388" t="e">
        <f>ROUNDDOWN(B72+S72,0)</f>
        <v>#DIV/0!</v>
      </c>
      <c r="AK72" s="389"/>
      <c r="AL72" s="389"/>
      <c r="AM72" s="389"/>
      <c r="AN72" s="389"/>
      <c r="AO72" s="389"/>
      <c r="AP72" s="389"/>
      <c r="AQ72" s="389"/>
      <c r="AR72" s="389"/>
      <c r="AS72" s="389"/>
      <c r="AT72" s="389"/>
      <c r="AU72" s="389"/>
      <c r="AV72" s="389"/>
      <c r="AW72" s="389"/>
      <c r="AX72" s="389"/>
      <c r="AY72" s="389"/>
      <c r="AZ72" s="389"/>
      <c r="BA72" s="389"/>
      <c r="BB72" s="390"/>
    </row>
    <row r="73" spans="2:54" ht="12" customHeight="1" thickBot="1" x14ac:dyDescent="0.25">
      <c r="B73" s="326"/>
      <c r="C73" s="327"/>
      <c r="D73" s="327"/>
      <c r="E73" s="327"/>
      <c r="F73" s="327"/>
      <c r="G73" s="327"/>
      <c r="H73" s="327"/>
      <c r="I73" s="327"/>
      <c r="J73" s="327"/>
      <c r="K73" s="327"/>
      <c r="L73" s="327"/>
      <c r="M73" s="327"/>
      <c r="N73" s="327"/>
      <c r="O73" s="327"/>
      <c r="P73" s="328"/>
      <c r="S73" s="326"/>
      <c r="T73" s="327"/>
      <c r="U73" s="327"/>
      <c r="V73" s="327"/>
      <c r="W73" s="327"/>
      <c r="X73" s="327"/>
      <c r="Y73" s="327"/>
      <c r="Z73" s="327"/>
      <c r="AA73" s="327"/>
      <c r="AB73" s="327"/>
      <c r="AC73" s="327"/>
      <c r="AD73" s="327"/>
      <c r="AE73" s="327"/>
      <c r="AF73" s="327"/>
      <c r="AG73" s="328"/>
      <c r="AJ73" s="391"/>
      <c r="AK73" s="392"/>
      <c r="AL73" s="392"/>
      <c r="AM73" s="392"/>
      <c r="AN73" s="392"/>
      <c r="AO73" s="392"/>
      <c r="AP73" s="392"/>
      <c r="AQ73" s="392"/>
      <c r="AR73" s="392"/>
      <c r="AS73" s="392"/>
      <c r="AT73" s="392"/>
      <c r="AU73" s="392"/>
      <c r="AV73" s="392"/>
      <c r="AW73" s="392"/>
      <c r="AX73" s="392"/>
      <c r="AY73" s="392"/>
      <c r="AZ73" s="392"/>
      <c r="BA73" s="392"/>
      <c r="BB73" s="393"/>
    </row>
    <row r="74" spans="2:54" s="117" customFormat="1" ht="12" customHeight="1" x14ac:dyDescent="0.2">
      <c r="B74" s="136"/>
      <c r="C74" s="136"/>
      <c r="D74" s="136"/>
      <c r="E74" s="136"/>
      <c r="F74" s="136"/>
      <c r="G74" s="136"/>
      <c r="H74" s="136"/>
      <c r="I74" s="136"/>
      <c r="J74" s="136"/>
      <c r="K74" s="136"/>
      <c r="L74" s="136"/>
      <c r="M74" s="136"/>
      <c r="N74" s="136"/>
      <c r="O74" s="136"/>
      <c r="P74" s="136"/>
      <c r="S74" s="136"/>
      <c r="T74" s="136"/>
      <c r="U74" s="136"/>
      <c r="V74" s="136"/>
      <c r="W74" s="136"/>
      <c r="X74" s="136"/>
      <c r="Y74" s="136"/>
      <c r="Z74" s="136"/>
      <c r="AA74" s="136"/>
      <c r="AB74" s="136"/>
      <c r="AC74" s="136"/>
      <c r="AD74" s="136"/>
      <c r="AE74" s="136"/>
      <c r="AF74" s="136"/>
      <c r="AG74" s="136"/>
      <c r="AJ74" s="145"/>
      <c r="AK74" s="145"/>
      <c r="AL74" s="145"/>
      <c r="AM74" s="145"/>
      <c r="AN74" s="145"/>
      <c r="AO74" s="145"/>
      <c r="AP74" s="145"/>
      <c r="AQ74" s="145"/>
      <c r="AR74" s="145"/>
      <c r="AS74" s="145"/>
      <c r="AT74" s="145"/>
      <c r="AU74" s="145"/>
      <c r="AV74" s="145"/>
      <c r="AW74" s="145"/>
      <c r="AX74" s="145"/>
      <c r="AY74" s="145"/>
      <c r="AZ74" s="145"/>
      <c r="BA74" s="145"/>
      <c r="BB74" s="145"/>
    </row>
    <row r="75" spans="2:54" ht="16.350000000000001" customHeight="1" x14ac:dyDescent="0.2">
      <c r="C75" s="147" t="s">
        <v>21</v>
      </c>
    </row>
    <row r="76" spans="2:54" ht="16.350000000000001" customHeight="1" x14ac:dyDescent="0.2">
      <c r="C76" s="426" t="s">
        <v>25</v>
      </c>
      <c r="D76" s="427"/>
      <c r="E76" s="427"/>
      <c r="F76" s="427"/>
      <c r="G76" s="427"/>
      <c r="H76" s="427"/>
      <c r="I76" s="427"/>
      <c r="J76" s="427"/>
      <c r="K76" s="428"/>
      <c r="O76" s="432" t="s">
        <v>150</v>
      </c>
      <c r="P76" s="433"/>
      <c r="Q76" s="433"/>
      <c r="R76" s="433"/>
      <c r="S76" s="433"/>
      <c r="T76" s="433"/>
      <c r="U76" s="433"/>
      <c r="V76" s="433"/>
      <c r="W76" s="434"/>
      <c r="Z76" s="438" t="s">
        <v>23</v>
      </c>
      <c r="AA76" s="439"/>
      <c r="AB76" s="439"/>
      <c r="AC76" s="439"/>
      <c r="AD76" s="439"/>
      <c r="AE76" s="439"/>
      <c r="AF76" s="439"/>
      <c r="AG76" s="439"/>
      <c r="AH76" s="440"/>
    </row>
    <row r="77" spans="2:54" ht="16.350000000000001" customHeight="1" x14ac:dyDescent="0.2">
      <c r="C77" s="429"/>
      <c r="D77" s="430"/>
      <c r="E77" s="430"/>
      <c r="F77" s="430"/>
      <c r="G77" s="430"/>
      <c r="H77" s="430"/>
      <c r="I77" s="430"/>
      <c r="J77" s="430"/>
      <c r="K77" s="431"/>
      <c r="O77" s="435"/>
      <c r="P77" s="436"/>
      <c r="Q77" s="436"/>
      <c r="R77" s="436"/>
      <c r="S77" s="436"/>
      <c r="T77" s="436"/>
      <c r="U77" s="436"/>
      <c r="V77" s="436"/>
      <c r="W77" s="437"/>
      <c r="Z77" s="441"/>
      <c r="AA77" s="442"/>
      <c r="AB77" s="442"/>
      <c r="AC77" s="442"/>
      <c r="AD77" s="442"/>
      <c r="AE77" s="442"/>
      <c r="AF77" s="442"/>
      <c r="AG77" s="442"/>
      <c r="AH77" s="443"/>
    </row>
    <row r="78" spans="2:54" ht="16.350000000000001" customHeight="1" x14ac:dyDescent="0.2">
      <c r="C78" s="147" t="s">
        <v>22</v>
      </c>
    </row>
  </sheetData>
  <sheetProtection algorithmName="SHA-512" hashValue="2xCoQyVIbx+heH+erZ7bvwk6XifjVILjz9J33Iru2SH6ph8mRnHwLnz9Fw+PJeab/Tsp9Seb2Ptnp129Kkz9KQ==" saltValue="DXBDZGSC6xi0+/KUxK1Tww==" spinCount="100000" sheet="1" objects="1" scenarios="1"/>
  <mergeCells count="50">
    <mergeCell ref="A7:BB7"/>
    <mergeCell ref="A3:BB4"/>
    <mergeCell ref="A5:K6"/>
    <mergeCell ref="L5:AA6"/>
    <mergeCell ref="AB5:AE6"/>
    <mergeCell ref="AF5:AU6"/>
    <mergeCell ref="A9:BB10"/>
    <mergeCell ref="C14:Q20"/>
    <mergeCell ref="V14:AJ20"/>
    <mergeCell ref="AO14:BA20"/>
    <mergeCell ref="B24:R25"/>
    <mergeCell ref="U24:AK25"/>
    <mergeCell ref="AN24:BB25"/>
    <mergeCell ref="B30:K32"/>
    <mergeCell ref="N30:Q32"/>
    <mergeCell ref="T30:AD32"/>
    <mergeCell ref="B36:K37"/>
    <mergeCell ref="N36:Q37"/>
    <mergeCell ref="T36:AD37"/>
    <mergeCell ref="AJ66:BB68"/>
    <mergeCell ref="B72:P73"/>
    <mergeCell ref="S72:AG73"/>
    <mergeCell ref="AJ72:BB73"/>
    <mergeCell ref="B48:I50"/>
    <mergeCell ref="L48:S50"/>
    <mergeCell ref="V48:Y50"/>
    <mergeCell ref="AB48:AH50"/>
    <mergeCell ref="B54:I55"/>
    <mergeCell ref="L54:S55"/>
    <mergeCell ref="V54:Y55"/>
    <mergeCell ref="AB54:AH55"/>
    <mergeCell ref="B57:I59"/>
    <mergeCell ref="L57:S59"/>
    <mergeCell ref="V57:Y59"/>
    <mergeCell ref="AB57:AH59"/>
    <mergeCell ref="C76:K77"/>
    <mergeCell ref="O76:W77"/>
    <mergeCell ref="Z76:AH77"/>
    <mergeCell ref="B66:P68"/>
    <mergeCell ref="S66:AG68"/>
    <mergeCell ref="B63:I64"/>
    <mergeCell ref="L63:S64"/>
    <mergeCell ref="V63:Y64"/>
    <mergeCell ref="AB63:AH64"/>
    <mergeCell ref="B39:K41"/>
    <mergeCell ref="N39:Q41"/>
    <mergeCell ref="T39:AD41"/>
    <mergeCell ref="B45:K46"/>
    <mergeCell ref="N45:Q46"/>
    <mergeCell ref="T45:AD46"/>
  </mergeCells>
  <phoneticPr fontId="1"/>
  <pageMargins left="0.7" right="0.7" top="0.75" bottom="0.75" header="0.3" footer="0.3"/>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669198E-A289-4142-802D-1CDC44F03366}">
            <xm:f>【共通】別紙様式2_返還額算定基礎シート!$AT$56&lt;&gt;"①"</xm:f>
            <x14:dxf>
              <fill>
                <patternFill>
                  <bgColor theme="1"/>
                </patternFill>
              </fill>
            </x14:dxf>
          </x14:cfRule>
          <xm:sqref>A1:XFD1048576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E61"/>
  <sheetViews>
    <sheetView showGridLines="0" view="pageBreakPreview" topLeftCell="A20" zoomScaleNormal="100" zoomScaleSheetLayoutView="100" workbookViewId="0">
      <selection activeCell="A9" sqref="A9:BB10"/>
    </sheetView>
  </sheetViews>
  <sheetFormatPr defaultColWidth="8.88671875" defaultRowHeight="13.2" x14ac:dyDescent="0.2"/>
  <cols>
    <col min="1" max="7" width="1.6640625" style="17" customWidth="1"/>
    <col min="8" max="8" width="3.6640625" style="17" customWidth="1"/>
    <col min="9" max="56" width="1.6640625" style="17" customWidth="1"/>
    <col min="57" max="57" width="14.109375" style="17" customWidth="1"/>
    <col min="58" max="271" width="1.6640625" style="17" customWidth="1"/>
    <col min="272" max="16384" width="8.88671875" style="17"/>
  </cols>
  <sheetData>
    <row r="1" spans="1:57" ht="16.350000000000001" customHeight="1" x14ac:dyDescent="0.2">
      <c r="A1" s="17" t="s">
        <v>171</v>
      </c>
    </row>
    <row r="2" spans="1:57" ht="6" customHeight="1" x14ac:dyDescent="0.2"/>
    <row r="3" spans="1:57" ht="16.350000000000001" customHeight="1" x14ac:dyDescent="0.2">
      <c r="A3" s="305" t="s">
        <v>138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row>
    <row r="4" spans="1:57" ht="16.350000000000001" customHeight="1" x14ac:dyDescent="0.2">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row>
    <row r="5" spans="1:57" ht="16.350000000000001" customHeight="1" x14ac:dyDescent="0.2">
      <c r="A5" s="546" t="s">
        <v>255</v>
      </c>
      <c r="B5" s="546"/>
      <c r="C5" s="546"/>
      <c r="D5" s="546"/>
      <c r="E5" s="546"/>
      <c r="F5" s="546"/>
      <c r="G5" s="546"/>
      <c r="H5" s="546"/>
      <c r="I5" s="546"/>
      <c r="J5" s="546"/>
      <c r="K5" s="546"/>
      <c r="L5" s="367" t="str">
        <f>IF(【共通】別紙様式2_返還額算定基礎シート!L10="","",【共通】別紙様式2_返還額算定基礎シート!L10)</f>
        <v/>
      </c>
      <c r="M5" s="368"/>
      <c r="N5" s="368"/>
      <c r="O5" s="368"/>
      <c r="P5" s="368"/>
      <c r="Q5" s="368"/>
      <c r="R5" s="368"/>
      <c r="S5" s="368"/>
      <c r="T5" s="368"/>
      <c r="U5" s="368"/>
      <c r="V5" s="368"/>
      <c r="W5" s="368"/>
      <c r="X5" s="368"/>
      <c r="Y5" s="368"/>
      <c r="Z5" s="368"/>
      <c r="AA5" s="369"/>
      <c r="AB5" s="549" t="s">
        <v>74</v>
      </c>
      <c r="AC5" s="549"/>
      <c r="AD5" s="549"/>
      <c r="AE5" s="549"/>
      <c r="AF5" s="367" t="str">
        <f>IF(【共通】別紙様式2_返還額算定基礎シート!AF10="","",【共通】別紙様式2_返還額算定基礎シート!AF10)</f>
        <v/>
      </c>
      <c r="AG5" s="368"/>
      <c r="AH5" s="368"/>
      <c r="AI5" s="368"/>
      <c r="AJ5" s="368"/>
      <c r="AK5" s="368"/>
      <c r="AL5" s="368"/>
      <c r="AM5" s="368"/>
      <c r="AN5" s="368"/>
      <c r="AO5" s="368"/>
      <c r="AP5" s="368"/>
      <c r="AQ5" s="368"/>
      <c r="AR5" s="368"/>
      <c r="AS5" s="368"/>
      <c r="AT5" s="368"/>
      <c r="AU5" s="369"/>
      <c r="AV5" s="34"/>
      <c r="AW5" s="34"/>
      <c r="AX5" s="34"/>
      <c r="AY5" s="34"/>
      <c r="AZ5" s="34"/>
      <c r="BA5" s="34"/>
      <c r="BB5" s="34"/>
    </row>
    <row r="6" spans="1:57" ht="15.6" customHeight="1" x14ac:dyDescent="0.2">
      <c r="A6" s="546"/>
      <c r="B6" s="546"/>
      <c r="C6" s="546"/>
      <c r="D6" s="546"/>
      <c r="E6" s="546"/>
      <c r="F6" s="546"/>
      <c r="G6" s="546"/>
      <c r="H6" s="546"/>
      <c r="I6" s="546"/>
      <c r="J6" s="546"/>
      <c r="K6" s="546"/>
      <c r="L6" s="370"/>
      <c r="M6" s="371"/>
      <c r="N6" s="371"/>
      <c r="O6" s="371"/>
      <c r="P6" s="371"/>
      <c r="Q6" s="371"/>
      <c r="R6" s="371"/>
      <c r="S6" s="371"/>
      <c r="T6" s="371"/>
      <c r="U6" s="371"/>
      <c r="V6" s="371"/>
      <c r="W6" s="371"/>
      <c r="X6" s="371"/>
      <c r="Y6" s="371"/>
      <c r="Z6" s="371"/>
      <c r="AA6" s="372"/>
      <c r="AB6" s="549"/>
      <c r="AC6" s="549"/>
      <c r="AD6" s="549"/>
      <c r="AE6" s="549"/>
      <c r="AF6" s="370"/>
      <c r="AG6" s="371"/>
      <c r="AH6" s="371"/>
      <c r="AI6" s="371"/>
      <c r="AJ6" s="371"/>
      <c r="AK6" s="371"/>
      <c r="AL6" s="371"/>
      <c r="AM6" s="371"/>
      <c r="AN6" s="371"/>
      <c r="AO6" s="371"/>
      <c r="AP6" s="371"/>
      <c r="AQ6" s="371"/>
      <c r="AR6" s="371"/>
      <c r="AS6" s="371"/>
      <c r="AT6" s="371"/>
      <c r="AU6" s="372"/>
      <c r="AV6" s="34"/>
      <c r="AW6" s="34"/>
      <c r="AX6" s="34"/>
      <c r="AY6" s="34"/>
      <c r="AZ6" s="34"/>
      <c r="BA6" s="34"/>
      <c r="BB6" s="34"/>
    </row>
    <row r="7" spans="1:57" ht="16.350000000000001" customHeight="1" x14ac:dyDescent="0.2">
      <c r="A7" s="548" t="str">
        <f>IF(【共通】別紙様式2_返還額算定基礎シート!AT15="②", BE7, BE9)</f>
        <v>こちらのシートは、提出不要です。</v>
      </c>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48"/>
      <c r="AN7" s="548"/>
      <c r="AO7" s="548"/>
      <c r="AP7" s="548"/>
      <c r="AQ7" s="548"/>
      <c r="AR7" s="548"/>
      <c r="AS7" s="548"/>
      <c r="AT7" s="548"/>
      <c r="AU7" s="548"/>
      <c r="AV7" s="548"/>
      <c r="AW7" s="548"/>
      <c r="AX7" s="548"/>
      <c r="AY7" s="548"/>
      <c r="AZ7" s="548"/>
      <c r="BA7" s="548"/>
      <c r="BB7" s="548"/>
      <c r="BE7" s="17" t="s">
        <v>93</v>
      </c>
    </row>
    <row r="8" spans="1:57" ht="8.1" customHeight="1" x14ac:dyDescent="0.2">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row>
    <row r="9" spans="1:57" ht="16.350000000000001" customHeight="1" x14ac:dyDescent="0.2">
      <c r="A9" s="546" t="s">
        <v>11</v>
      </c>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7"/>
      <c r="AY9" s="547"/>
      <c r="AZ9" s="547"/>
      <c r="BA9" s="547"/>
      <c r="BB9" s="547"/>
      <c r="BE9" s="17" t="s">
        <v>72</v>
      </c>
    </row>
    <row r="10" spans="1:57" ht="16.350000000000001" customHeight="1" x14ac:dyDescent="0.2">
      <c r="A10" s="547"/>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row>
    <row r="11" spans="1:57" ht="6" customHeight="1" x14ac:dyDescent="0.2"/>
    <row r="12" spans="1:57" ht="16.350000000000001" customHeight="1" x14ac:dyDescent="0.2">
      <c r="B12" s="17" t="s">
        <v>0</v>
      </c>
    </row>
    <row r="13" spans="1:57" ht="6" customHeight="1" x14ac:dyDescent="0.2">
      <c r="R13" s="35"/>
      <c r="S13" s="35"/>
      <c r="U13" s="35"/>
      <c r="AM13" s="35"/>
    </row>
    <row r="14" spans="1:57" ht="16.350000000000001" customHeight="1" x14ac:dyDescent="0.2">
      <c r="B14" s="36"/>
      <c r="C14" s="510" t="s">
        <v>1</v>
      </c>
      <c r="D14" s="510"/>
      <c r="E14" s="510"/>
      <c r="F14" s="510"/>
      <c r="G14" s="510"/>
      <c r="H14" s="510"/>
      <c r="I14" s="510"/>
      <c r="J14" s="510"/>
      <c r="K14" s="510"/>
      <c r="L14" s="510"/>
      <c r="M14" s="510"/>
      <c r="N14" s="510"/>
      <c r="O14" s="510"/>
      <c r="P14" s="510"/>
      <c r="Q14" s="510"/>
      <c r="R14" s="37"/>
      <c r="S14" s="38"/>
      <c r="T14" s="38"/>
      <c r="U14" s="39"/>
      <c r="V14" s="510" t="s">
        <v>2</v>
      </c>
      <c r="W14" s="536"/>
      <c r="X14" s="536"/>
      <c r="Y14" s="536"/>
      <c r="Z14" s="536"/>
      <c r="AA14" s="536"/>
      <c r="AB14" s="536"/>
      <c r="AC14" s="536"/>
      <c r="AD14" s="536"/>
      <c r="AE14" s="536"/>
      <c r="AF14" s="536"/>
      <c r="AG14" s="536"/>
      <c r="AH14" s="536"/>
      <c r="AI14" s="536"/>
      <c r="AJ14" s="536"/>
      <c r="AK14" s="40"/>
      <c r="AL14" s="41"/>
      <c r="AM14" s="42"/>
      <c r="AN14" s="43"/>
      <c r="AO14" s="510" t="s">
        <v>4</v>
      </c>
      <c r="AP14" s="536"/>
      <c r="AQ14" s="536"/>
      <c r="AR14" s="536"/>
      <c r="AS14" s="536"/>
      <c r="AT14" s="536"/>
      <c r="AU14" s="536"/>
      <c r="AV14" s="536"/>
      <c r="AW14" s="536"/>
      <c r="AX14" s="536"/>
      <c r="AY14" s="536"/>
      <c r="AZ14" s="536"/>
      <c r="BA14" s="536"/>
      <c r="BB14" s="40"/>
    </row>
    <row r="15" spans="1:57" ht="16.350000000000001" customHeight="1" x14ac:dyDescent="0.2">
      <c r="B15" s="44"/>
      <c r="C15" s="513"/>
      <c r="D15" s="513"/>
      <c r="E15" s="513"/>
      <c r="F15" s="513"/>
      <c r="G15" s="513"/>
      <c r="H15" s="513"/>
      <c r="I15" s="513"/>
      <c r="J15" s="513"/>
      <c r="K15" s="513"/>
      <c r="L15" s="513"/>
      <c r="M15" s="513"/>
      <c r="N15" s="513"/>
      <c r="O15" s="513"/>
      <c r="P15" s="513"/>
      <c r="Q15" s="513"/>
      <c r="R15" s="45"/>
      <c r="S15" s="38"/>
      <c r="T15" s="38"/>
      <c r="U15" s="41"/>
      <c r="V15" s="225"/>
      <c r="W15" s="225"/>
      <c r="X15" s="225"/>
      <c r="Y15" s="225"/>
      <c r="Z15" s="225"/>
      <c r="AA15" s="225"/>
      <c r="AB15" s="225"/>
      <c r="AC15" s="225"/>
      <c r="AD15" s="225"/>
      <c r="AE15" s="225"/>
      <c r="AF15" s="225"/>
      <c r="AG15" s="225"/>
      <c r="AH15" s="225"/>
      <c r="AI15" s="225"/>
      <c r="AJ15" s="225"/>
      <c r="AK15" s="42"/>
      <c r="AL15" s="41"/>
      <c r="AM15" s="42"/>
      <c r="AN15" s="38"/>
      <c r="AO15" s="225"/>
      <c r="AP15" s="225"/>
      <c r="AQ15" s="225"/>
      <c r="AR15" s="225"/>
      <c r="AS15" s="225"/>
      <c r="AT15" s="225"/>
      <c r="AU15" s="225"/>
      <c r="AV15" s="225"/>
      <c r="AW15" s="225"/>
      <c r="AX15" s="225"/>
      <c r="AY15" s="225"/>
      <c r="AZ15" s="225"/>
      <c r="BA15" s="225"/>
      <c r="BB15" s="42"/>
    </row>
    <row r="16" spans="1:57" ht="16.350000000000001" customHeight="1" x14ac:dyDescent="0.2">
      <c r="B16" s="44"/>
      <c r="C16" s="513"/>
      <c r="D16" s="513"/>
      <c r="E16" s="513"/>
      <c r="F16" s="513"/>
      <c r="G16" s="513"/>
      <c r="H16" s="513"/>
      <c r="I16" s="513"/>
      <c r="J16" s="513"/>
      <c r="K16" s="513"/>
      <c r="L16" s="513"/>
      <c r="M16" s="513"/>
      <c r="N16" s="513"/>
      <c r="O16" s="513"/>
      <c r="P16" s="513"/>
      <c r="Q16" s="513"/>
      <c r="R16" s="45"/>
      <c r="S16" s="38"/>
      <c r="T16" s="38"/>
      <c r="U16" s="41"/>
      <c r="V16" s="225"/>
      <c r="W16" s="225"/>
      <c r="X16" s="225"/>
      <c r="Y16" s="225"/>
      <c r="Z16" s="225"/>
      <c r="AA16" s="225"/>
      <c r="AB16" s="225"/>
      <c r="AC16" s="225"/>
      <c r="AD16" s="225"/>
      <c r="AE16" s="225"/>
      <c r="AF16" s="225"/>
      <c r="AG16" s="225"/>
      <c r="AH16" s="225"/>
      <c r="AI16" s="225"/>
      <c r="AJ16" s="225"/>
      <c r="AK16" s="42"/>
      <c r="AL16" s="41"/>
      <c r="AM16" s="42"/>
      <c r="AN16" s="38"/>
      <c r="AO16" s="225"/>
      <c r="AP16" s="225"/>
      <c r="AQ16" s="225"/>
      <c r="AR16" s="225"/>
      <c r="AS16" s="225"/>
      <c r="AT16" s="225"/>
      <c r="AU16" s="225"/>
      <c r="AV16" s="225"/>
      <c r="AW16" s="225"/>
      <c r="AX16" s="225"/>
      <c r="AY16" s="225"/>
      <c r="AZ16" s="225"/>
      <c r="BA16" s="225"/>
      <c r="BB16" s="42"/>
    </row>
    <row r="17" spans="2:54" ht="16.350000000000001" customHeight="1" x14ac:dyDescent="0.2">
      <c r="B17" s="44"/>
      <c r="C17" s="513"/>
      <c r="D17" s="513"/>
      <c r="E17" s="513"/>
      <c r="F17" s="513"/>
      <c r="G17" s="513"/>
      <c r="H17" s="513"/>
      <c r="I17" s="513"/>
      <c r="J17" s="513"/>
      <c r="K17" s="513"/>
      <c r="L17" s="513"/>
      <c r="M17" s="513"/>
      <c r="N17" s="513"/>
      <c r="O17" s="513"/>
      <c r="P17" s="513"/>
      <c r="Q17" s="513"/>
      <c r="R17" s="45"/>
      <c r="S17" s="38"/>
      <c r="T17" s="38"/>
      <c r="U17" s="41"/>
      <c r="V17" s="225"/>
      <c r="W17" s="225"/>
      <c r="X17" s="225"/>
      <c r="Y17" s="225"/>
      <c r="Z17" s="225"/>
      <c r="AA17" s="225"/>
      <c r="AB17" s="225"/>
      <c r="AC17" s="225"/>
      <c r="AD17" s="225"/>
      <c r="AE17" s="225"/>
      <c r="AF17" s="225"/>
      <c r="AG17" s="225"/>
      <c r="AH17" s="225"/>
      <c r="AI17" s="225"/>
      <c r="AJ17" s="225"/>
      <c r="AK17" s="42"/>
      <c r="AL17" s="41"/>
      <c r="AM17" s="42"/>
      <c r="AN17" s="38"/>
      <c r="AO17" s="225"/>
      <c r="AP17" s="225"/>
      <c r="AQ17" s="225"/>
      <c r="AR17" s="225"/>
      <c r="AS17" s="225"/>
      <c r="AT17" s="225"/>
      <c r="AU17" s="225"/>
      <c r="AV17" s="225"/>
      <c r="AW17" s="225"/>
      <c r="AX17" s="225"/>
      <c r="AY17" s="225"/>
      <c r="AZ17" s="225"/>
      <c r="BA17" s="225"/>
      <c r="BB17" s="42"/>
    </row>
    <row r="18" spans="2:54" ht="16.350000000000001" customHeight="1" x14ac:dyDescent="0.2">
      <c r="B18" s="44"/>
      <c r="C18" s="513"/>
      <c r="D18" s="513"/>
      <c r="E18" s="513"/>
      <c r="F18" s="513"/>
      <c r="G18" s="513"/>
      <c r="H18" s="513"/>
      <c r="I18" s="513"/>
      <c r="J18" s="513"/>
      <c r="K18" s="513"/>
      <c r="L18" s="513"/>
      <c r="M18" s="513"/>
      <c r="N18" s="513"/>
      <c r="O18" s="513"/>
      <c r="P18" s="513"/>
      <c r="Q18" s="513"/>
      <c r="R18" s="45"/>
      <c r="S18" s="38"/>
      <c r="T18" s="38"/>
      <c r="U18" s="41"/>
      <c r="V18" s="225"/>
      <c r="W18" s="225"/>
      <c r="X18" s="225"/>
      <c r="Y18" s="225"/>
      <c r="Z18" s="225"/>
      <c r="AA18" s="225"/>
      <c r="AB18" s="225"/>
      <c r="AC18" s="225"/>
      <c r="AD18" s="225"/>
      <c r="AE18" s="225"/>
      <c r="AF18" s="225"/>
      <c r="AG18" s="225"/>
      <c r="AH18" s="225"/>
      <c r="AI18" s="225"/>
      <c r="AJ18" s="225"/>
      <c r="AK18" s="42"/>
      <c r="AL18" s="41"/>
      <c r="AM18" s="42"/>
      <c r="AN18" s="38"/>
      <c r="AO18" s="225"/>
      <c r="AP18" s="225"/>
      <c r="AQ18" s="225"/>
      <c r="AR18" s="225"/>
      <c r="AS18" s="225"/>
      <c r="AT18" s="225"/>
      <c r="AU18" s="225"/>
      <c r="AV18" s="225"/>
      <c r="AW18" s="225"/>
      <c r="AX18" s="225"/>
      <c r="AY18" s="225"/>
      <c r="AZ18" s="225"/>
      <c r="BA18" s="225"/>
      <c r="BB18" s="42"/>
    </row>
    <row r="19" spans="2:54" ht="16.350000000000001" customHeight="1" x14ac:dyDescent="0.2">
      <c r="B19" s="44"/>
      <c r="C19" s="513"/>
      <c r="D19" s="513"/>
      <c r="E19" s="513"/>
      <c r="F19" s="513"/>
      <c r="G19" s="513"/>
      <c r="H19" s="513"/>
      <c r="I19" s="513"/>
      <c r="J19" s="513"/>
      <c r="K19" s="513"/>
      <c r="L19" s="513"/>
      <c r="M19" s="513"/>
      <c r="N19" s="513"/>
      <c r="O19" s="513"/>
      <c r="P19" s="513"/>
      <c r="Q19" s="513"/>
      <c r="R19" s="45"/>
      <c r="S19" s="38"/>
      <c r="T19" s="38"/>
      <c r="U19" s="41"/>
      <c r="V19" s="225"/>
      <c r="W19" s="225"/>
      <c r="X19" s="225"/>
      <c r="Y19" s="225"/>
      <c r="Z19" s="225"/>
      <c r="AA19" s="225"/>
      <c r="AB19" s="225"/>
      <c r="AC19" s="225"/>
      <c r="AD19" s="225"/>
      <c r="AE19" s="225"/>
      <c r="AF19" s="225"/>
      <c r="AG19" s="225"/>
      <c r="AH19" s="225"/>
      <c r="AI19" s="225"/>
      <c r="AJ19" s="225"/>
      <c r="AK19" s="42"/>
      <c r="AL19" s="41"/>
      <c r="AM19" s="42"/>
      <c r="AN19" s="38"/>
      <c r="AO19" s="225"/>
      <c r="AP19" s="225"/>
      <c r="AQ19" s="225"/>
      <c r="AR19" s="225"/>
      <c r="AS19" s="225"/>
      <c r="AT19" s="225"/>
      <c r="AU19" s="225"/>
      <c r="AV19" s="225"/>
      <c r="AW19" s="225"/>
      <c r="AX19" s="225"/>
      <c r="AY19" s="225"/>
      <c r="AZ19" s="225"/>
      <c r="BA19" s="225"/>
      <c r="BB19" s="42"/>
    </row>
    <row r="20" spans="2:54" ht="16.350000000000001" customHeight="1" x14ac:dyDescent="0.2">
      <c r="B20" s="46"/>
      <c r="C20" s="516"/>
      <c r="D20" s="516"/>
      <c r="E20" s="516"/>
      <c r="F20" s="516"/>
      <c r="G20" s="516"/>
      <c r="H20" s="516"/>
      <c r="I20" s="516"/>
      <c r="J20" s="516"/>
      <c r="K20" s="516"/>
      <c r="L20" s="516"/>
      <c r="M20" s="516"/>
      <c r="N20" s="516"/>
      <c r="O20" s="516"/>
      <c r="P20" s="516"/>
      <c r="Q20" s="516"/>
      <c r="R20" s="47"/>
      <c r="S20" s="38"/>
      <c r="T20" s="38"/>
      <c r="U20" s="48"/>
      <c r="V20" s="541"/>
      <c r="W20" s="541"/>
      <c r="X20" s="541"/>
      <c r="Y20" s="541"/>
      <c r="Z20" s="541"/>
      <c r="AA20" s="541"/>
      <c r="AB20" s="541"/>
      <c r="AC20" s="541"/>
      <c r="AD20" s="541"/>
      <c r="AE20" s="541"/>
      <c r="AF20" s="541"/>
      <c r="AG20" s="541"/>
      <c r="AH20" s="541"/>
      <c r="AI20" s="541"/>
      <c r="AJ20" s="541"/>
      <c r="AK20" s="49"/>
      <c r="AL20" s="41"/>
      <c r="AM20" s="42"/>
      <c r="AN20" s="50"/>
      <c r="AO20" s="541"/>
      <c r="AP20" s="541"/>
      <c r="AQ20" s="541"/>
      <c r="AR20" s="541"/>
      <c r="AS20" s="541"/>
      <c r="AT20" s="541"/>
      <c r="AU20" s="541"/>
      <c r="AV20" s="541"/>
      <c r="AW20" s="541"/>
      <c r="AX20" s="541"/>
      <c r="AY20" s="541"/>
      <c r="AZ20" s="541"/>
      <c r="BA20" s="541"/>
      <c r="BB20" s="49"/>
    </row>
    <row r="21" spans="2:54" ht="6" customHeight="1" x14ac:dyDescent="0.2">
      <c r="I21" s="17" t="s">
        <v>5</v>
      </c>
      <c r="R21" s="35"/>
      <c r="S21" s="35"/>
      <c r="T21" s="35"/>
      <c r="U21" s="35"/>
      <c r="AC21" s="17" t="s">
        <v>5</v>
      </c>
      <c r="AK21" s="35"/>
      <c r="AL21" s="35"/>
      <c r="AU21" s="17" t="s">
        <v>5</v>
      </c>
    </row>
    <row r="22" spans="2:54" ht="6" customHeight="1" x14ac:dyDescent="0.2">
      <c r="I22" s="17" t="s">
        <v>5</v>
      </c>
      <c r="AC22" s="17" t="s">
        <v>5</v>
      </c>
      <c r="AU22" s="17" t="s">
        <v>5</v>
      </c>
    </row>
    <row r="23" spans="2:54" ht="6" customHeight="1" thickBot="1" x14ac:dyDescent="0.25">
      <c r="I23" s="17" t="s">
        <v>5</v>
      </c>
      <c r="AC23" s="17" t="s">
        <v>5</v>
      </c>
      <c r="AU23" s="17" t="s">
        <v>5</v>
      </c>
    </row>
    <row r="24" spans="2:54" ht="16.350000000000001" customHeight="1" x14ac:dyDescent="0.2">
      <c r="B24" s="518">
        <f>【共通】別紙様式2_返還額算定基礎シート!B34</f>
        <v>0</v>
      </c>
      <c r="C24" s="519"/>
      <c r="D24" s="519"/>
      <c r="E24" s="519"/>
      <c r="F24" s="519"/>
      <c r="G24" s="519"/>
      <c r="H24" s="519"/>
      <c r="I24" s="519"/>
      <c r="J24" s="519"/>
      <c r="K24" s="519"/>
      <c r="L24" s="519"/>
      <c r="M24" s="519"/>
      <c r="N24" s="519"/>
      <c r="O24" s="519"/>
      <c r="P24" s="519"/>
      <c r="Q24" s="519"/>
      <c r="R24" s="520"/>
      <c r="U24" s="524">
        <f>【共通】別紙様式2_返還額算定基礎シート!U34</f>
        <v>0</v>
      </c>
      <c r="V24" s="525"/>
      <c r="W24" s="525"/>
      <c r="X24" s="525"/>
      <c r="Y24" s="525"/>
      <c r="Z24" s="525"/>
      <c r="AA24" s="525"/>
      <c r="AB24" s="525"/>
      <c r="AC24" s="525"/>
      <c r="AD24" s="525"/>
      <c r="AE24" s="525"/>
      <c r="AF24" s="525"/>
      <c r="AG24" s="525"/>
      <c r="AH24" s="525"/>
      <c r="AI24" s="525"/>
      <c r="AJ24" s="525"/>
      <c r="AK24" s="526"/>
      <c r="AN24" s="530" t="e">
        <f>【共通】別紙様式2_返還額算定基礎シート!AN34</f>
        <v>#DIV/0!</v>
      </c>
      <c r="AO24" s="531"/>
      <c r="AP24" s="531"/>
      <c r="AQ24" s="531"/>
      <c r="AR24" s="531"/>
      <c r="AS24" s="531"/>
      <c r="AT24" s="531"/>
      <c r="AU24" s="531"/>
      <c r="AV24" s="531"/>
      <c r="AW24" s="531"/>
      <c r="AX24" s="531"/>
      <c r="AY24" s="531"/>
      <c r="AZ24" s="531"/>
      <c r="BA24" s="531"/>
      <c r="BB24" s="532"/>
    </row>
    <row r="25" spans="2:54" ht="16.350000000000001" customHeight="1" thickBot="1" x14ac:dyDescent="0.25">
      <c r="B25" s="521"/>
      <c r="C25" s="522"/>
      <c r="D25" s="522"/>
      <c r="E25" s="522"/>
      <c r="F25" s="522"/>
      <c r="G25" s="522"/>
      <c r="H25" s="522"/>
      <c r="I25" s="522"/>
      <c r="J25" s="522"/>
      <c r="K25" s="522"/>
      <c r="L25" s="522"/>
      <c r="M25" s="522"/>
      <c r="N25" s="522"/>
      <c r="O25" s="522"/>
      <c r="P25" s="522"/>
      <c r="Q25" s="522"/>
      <c r="R25" s="523"/>
      <c r="U25" s="527"/>
      <c r="V25" s="528"/>
      <c r="W25" s="528"/>
      <c r="X25" s="528"/>
      <c r="Y25" s="528"/>
      <c r="Z25" s="528"/>
      <c r="AA25" s="528"/>
      <c r="AB25" s="528"/>
      <c r="AC25" s="528"/>
      <c r="AD25" s="528"/>
      <c r="AE25" s="528"/>
      <c r="AF25" s="528"/>
      <c r="AG25" s="528"/>
      <c r="AH25" s="528"/>
      <c r="AI25" s="528"/>
      <c r="AJ25" s="528"/>
      <c r="AK25" s="529"/>
      <c r="AN25" s="533"/>
      <c r="AO25" s="534"/>
      <c r="AP25" s="534"/>
      <c r="AQ25" s="534"/>
      <c r="AR25" s="534"/>
      <c r="AS25" s="534"/>
      <c r="AT25" s="534"/>
      <c r="AU25" s="534"/>
      <c r="AV25" s="534"/>
      <c r="AW25" s="534"/>
      <c r="AX25" s="534"/>
      <c r="AY25" s="534"/>
      <c r="AZ25" s="534"/>
      <c r="BA25" s="534"/>
      <c r="BB25" s="535"/>
    </row>
    <row r="26" spans="2:54" ht="16.350000000000001" customHeight="1" x14ac:dyDescent="0.2">
      <c r="C26" s="17" t="s">
        <v>9</v>
      </c>
    </row>
    <row r="27" spans="2:54" ht="16.350000000000001" customHeight="1" x14ac:dyDescent="0.2"/>
    <row r="28" spans="2:54" ht="16.350000000000001" customHeight="1" x14ac:dyDescent="0.2">
      <c r="B28" s="17" t="s">
        <v>6</v>
      </c>
    </row>
    <row r="29" spans="2:54" ht="16.350000000000001" customHeight="1" x14ac:dyDescent="0.2">
      <c r="M29" s="35"/>
      <c r="N29" s="35"/>
      <c r="O29" s="35"/>
    </row>
    <row r="30" spans="2:54" ht="15" customHeight="1" x14ac:dyDescent="0.2">
      <c r="B30" s="509" t="s">
        <v>225</v>
      </c>
      <c r="C30" s="536"/>
      <c r="D30" s="536"/>
      <c r="E30" s="536"/>
      <c r="F30" s="536"/>
      <c r="G30" s="536"/>
      <c r="H30" s="536"/>
      <c r="I30" s="537"/>
      <c r="J30" s="38"/>
      <c r="K30" s="38"/>
      <c r="L30" s="543" t="s">
        <v>3</v>
      </c>
      <c r="M30" s="536"/>
      <c r="N30" s="536"/>
      <c r="O30" s="536"/>
      <c r="P30" s="536"/>
      <c r="Q30" s="536"/>
      <c r="R30" s="536"/>
      <c r="S30" s="537"/>
      <c r="V30" s="544" t="s">
        <v>8</v>
      </c>
      <c r="W30" s="545"/>
      <c r="X30" s="545"/>
      <c r="Y30" s="545"/>
      <c r="AB30" s="502" t="s">
        <v>234</v>
      </c>
      <c r="AC30" s="502"/>
      <c r="AD30" s="502"/>
      <c r="AE30" s="502"/>
      <c r="AF30" s="502"/>
      <c r="AG30" s="502"/>
      <c r="AH30" s="502"/>
      <c r="AI30" s="502"/>
      <c r="AJ30" s="502"/>
      <c r="AK30" s="502"/>
      <c r="AL30" s="502"/>
    </row>
    <row r="31" spans="2:54" ht="15" customHeight="1" x14ac:dyDescent="0.2">
      <c r="B31" s="538"/>
      <c r="C31" s="225"/>
      <c r="D31" s="225"/>
      <c r="E31" s="225"/>
      <c r="F31" s="225"/>
      <c r="G31" s="225"/>
      <c r="H31" s="225"/>
      <c r="I31" s="539"/>
      <c r="J31" s="38"/>
      <c r="K31" s="38"/>
      <c r="L31" s="538"/>
      <c r="M31" s="225"/>
      <c r="N31" s="225"/>
      <c r="O31" s="225"/>
      <c r="P31" s="225"/>
      <c r="Q31" s="225"/>
      <c r="R31" s="225"/>
      <c r="S31" s="539"/>
      <c r="V31" s="545"/>
      <c r="W31" s="545"/>
      <c r="X31" s="545"/>
      <c r="Y31" s="545"/>
      <c r="AB31" s="502"/>
      <c r="AC31" s="502"/>
      <c r="AD31" s="502"/>
      <c r="AE31" s="502"/>
      <c r="AF31" s="502"/>
      <c r="AG31" s="502"/>
      <c r="AH31" s="502"/>
      <c r="AI31" s="502"/>
      <c r="AJ31" s="502"/>
      <c r="AK31" s="502"/>
      <c r="AL31" s="502"/>
    </row>
    <row r="32" spans="2:54" ht="15" customHeight="1" x14ac:dyDescent="0.2">
      <c r="B32" s="538"/>
      <c r="C32" s="225"/>
      <c r="D32" s="225"/>
      <c r="E32" s="225"/>
      <c r="F32" s="225"/>
      <c r="G32" s="225"/>
      <c r="H32" s="225"/>
      <c r="I32" s="539"/>
      <c r="J32" s="38"/>
      <c r="K32" s="38"/>
      <c r="L32" s="538"/>
      <c r="M32" s="225"/>
      <c r="N32" s="225"/>
      <c r="O32" s="225"/>
      <c r="P32" s="225"/>
      <c r="Q32" s="225"/>
      <c r="R32" s="225"/>
      <c r="S32" s="539"/>
      <c r="V32" s="545"/>
      <c r="W32" s="545"/>
      <c r="X32" s="545"/>
      <c r="Y32" s="545"/>
      <c r="AB32" s="502"/>
      <c r="AC32" s="502"/>
      <c r="AD32" s="502"/>
      <c r="AE32" s="502"/>
      <c r="AF32" s="502"/>
      <c r="AG32" s="502"/>
      <c r="AH32" s="502"/>
      <c r="AI32" s="502"/>
      <c r="AJ32" s="502"/>
      <c r="AK32" s="502"/>
      <c r="AL32" s="502"/>
    </row>
    <row r="33" spans="2:38" ht="15" customHeight="1" x14ac:dyDescent="0.2">
      <c r="B33" s="540"/>
      <c r="C33" s="541"/>
      <c r="D33" s="541"/>
      <c r="E33" s="541"/>
      <c r="F33" s="541"/>
      <c r="G33" s="541"/>
      <c r="H33" s="541"/>
      <c r="I33" s="542"/>
      <c r="J33" s="38"/>
      <c r="K33" s="38"/>
      <c r="L33" s="540"/>
      <c r="M33" s="541"/>
      <c r="N33" s="541"/>
      <c r="O33" s="541"/>
      <c r="P33" s="541"/>
      <c r="Q33" s="541"/>
      <c r="R33" s="541"/>
      <c r="S33" s="542"/>
      <c r="V33" s="545"/>
      <c r="W33" s="545"/>
      <c r="X33" s="545"/>
      <c r="Y33" s="545"/>
      <c r="AB33" s="502"/>
      <c r="AC33" s="502"/>
      <c r="AD33" s="502"/>
      <c r="AE33" s="502"/>
      <c r="AF33" s="502"/>
      <c r="AG33" s="502"/>
      <c r="AH33" s="502"/>
      <c r="AI33" s="502"/>
      <c r="AJ33" s="502"/>
      <c r="AK33" s="502"/>
      <c r="AL33" s="502"/>
    </row>
    <row r="34" spans="2:38" ht="6" customHeight="1" x14ac:dyDescent="0.2">
      <c r="E34" s="17" t="s">
        <v>5</v>
      </c>
      <c r="O34" s="17" t="s">
        <v>5</v>
      </c>
      <c r="AG34" s="17" t="s">
        <v>5</v>
      </c>
    </row>
    <row r="35" spans="2:38" ht="6" customHeight="1" x14ac:dyDescent="0.2">
      <c r="E35" s="17" t="s">
        <v>5</v>
      </c>
      <c r="O35" s="17" t="s">
        <v>5</v>
      </c>
      <c r="AG35" s="17" t="s">
        <v>5</v>
      </c>
    </row>
    <row r="36" spans="2:38" ht="6" customHeight="1" thickBot="1" x14ac:dyDescent="0.25">
      <c r="E36" s="17" t="s">
        <v>5</v>
      </c>
      <c r="O36" s="17" t="s">
        <v>5</v>
      </c>
      <c r="AG36" s="17" t="s">
        <v>5</v>
      </c>
    </row>
    <row r="37" spans="2:38" ht="16.350000000000001" customHeight="1" x14ac:dyDescent="0.2">
      <c r="B37" s="518">
        <f>SUM(【共通】別紙様式2_返還額算定基礎シート!O44:AJ48)-B47</f>
        <v>0</v>
      </c>
      <c r="C37" s="519"/>
      <c r="D37" s="519"/>
      <c r="E37" s="519"/>
      <c r="F37" s="519"/>
      <c r="G37" s="519"/>
      <c r="H37" s="519"/>
      <c r="I37" s="520"/>
      <c r="L37" s="562" t="e">
        <f>【共通】別紙様式2_返還額算定基礎シート!AN34</f>
        <v>#DIV/0!</v>
      </c>
      <c r="M37" s="563"/>
      <c r="N37" s="563"/>
      <c r="O37" s="563"/>
      <c r="P37" s="563"/>
      <c r="Q37" s="563"/>
      <c r="R37" s="563"/>
      <c r="S37" s="564"/>
      <c r="V37" s="544" t="s">
        <v>8</v>
      </c>
      <c r="W37" s="545"/>
      <c r="X37" s="545"/>
      <c r="Y37" s="545"/>
      <c r="AB37" s="503" t="e">
        <f>B37*L37*10/110</f>
        <v>#DIV/0!</v>
      </c>
      <c r="AC37" s="504"/>
      <c r="AD37" s="504"/>
      <c r="AE37" s="504"/>
      <c r="AF37" s="504"/>
      <c r="AG37" s="504"/>
      <c r="AH37" s="504"/>
      <c r="AI37" s="504"/>
      <c r="AJ37" s="504"/>
      <c r="AK37" s="504"/>
      <c r="AL37" s="505"/>
    </row>
    <row r="38" spans="2:38" ht="16.350000000000001" customHeight="1" thickBot="1" x14ac:dyDescent="0.25">
      <c r="B38" s="521"/>
      <c r="C38" s="522"/>
      <c r="D38" s="522"/>
      <c r="E38" s="522"/>
      <c r="F38" s="522"/>
      <c r="G38" s="522"/>
      <c r="H38" s="522"/>
      <c r="I38" s="523"/>
      <c r="L38" s="565"/>
      <c r="M38" s="566"/>
      <c r="N38" s="566"/>
      <c r="O38" s="566"/>
      <c r="P38" s="566"/>
      <c r="Q38" s="566"/>
      <c r="R38" s="566"/>
      <c r="S38" s="567"/>
      <c r="V38" s="545"/>
      <c r="W38" s="545"/>
      <c r="X38" s="545"/>
      <c r="Y38" s="545"/>
      <c r="AB38" s="506"/>
      <c r="AC38" s="507"/>
      <c r="AD38" s="507"/>
      <c r="AE38" s="507"/>
      <c r="AF38" s="507"/>
      <c r="AG38" s="507"/>
      <c r="AH38" s="507"/>
      <c r="AI38" s="507"/>
      <c r="AJ38" s="507"/>
      <c r="AK38" s="507"/>
      <c r="AL38" s="508"/>
    </row>
    <row r="39" spans="2:38" ht="16.350000000000001" customHeight="1" x14ac:dyDescent="0.2">
      <c r="B39" s="107"/>
      <c r="C39" s="107"/>
      <c r="D39" s="107"/>
      <c r="E39" s="107"/>
      <c r="F39" s="107"/>
      <c r="G39" s="107"/>
      <c r="H39" s="107"/>
      <c r="I39" s="107"/>
      <c r="L39" s="108"/>
      <c r="M39" s="108"/>
      <c r="N39" s="108"/>
      <c r="O39" s="108"/>
      <c r="P39" s="108"/>
      <c r="Q39" s="108"/>
      <c r="R39" s="108"/>
      <c r="S39" s="108"/>
      <c r="V39" s="112"/>
      <c r="W39" s="112"/>
      <c r="X39" s="112"/>
      <c r="Y39" s="112"/>
      <c r="AB39" s="115"/>
      <c r="AC39" s="115"/>
      <c r="AD39" s="115"/>
      <c r="AE39" s="115"/>
      <c r="AF39" s="115"/>
      <c r="AG39" s="115"/>
      <c r="AH39" s="115"/>
    </row>
    <row r="40" spans="2:38" ht="13.5" customHeight="1" x14ac:dyDescent="0.2">
      <c r="B40" s="509" t="s">
        <v>226</v>
      </c>
      <c r="C40" s="536"/>
      <c r="D40" s="536"/>
      <c r="E40" s="536"/>
      <c r="F40" s="536"/>
      <c r="G40" s="536"/>
      <c r="H40" s="536"/>
      <c r="I40" s="537"/>
      <c r="J40" s="38"/>
      <c r="K40" s="38"/>
      <c r="L40" s="543" t="s">
        <v>3</v>
      </c>
      <c r="M40" s="536"/>
      <c r="N40" s="536"/>
      <c r="O40" s="536"/>
      <c r="P40" s="536"/>
      <c r="Q40" s="536"/>
      <c r="R40" s="536"/>
      <c r="S40" s="537"/>
      <c r="V40" s="544" t="s">
        <v>219</v>
      </c>
      <c r="W40" s="545"/>
      <c r="X40" s="545"/>
      <c r="Y40" s="545"/>
      <c r="AB40" s="502" t="s">
        <v>233</v>
      </c>
      <c r="AC40" s="502"/>
      <c r="AD40" s="502"/>
      <c r="AE40" s="502"/>
      <c r="AF40" s="502"/>
      <c r="AG40" s="502"/>
      <c r="AH40" s="502"/>
      <c r="AI40" s="502"/>
      <c r="AJ40" s="502"/>
      <c r="AK40" s="502"/>
      <c r="AL40" s="502"/>
    </row>
    <row r="41" spans="2:38" ht="13.5" customHeight="1" x14ac:dyDescent="0.2">
      <c r="B41" s="538"/>
      <c r="C41" s="225"/>
      <c r="D41" s="225"/>
      <c r="E41" s="225"/>
      <c r="F41" s="225"/>
      <c r="G41" s="225"/>
      <c r="H41" s="225"/>
      <c r="I41" s="539"/>
      <c r="J41" s="38"/>
      <c r="K41" s="38"/>
      <c r="L41" s="538"/>
      <c r="M41" s="225"/>
      <c r="N41" s="225"/>
      <c r="O41" s="225"/>
      <c r="P41" s="225"/>
      <c r="Q41" s="225"/>
      <c r="R41" s="225"/>
      <c r="S41" s="539"/>
      <c r="V41" s="545"/>
      <c r="W41" s="545"/>
      <c r="X41" s="545"/>
      <c r="Y41" s="545"/>
      <c r="AB41" s="502"/>
      <c r="AC41" s="502"/>
      <c r="AD41" s="502"/>
      <c r="AE41" s="502"/>
      <c r="AF41" s="502"/>
      <c r="AG41" s="502"/>
      <c r="AH41" s="502"/>
      <c r="AI41" s="502"/>
      <c r="AJ41" s="502"/>
      <c r="AK41" s="502"/>
      <c r="AL41" s="502"/>
    </row>
    <row r="42" spans="2:38" ht="13.5" customHeight="1" x14ac:dyDescent="0.2">
      <c r="B42" s="538"/>
      <c r="C42" s="225"/>
      <c r="D42" s="225"/>
      <c r="E42" s="225"/>
      <c r="F42" s="225"/>
      <c r="G42" s="225"/>
      <c r="H42" s="225"/>
      <c r="I42" s="539"/>
      <c r="J42" s="38"/>
      <c r="K42" s="38"/>
      <c r="L42" s="538"/>
      <c r="M42" s="225"/>
      <c r="N42" s="225"/>
      <c r="O42" s="225"/>
      <c r="P42" s="225"/>
      <c r="Q42" s="225"/>
      <c r="R42" s="225"/>
      <c r="S42" s="539"/>
      <c r="V42" s="545"/>
      <c r="W42" s="545"/>
      <c r="X42" s="545"/>
      <c r="Y42" s="545"/>
      <c r="AB42" s="502"/>
      <c r="AC42" s="502"/>
      <c r="AD42" s="502"/>
      <c r="AE42" s="502"/>
      <c r="AF42" s="502"/>
      <c r="AG42" s="502"/>
      <c r="AH42" s="502"/>
      <c r="AI42" s="502"/>
      <c r="AJ42" s="502"/>
      <c r="AK42" s="502"/>
      <c r="AL42" s="502"/>
    </row>
    <row r="43" spans="2:38" ht="13.5" customHeight="1" x14ac:dyDescent="0.2">
      <c r="B43" s="540"/>
      <c r="C43" s="541"/>
      <c r="D43" s="541"/>
      <c r="E43" s="541"/>
      <c r="F43" s="541"/>
      <c r="G43" s="541"/>
      <c r="H43" s="541"/>
      <c r="I43" s="542"/>
      <c r="J43" s="38"/>
      <c r="K43" s="38"/>
      <c r="L43" s="540"/>
      <c r="M43" s="541"/>
      <c r="N43" s="541"/>
      <c r="O43" s="541"/>
      <c r="P43" s="541"/>
      <c r="Q43" s="541"/>
      <c r="R43" s="541"/>
      <c r="S43" s="542"/>
      <c r="V43" s="545"/>
      <c r="W43" s="545"/>
      <c r="X43" s="545"/>
      <c r="Y43" s="545"/>
      <c r="AB43" s="502"/>
      <c r="AC43" s="502"/>
      <c r="AD43" s="502"/>
      <c r="AE43" s="502"/>
      <c r="AF43" s="502"/>
      <c r="AG43" s="502"/>
      <c r="AH43" s="502"/>
      <c r="AI43" s="502"/>
      <c r="AJ43" s="502"/>
      <c r="AK43" s="502"/>
      <c r="AL43" s="502"/>
    </row>
    <row r="44" spans="2:38" ht="7.5" customHeight="1" x14ac:dyDescent="0.2">
      <c r="E44" s="17" t="s">
        <v>5</v>
      </c>
      <c r="O44" s="17" t="s">
        <v>5</v>
      </c>
      <c r="AG44" s="17" t="s">
        <v>5</v>
      </c>
    </row>
    <row r="45" spans="2:38" ht="7.5" customHeight="1" x14ac:dyDescent="0.2">
      <c r="E45" s="17" t="s">
        <v>5</v>
      </c>
      <c r="O45" s="17" t="s">
        <v>5</v>
      </c>
      <c r="AG45" s="17" t="s">
        <v>5</v>
      </c>
    </row>
    <row r="46" spans="2:38" ht="7.5" customHeight="1" thickBot="1" x14ac:dyDescent="0.25">
      <c r="E46" s="17" t="s">
        <v>5</v>
      </c>
      <c r="O46" s="17" t="s">
        <v>5</v>
      </c>
      <c r="AG46" s="17" t="s">
        <v>5</v>
      </c>
    </row>
    <row r="47" spans="2:38" ht="16.350000000000001" customHeight="1" x14ac:dyDescent="0.2">
      <c r="B47" s="420"/>
      <c r="C47" s="421"/>
      <c r="D47" s="421"/>
      <c r="E47" s="421"/>
      <c r="F47" s="421"/>
      <c r="G47" s="421"/>
      <c r="H47" s="421"/>
      <c r="I47" s="422"/>
      <c r="L47" s="562" t="e">
        <f>【共通】別紙様式2_返還額算定基礎シート!AN34</f>
        <v>#DIV/0!</v>
      </c>
      <c r="M47" s="563"/>
      <c r="N47" s="563"/>
      <c r="O47" s="563"/>
      <c r="P47" s="563"/>
      <c r="Q47" s="563"/>
      <c r="R47" s="563"/>
      <c r="S47" s="564"/>
      <c r="V47" s="544" t="s">
        <v>219</v>
      </c>
      <c r="W47" s="545"/>
      <c r="X47" s="545"/>
      <c r="Y47" s="545"/>
      <c r="AB47" s="503" t="e">
        <f>B47*L47*8/108</f>
        <v>#DIV/0!</v>
      </c>
      <c r="AC47" s="504"/>
      <c r="AD47" s="504"/>
      <c r="AE47" s="504"/>
      <c r="AF47" s="504"/>
      <c r="AG47" s="504"/>
      <c r="AH47" s="504"/>
      <c r="AI47" s="504"/>
      <c r="AJ47" s="504"/>
      <c r="AK47" s="504"/>
      <c r="AL47" s="505"/>
    </row>
    <row r="48" spans="2:38" ht="16.350000000000001" customHeight="1" thickBot="1" x14ac:dyDescent="0.25">
      <c r="B48" s="423"/>
      <c r="C48" s="424"/>
      <c r="D48" s="424"/>
      <c r="E48" s="424"/>
      <c r="F48" s="424"/>
      <c r="G48" s="424"/>
      <c r="H48" s="424"/>
      <c r="I48" s="425"/>
      <c r="L48" s="565"/>
      <c r="M48" s="566"/>
      <c r="N48" s="566"/>
      <c r="O48" s="566"/>
      <c r="P48" s="566"/>
      <c r="Q48" s="566"/>
      <c r="R48" s="566"/>
      <c r="S48" s="567"/>
      <c r="V48" s="545"/>
      <c r="W48" s="545"/>
      <c r="X48" s="545"/>
      <c r="Y48" s="545"/>
      <c r="AB48" s="506"/>
      <c r="AC48" s="507"/>
      <c r="AD48" s="507"/>
      <c r="AE48" s="507"/>
      <c r="AF48" s="507"/>
      <c r="AG48" s="507"/>
      <c r="AH48" s="507"/>
      <c r="AI48" s="507"/>
      <c r="AJ48" s="507"/>
      <c r="AK48" s="507"/>
      <c r="AL48" s="508"/>
    </row>
    <row r="49" spans="2:54" ht="16.350000000000001" customHeight="1" x14ac:dyDescent="0.2">
      <c r="B49" s="107"/>
      <c r="C49" s="107"/>
      <c r="D49" s="107"/>
      <c r="E49" s="107"/>
      <c r="F49" s="107"/>
      <c r="G49" s="107"/>
      <c r="H49" s="107"/>
      <c r="I49" s="107"/>
      <c r="L49" s="108"/>
      <c r="M49" s="108"/>
      <c r="N49" s="108"/>
      <c r="O49" s="108"/>
      <c r="P49" s="108"/>
      <c r="Q49" s="108"/>
      <c r="R49" s="108"/>
      <c r="S49" s="108"/>
      <c r="V49" s="112"/>
      <c r="W49" s="112"/>
      <c r="X49" s="112"/>
      <c r="Y49" s="112"/>
      <c r="AB49" s="115"/>
      <c r="AC49" s="115"/>
      <c r="AD49" s="115"/>
      <c r="AE49" s="115"/>
      <c r="AF49" s="115"/>
      <c r="AG49" s="115"/>
      <c r="AH49" s="115"/>
    </row>
    <row r="50" spans="2:54" ht="16.350000000000001" customHeight="1" x14ac:dyDescent="0.2">
      <c r="B50" s="543" t="s">
        <v>231</v>
      </c>
      <c r="C50" s="536"/>
      <c r="D50" s="536"/>
      <c r="E50" s="536"/>
      <c r="F50" s="536"/>
      <c r="G50" s="536"/>
      <c r="H50" s="536"/>
      <c r="I50" s="536"/>
      <c r="J50" s="536"/>
      <c r="K50" s="536"/>
      <c r="L50" s="536"/>
      <c r="M50" s="536"/>
      <c r="N50" s="536"/>
      <c r="O50" s="536"/>
      <c r="P50" s="537"/>
      <c r="S50" s="543" t="s">
        <v>232</v>
      </c>
      <c r="T50" s="536"/>
      <c r="U50" s="536"/>
      <c r="V50" s="536"/>
      <c r="W50" s="536"/>
      <c r="X50" s="536"/>
      <c r="Y50" s="536"/>
      <c r="Z50" s="536"/>
      <c r="AA50" s="536"/>
      <c r="AB50" s="536"/>
      <c r="AC50" s="536"/>
      <c r="AD50" s="536"/>
      <c r="AE50" s="536"/>
      <c r="AF50" s="536"/>
      <c r="AG50" s="537"/>
      <c r="AH50" s="41"/>
      <c r="AI50" s="35"/>
      <c r="AJ50" s="509" t="s">
        <v>235</v>
      </c>
      <c r="AK50" s="510"/>
      <c r="AL50" s="510"/>
      <c r="AM50" s="510"/>
      <c r="AN50" s="510"/>
      <c r="AO50" s="510"/>
      <c r="AP50" s="510"/>
      <c r="AQ50" s="510"/>
      <c r="AR50" s="510"/>
      <c r="AS50" s="510"/>
      <c r="AT50" s="510"/>
      <c r="AU50" s="510"/>
      <c r="AV50" s="510"/>
      <c r="AW50" s="510"/>
      <c r="AX50" s="510"/>
      <c r="AY50" s="510"/>
      <c r="AZ50" s="510"/>
      <c r="BA50" s="510"/>
      <c r="BB50" s="511"/>
    </row>
    <row r="51" spans="2:54" ht="16.350000000000001" customHeight="1" x14ac:dyDescent="0.2">
      <c r="B51" s="538"/>
      <c r="C51" s="225"/>
      <c r="D51" s="225"/>
      <c r="E51" s="225"/>
      <c r="F51" s="225"/>
      <c r="G51" s="225"/>
      <c r="H51" s="225"/>
      <c r="I51" s="225"/>
      <c r="J51" s="225"/>
      <c r="K51" s="225"/>
      <c r="L51" s="225"/>
      <c r="M51" s="225"/>
      <c r="N51" s="225"/>
      <c r="O51" s="225"/>
      <c r="P51" s="539"/>
      <c r="S51" s="538"/>
      <c r="T51" s="225"/>
      <c r="U51" s="225"/>
      <c r="V51" s="225"/>
      <c r="W51" s="225"/>
      <c r="X51" s="225"/>
      <c r="Y51" s="225"/>
      <c r="Z51" s="225"/>
      <c r="AA51" s="225"/>
      <c r="AB51" s="225"/>
      <c r="AC51" s="225"/>
      <c r="AD51" s="225"/>
      <c r="AE51" s="225"/>
      <c r="AF51" s="225"/>
      <c r="AG51" s="539"/>
      <c r="AH51" s="41"/>
      <c r="AJ51" s="512"/>
      <c r="AK51" s="513"/>
      <c r="AL51" s="513"/>
      <c r="AM51" s="513"/>
      <c r="AN51" s="513"/>
      <c r="AO51" s="513"/>
      <c r="AP51" s="513"/>
      <c r="AQ51" s="513"/>
      <c r="AR51" s="513"/>
      <c r="AS51" s="513"/>
      <c r="AT51" s="513"/>
      <c r="AU51" s="513"/>
      <c r="AV51" s="513"/>
      <c r="AW51" s="513"/>
      <c r="AX51" s="513"/>
      <c r="AY51" s="513"/>
      <c r="AZ51" s="513"/>
      <c r="BA51" s="513"/>
      <c r="BB51" s="514"/>
    </row>
    <row r="52" spans="2:54" ht="16.350000000000001" customHeight="1" x14ac:dyDescent="0.2">
      <c r="B52" s="540"/>
      <c r="C52" s="541"/>
      <c r="D52" s="541"/>
      <c r="E52" s="541"/>
      <c r="F52" s="541"/>
      <c r="G52" s="541"/>
      <c r="H52" s="541"/>
      <c r="I52" s="541"/>
      <c r="J52" s="541"/>
      <c r="K52" s="541"/>
      <c r="L52" s="541"/>
      <c r="M52" s="541"/>
      <c r="N52" s="541"/>
      <c r="O52" s="541"/>
      <c r="P52" s="542"/>
      <c r="S52" s="540"/>
      <c r="T52" s="541"/>
      <c r="U52" s="541"/>
      <c r="V52" s="541"/>
      <c r="W52" s="541"/>
      <c r="X52" s="541"/>
      <c r="Y52" s="541"/>
      <c r="Z52" s="541"/>
      <c r="AA52" s="541"/>
      <c r="AB52" s="541"/>
      <c r="AC52" s="541"/>
      <c r="AD52" s="541"/>
      <c r="AE52" s="541"/>
      <c r="AF52" s="541"/>
      <c r="AG52" s="542"/>
      <c r="AH52" s="41"/>
      <c r="AJ52" s="515"/>
      <c r="AK52" s="516"/>
      <c r="AL52" s="516"/>
      <c r="AM52" s="516"/>
      <c r="AN52" s="516"/>
      <c r="AO52" s="516"/>
      <c r="AP52" s="516"/>
      <c r="AQ52" s="516"/>
      <c r="AR52" s="516"/>
      <c r="AS52" s="516"/>
      <c r="AT52" s="516"/>
      <c r="AU52" s="516"/>
      <c r="AV52" s="516"/>
      <c r="AW52" s="516"/>
      <c r="AX52" s="516"/>
      <c r="AY52" s="516"/>
      <c r="AZ52" s="516"/>
      <c r="BA52" s="516"/>
      <c r="BB52" s="517"/>
    </row>
    <row r="53" spans="2:54" ht="6" customHeight="1" x14ac:dyDescent="0.2">
      <c r="I53" s="17" t="s">
        <v>5</v>
      </c>
      <c r="Z53" s="17" t="s">
        <v>5</v>
      </c>
      <c r="AH53" s="35"/>
      <c r="AS53" s="17" t="s">
        <v>5</v>
      </c>
    </row>
    <row r="54" spans="2:54" ht="6" customHeight="1" x14ac:dyDescent="0.2">
      <c r="I54" s="17" t="s">
        <v>5</v>
      </c>
      <c r="Z54" s="17" t="s">
        <v>5</v>
      </c>
      <c r="AS54" s="17" t="s">
        <v>5</v>
      </c>
    </row>
    <row r="55" spans="2:54" ht="6" customHeight="1" thickBot="1" x14ac:dyDescent="0.25">
      <c r="I55" s="17" t="s">
        <v>5</v>
      </c>
      <c r="Z55" s="17" t="s">
        <v>5</v>
      </c>
      <c r="AS55" s="17" t="s">
        <v>5</v>
      </c>
    </row>
    <row r="56" spans="2:54" ht="16.350000000000001" customHeight="1" x14ac:dyDescent="0.2">
      <c r="B56" s="568" t="e">
        <f>AB37</f>
        <v>#DIV/0!</v>
      </c>
      <c r="C56" s="569"/>
      <c r="D56" s="569"/>
      <c r="E56" s="569"/>
      <c r="F56" s="569"/>
      <c r="G56" s="569"/>
      <c r="H56" s="569"/>
      <c r="I56" s="569"/>
      <c r="J56" s="569"/>
      <c r="K56" s="569"/>
      <c r="L56" s="569"/>
      <c r="M56" s="569"/>
      <c r="N56" s="569"/>
      <c r="O56" s="569"/>
      <c r="P56" s="570"/>
      <c r="S56" s="574" t="e">
        <f>AB47</f>
        <v>#DIV/0!</v>
      </c>
      <c r="T56" s="569"/>
      <c r="U56" s="569"/>
      <c r="V56" s="569"/>
      <c r="W56" s="569"/>
      <c r="X56" s="569"/>
      <c r="Y56" s="569"/>
      <c r="Z56" s="569"/>
      <c r="AA56" s="569"/>
      <c r="AB56" s="569"/>
      <c r="AC56" s="569"/>
      <c r="AD56" s="569"/>
      <c r="AE56" s="569"/>
      <c r="AF56" s="569"/>
      <c r="AG56" s="570"/>
      <c r="AJ56" s="496" t="e">
        <f>ROUNDDOWN(B56+S56,0)</f>
        <v>#DIV/0!</v>
      </c>
      <c r="AK56" s="497"/>
      <c r="AL56" s="497"/>
      <c r="AM56" s="497"/>
      <c r="AN56" s="497"/>
      <c r="AO56" s="497"/>
      <c r="AP56" s="497"/>
      <c r="AQ56" s="497"/>
      <c r="AR56" s="497"/>
      <c r="AS56" s="497"/>
      <c r="AT56" s="497"/>
      <c r="AU56" s="497"/>
      <c r="AV56" s="497"/>
      <c r="AW56" s="497"/>
      <c r="AX56" s="497"/>
      <c r="AY56" s="497"/>
      <c r="AZ56" s="497"/>
      <c r="BA56" s="497"/>
      <c r="BB56" s="498"/>
    </row>
    <row r="57" spans="2:54" ht="16.350000000000001" customHeight="1" thickBot="1" x14ac:dyDescent="0.25">
      <c r="B57" s="571"/>
      <c r="C57" s="572"/>
      <c r="D57" s="572"/>
      <c r="E57" s="572"/>
      <c r="F57" s="572"/>
      <c r="G57" s="572"/>
      <c r="H57" s="572"/>
      <c r="I57" s="572"/>
      <c r="J57" s="572"/>
      <c r="K57" s="572"/>
      <c r="L57" s="572"/>
      <c r="M57" s="572"/>
      <c r="N57" s="572"/>
      <c r="O57" s="572"/>
      <c r="P57" s="573"/>
      <c r="S57" s="571"/>
      <c r="T57" s="572"/>
      <c r="U57" s="572"/>
      <c r="V57" s="572"/>
      <c r="W57" s="572"/>
      <c r="X57" s="572"/>
      <c r="Y57" s="572"/>
      <c r="Z57" s="572"/>
      <c r="AA57" s="572"/>
      <c r="AB57" s="572"/>
      <c r="AC57" s="572"/>
      <c r="AD57" s="572"/>
      <c r="AE57" s="572"/>
      <c r="AF57" s="572"/>
      <c r="AG57" s="573"/>
      <c r="AJ57" s="499"/>
      <c r="AK57" s="500"/>
      <c r="AL57" s="500"/>
      <c r="AM57" s="500"/>
      <c r="AN57" s="500"/>
      <c r="AO57" s="500"/>
      <c r="AP57" s="500"/>
      <c r="AQ57" s="500"/>
      <c r="AR57" s="500"/>
      <c r="AS57" s="500"/>
      <c r="AT57" s="500"/>
      <c r="AU57" s="500"/>
      <c r="AV57" s="500"/>
      <c r="AW57" s="500"/>
      <c r="AX57" s="500"/>
      <c r="AY57" s="500"/>
      <c r="AZ57" s="500"/>
      <c r="BA57" s="500"/>
      <c r="BB57" s="501"/>
    </row>
    <row r="58" spans="2:54" ht="16.350000000000001" customHeight="1" x14ac:dyDescent="0.2">
      <c r="B58" s="97" t="s">
        <v>147</v>
      </c>
      <c r="C58" s="106"/>
      <c r="D58" s="106"/>
      <c r="E58" s="106"/>
      <c r="F58" s="106"/>
      <c r="G58" s="106"/>
      <c r="H58" s="106"/>
      <c r="I58" s="106"/>
      <c r="J58" s="106"/>
      <c r="K58" s="106"/>
      <c r="L58" s="106"/>
      <c r="M58" s="106"/>
      <c r="N58" s="106"/>
      <c r="O58" s="106"/>
      <c r="P58" s="106"/>
      <c r="S58" s="106"/>
      <c r="T58" s="106"/>
      <c r="U58" s="106"/>
      <c r="V58" s="106"/>
      <c r="W58" s="106"/>
      <c r="X58" s="106"/>
      <c r="Y58" s="106"/>
      <c r="Z58" s="106"/>
      <c r="AA58" s="106"/>
      <c r="AB58" s="106"/>
      <c r="AC58" s="106"/>
      <c r="AD58" s="106"/>
      <c r="AE58" s="106"/>
      <c r="AF58" s="106"/>
      <c r="AG58" s="106"/>
      <c r="AJ58" s="115"/>
      <c r="AK58" s="115"/>
      <c r="AL58" s="115"/>
      <c r="AM58" s="115"/>
      <c r="AN58" s="115"/>
      <c r="AO58" s="115"/>
      <c r="AP58" s="115"/>
      <c r="AQ58" s="115"/>
      <c r="AR58" s="115"/>
      <c r="AS58" s="115"/>
      <c r="AT58" s="115"/>
      <c r="AU58" s="115"/>
      <c r="AV58" s="115"/>
      <c r="AW58" s="115"/>
      <c r="AX58" s="115"/>
      <c r="AY58" s="115"/>
      <c r="AZ58" s="115"/>
      <c r="BA58" s="115"/>
      <c r="BB58" s="115"/>
    </row>
    <row r="59" spans="2:54" ht="16.350000000000001" customHeight="1" x14ac:dyDescent="0.2">
      <c r="B59" s="550" t="s">
        <v>25</v>
      </c>
      <c r="C59" s="551"/>
      <c r="D59" s="551"/>
      <c r="E59" s="551"/>
      <c r="F59" s="551"/>
      <c r="G59" s="551"/>
      <c r="H59" s="551"/>
      <c r="I59" s="551"/>
      <c r="J59" s="552"/>
      <c r="N59" s="556" t="s">
        <v>24</v>
      </c>
      <c r="O59" s="557"/>
      <c r="P59" s="557"/>
      <c r="Q59" s="557"/>
      <c r="R59" s="557"/>
      <c r="S59" s="557"/>
      <c r="T59" s="557"/>
      <c r="U59" s="557"/>
      <c r="V59" s="558"/>
      <c r="Y59" s="543" t="s">
        <v>19</v>
      </c>
      <c r="Z59" s="536"/>
      <c r="AA59" s="536"/>
      <c r="AB59" s="536"/>
      <c r="AC59" s="536"/>
      <c r="AD59" s="536"/>
      <c r="AE59" s="536"/>
      <c r="AF59" s="536"/>
      <c r="AG59" s="537"/>
    </row>
    <row r="60" spans="2:54" ht="16.350000000000001" customHeight="1" x14ac:dyDescent="0.2">
      <c r="B60" s="553"/>
      <c r="C60" s="554"/>
      <c r="D60" s="554"/>
      <c r="E60" s="554"/>
      <c r="F60" s="554"/>
      <c r="G60" s="554"/>
      <c r="H60" s="554"/>
      <c r="I60" s="554"/>
      <c r="J60" s="555"/>
      <c r="N60" s="559"/>
      <c r="O60" s="560"/>
      <c r="P60" s="560"/>
      <c r="Q60" s="560"/>
      <c r="R60" s="560"/>
      <c r="S60" s="560"/>
      <c r="T60" s="560"/>
      <c r="U60" s="560"/>
      <c r="V60" s="561"/>
      <c r="Y60" s="540"/>
      <c r="Z60" s="541"/>
      <c r="AA60" s="541"/>
      <c r="AB60" s="541"/>
      <c r="AC60" s="541"/>
      <c r="AD60" s="541"/>
      <c r="AE60" s="541"/>
      <c r="AF60" s="541"/>
      <c r="AG60" s="542"/>
    </row>
    <row r="61" spans="2:54" ht="16.350000000000001" customHeight="1" x14ac:dyDescent="0.2">
      <c r="C61" s="17" t="s">
        <v>228</v>
      </c>
    </row>
  </sheetData>
  <sheetProtection algorithmName="SHA-512" hashValue="sM/MRR22YHFdqVg9ceJW6w7otsSs1Zs+8vPeY3xi9MscwXr7nV6jGS2SS7Twb37VZBXCKvr6KCE/AM5Nf3oMpw==" saltValue="beE2o2dYZdpvhG77Kj1mBw==" spinCount="100000" sheet="1" objects="1" scenarios="1"/>
  <mergeCells count="38">
    <mergeCell ref="B59:J60"/>
    <mergeCell ref="N59:V60"/>
    <mergeCell ref="Y59:AG60"/>
    <mergeCell ref="B37:I38"/>
    <mergeCell ref="L37:S38"/>
    <mergeCell ref="V37:Y38"/>
    <mergeCell ref="B47:I48"/>
    <mergeCell ref="L47:S48"/>
    <mergeCell ref="V47:Y48"/>
    <mergeCell ref="B56:P57"/>
    <mergeCell ref="S56:AG57"/>
    <mergeCell ref="B40:I43"/>
    <mergeCell ref="L40:S43"/>
    <mergeCell ref="V40:Y43"/>
    <mergeCell ref="B50:P52"/>
    <mergeCell ref="S50:AG52"/>
    <mergeCell ref="A3:BB4"/>
    <mergeCell ref="C14:Q20"/>
    <mergeCell ref="V14:AJ20"/>
    <mergeCell ref="AO14:BA20"/>
    <mergeCell ref="A9:BB10"/>
    <mergeCell ref="A7:BB7"/>
    <mergeCell ref="A5:K6"/>
    <mergeCell ref="L5:AA6"/>
    <mergeCell ref="AB5:AE6"/>
    <mergeCell ref="AF5:AU6"/>
    <mergeCell ref="B24:R25"/>
    <mergeCell ref="U24:AK25"/>
    <mergeCell ref="AN24:BB25"/>
    <mergeCell ref="B30:I33"/>
    <mergeCell ref="L30:S33"/>
    <mergeCell ref="V30:Y33"/>
    <mergeCell ref="AJ56:BB57"/>
    <mergeCell ref="AB30:AL33"/>
    <mergeCell ref="AB37:AL38"/>
    <mergeCell ref="AB40:AL43"/>
    <mergeCell ref="AB47:AL48"/>
    <mergeCell ref="AJ50:BB52"/>
  </mergeCells>
  <phoneticPr fontId="1"/>
  <pageMargins left="0.7" right="0.7" top="0.75" bottom="0.75" header="0.3" footer="0.3"/>
  <pageSetup paperSize="9" scale="96"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3B609164-9888-44AE-B391-CF16CC13B7AF}">
            <xm:f>【共通】別紙様式2_返還額算定基礎シート!$AT$15&lt;&gt;"②"</xm:f>
            <x14:dxf>
              <fill>
                <patternFill>
                  <bgColor theme="1"/>
                </patternFill>
              </fill>
            </x14:dxf>
          </x14:cfRule>
          <xm:sqref>A1:XFD10000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E60"/>
  <sheetViews>
    <sheetView showGridLines="0" view="pageBreakPreview" zoomScaleNormal="100" zoomScaleSheetLayoutView="100" workbookViewId="0">
      <selection activeCell="T14" sqref="T14"/>
    </sheetView>
  </sheetViews>
  <sheetFormatPr defaultColWidth="8.88671875" defaultRowHeight="13.2" x14ac:dyDescent="0.2"/>
  <cols>
    <col min="1" max="8" width="1.6640625" style="17" customWidth="1"/>
    <col min="9" max="9" width="3.77734375" style="17" customWidth="1"/>
    <col min="10" max="56" width="1.6640625" style="17" customWidth="1"/>
    <col min="57" max="57" width="14.109375" style="17" customWidth="1"/>
    <col min="58" max="271" width="1.6640625" style="17" customWidth="1"/>
    <col min="272" max="16384" width="8.88671875" style="17"/>
  </cols>
  <sheetData>
    <row r="1" spans="1:57" ht="16.350000000000001" customHeight="1" x14ac:dyDescent="0.2">
      <c r="A1" s="17" t="s">
        <v>171</v>
      </c>
    </row>
    <row r="2" spans="1:57" ht="6" customHeight="1" x14ac:dyDescent="0.2"/>
    <row r="3" spans="1:57" ht="16.350000000000001" customHeight="1" x14ac:dyDescent="0.2">
      <c r="A3" s="305" t="s">
        <v>138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row>
    <row r="4" spans="1:57" ht="16.350000000000001" customHeight="1" x14ac:dyDescent="0.2">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row>
    <row r="5" spans="1:57" ht="16.350000000000001" customHeight="1" x14ac:dyDescent="0.2">
      <c r="A5" s="546" t="s">
        <v>256</v>
      </c>
      <c r="B5" s="546"/>
      <c r="C5" s="546"/>
      <c r="D5" s="546"/>
      <c r="E5" s="546"/>
      <c r="F5" s="546"/>
      <c r="G5" s="546"/>
      <c r="H5" s="546"/>
      <c r="I5" s="546"/>
      <c r="J5" s="546"/>
      <c r="K5" s="546"/>
      <c r="L5" s="367" t="str">
        <f>IF(【共通】別紙様式2_返還額算定基礎シート!L51="","",【共通】別紙様式2_返還額算定基礎シート!L51)</f>
        <v/>
      </c>
      <c r="M5" s="368"/>
      <c r="N5" s="368"/>
      <c r="O5" s="368"/>
      <c r="P5" s="368"/>
      <c r="Q5" s="368"/>
      <c r="R5" s="368"/>
      <c r="S5" s="368"/>
      <c r="T5" s="368"/>
      <c r="U5" s="368"/>
      <c r="V5" s="368"/>
      <c r="W5" s="368"/>
      <c r="X5" s="368"/>
      <c r="Y5" s="368"/>
      <c r="Z5" s="368"/>
      <c r="AA5" s="369"/>
      <c r="AB5" s="549" t="s">
        <v>74</v>
      </c>
      <c r="AC5" s="549"/>
      <c r="AD5" s="549"/>
      <c r="AE5" s="549"/>
      <c r="AF5" s="367" t="str">
        <f>IF(【共通】別紙様式2_返還額算定基礎シート!AF51="","",【共通】別紙様式2_返還額算定基礎シート!AF51)</f>
        <v/>
      </c>
      <c r="AG5" s="368"/>
      <c r="AH5" s="368"/>
      <c r="AI5" s="368"/>
      <c r="AJ5" s="368"/>
      <c r="AK5" s="368"/>
      <c r="AL5" s="368"/>
      <c r="AM5" s="368"/>
      <c r="AN5" s="368"/>
      <c r="AO5" s="368"/>
      <c r="AP5" s="368"/>
      <c r="AQ5" s="368"/>
      <c r="AR5" s="368"/>
      <c r="AS5" s="368"/>
      <c r="AT5" s="368"/>
      <c r="AU5" s="369"/>
      <c r="AV5" s="34"/>
      <c r="AW5" s="34"/>
      <c r="AX5" s="34"/>
      <c r="AY5" s="34"/>
      <c r="AZ5" s="34"/>
      <c r="BA5" s="34"/>
      <c r="BB5" s="34"/>
    </row>
    <row r="6" spans="1:57" ht="15.6" customHeight="1" x14ac:dyDescent="0.2">
      <c r="A6" s="546"/>
      <c r="B6" s="546"/>
      <c r="C6" s="546"/>
      <c r="D6" s="546"/>
      <c r="E6" s="546"/>
      <c r="F6" s="546"/>
      <c r="G6" s="546"/>
      <c r="H6" s="546"/>
      <c r="I6" s="546"/>
      <c r="J6" s="546"/>
      <c r="K6" s="546"/>
      <c r="L6" s="370"/>
      <c r="M6" s="371"/>
      <c r="N6" s="371"/>
      <c r="O6" s="371"/>
      <c r="P6" s="371"/>
      <c r="Q6" s="371"/>
      <c r="R6" s="371"/>
      <c r="S6" s="371"/>
      <c r="T6" s="371"/>
      <c r="U6" s="371"/>
      <c r="V6" s="371"/>
      <c r="W6" s="371"/>
      <c r="X6" s="371"/>
      <c r="Y6" s="371"/>
      <c r="Z6" s="371"/>
      <c r="AA6" s="372"/>
      <c r="AB6" s="549"/>
      <c r="AC6" s="549"/>
      <c r="AD6" s="549"/>
      <c r="AE6" s="549"/>
      <c r="AF6" s="370"/>
      <c r="AG6" s="371"/>
      <c r="AH6" s="371"/>
      <c r="AI6" s="371"/>
      <c r="AJ6" s="371"/>
      <c r="AK6" s="371"/>
      <c r="AL6" s="371"/>
      <c r="AM6" s="371"/>
      <c r="AN6" s="371"/>
      <c r="AO6" s="371"/>
      <c r="AP6" s="371"/>
      <c r="AQ6" s="371"/>
      <c r="AR6" s="371"/>
      <c r="AS6" s="371"/>
      <c r="AT6" s="371"/>
      <c r="AU6" s="372"/>
      <c r="AV6" s="34"/>
      <c r="AW6" s="34"/>
      <c r="AX6" s="34"/>
      <c r="AY6" s="34"/>
      <c r="AZ6" s="34"/>
      <c r="BA6" s="34"/>
      <c r="BB6" s="34"/>
    </row>
    <row r="7" spans="1:57" ht="16.350000000000001" customHeight="1" x14ac:dyDescent="0.2">
      <c r="A7" s="548" t="str">
        <f>IF(【共通】別紙様式2_返還額算定基礎シート!AT56="②", BE7, BE9)</f>
        <v>こちらのシートは、提出不要です。</v>
      </c>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48"/>
      <c r="AN7" s="548"/>
      <c r="AO7" s="548"/>
      <c r="AP7" s="548"/>
      <c r="AQ7" s="548"/>
      <c r="AR7" s="548"/>
      <c r="AS7" s="548"/>
      <c r="AT7" s="548"/>
      <c r="AU7" s="548"/>
      <c r="AV7" s="548"/>
      <c r="AW7" s="548"/>
      <c r="AX7" s="548"/>
      <c r="AY7" s="548"/>
      <c r="AZ7" s="548"/>
      <c r="BA7" s="548"/>
      <c r="BB7" s="548"/>
      <c r="BE7" s="17" t="s">
        <v>94</v>
      </c>
    </row>
    <row r="8" spans="1:57" ht="8.1" customHeight="1" x14ac:dyDescent="0.2">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row>
    <row r="9" spans="1:57" ht="16.350000000000001" customHeight="1" x14ac:dyDescent="0.2">
      <c r="A9" s="546" t="s">
        <v>11</v>
      </c>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7"/>
      <c r="AY9" s="547"/>
      <c r="AZ9" s="547"/>
      <c r="BA9" s="547"/>
      <c r="BB9" s="547"/>
      <c r="BE9" s="17" t="s">
        <v>72</v>
      </c>
    </row>
    <row r="10" spans="1:57" ht="16.350000000000001" customHeight="1" x14ac:dyDescent="0.2">
      <c r="A10" s="547"/>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row>
    <row r="11" spans="1:57" ht="6" customHeight="1" x14ac:dyDescent="0.2"/>
    <row r="12" spans="1:57" ht="16.350000000000001" customHeight="1" x14ac:dyDescent="0.2">
      <c r="B12" s="17" t="s">
        <v>0</v>
      </c>
    </row>
    <row r="13" spans="1:57" ht="6" customHeight="1" x14ac:dyDescent="0.2">
      <c r="R13" s="35"/>
      <c r="S13" s="35"/>
      <c r="U13" s="35"/>
      <c r="AM13" s="35"/>
    </row>
    <row r="14" spans="1:57" ht="16.350000000000001" customHeight="1" x14ac:dyDescent="0.2">
      <c r="B14" s="36"/>
      <c r="C14" s="510" t="s">
        <v>1</v>
      </c>
      <c r="D14" s="510"/>
      <c r="E14" s="510"/>
      <c r="F14" s="510"/>
      <c r="G14" s="510"/>
      <c r="H14" s="510"/>
      <c r="I14" s="510"/>
      <c r="J14" s="510"/>
      <c r="K14" s="510"/>
      <c r="L14" s="510"/>
      <c r="M14" s="510"/>
      <c r="N14" s="510"/>
      <c r="O14" s="510"/>
      <c r="P14" s="510"/>
      <c r="Q14" s="510"/>
      <c r="R14" s="37"/>
      <c r="S14" s="38"/>
      <c r="T14" s="38"/>
      <c r="U14" s="39"/>
      <c r="V14" s="510" t="s">
        <v>2</v>
      </c>
      <c r="W14" s="536"/>
      <c r="X14" s="536"/>
      <c r="Y14" s="536"/>
      <c r="Z14" s="536"/>
      <c r="AA14" s="536"/>
      <c r="AB14" s="536"/>
      <c r="AC14" s="536"/>
      <c r="AD14" s="536"/>
      <c r="AE14" s="536"/>
      <c r="AF14" s="536"/>
      <c r="AG14" s="536"/>
      <c r="AH14" s="536"/>
      <c r="AI14" s="536"/>
      <c r="AJ14" s="536"/>
      <c r="AK14" s="40"/>
      <c r="AL14" s="41"/>
      <c r="AM14" s="42"/>
      <c r="AN14" s="43"/>
      <c r="AO14" s="510" t="s">
        <v>4</v>
      </c>
      <c r="AP14" s="536"/>
      <c r="AQ14" s="536"/>
      <c r="AR14" s="536"/>
      <c r="AS14" s="536"/>
      <c r="AT14" s="536"/>
      <c r="AU14" s="536"/>
      <c r="AV14" s="536"/>
      <c r="AW14" s="536"/>
      <c r="AX14" s="536"/>
      <c r="AY14" s="536"/>
      <c r="AZ14" s="536"/>
      <c r="BA14" s="536"/>
      <c r="BB14" s="40"/>
    </row>
    <row r="15" spans="1:57" ht="16.350000000000001" customHeight="1" x14ac:dyDescent="0.2">
      <c r="B15" s="44"/>
      <c r="C15" s="513"/>
      <c r="D15" s="513"/>
      <c r="E15" s="513"/>
      <c r="F15" s="513"/>
      <c r="G15" s="513"/>
      <c r="H15" s="513"/>
      <c r="I15" s="513"/>
      <c r="J15" s="513"/>
      <c r="K15" s="513"/>
      <c r="L15" s="513"/>
      <c r="M15" s="513"/>
      <c r="N15" s="513"/>
      <c r="O15" s="513"/>
      <c r="P15" s="513"/>
      <c r="Q15" s="513"/>
      <c r="R15" s="45"/>
      <c r="S15" s="38"/>
      <c r="T15" s="38"/>
      <c r="U15" s="41"/>
      <c r="V15" s="225"/>
      <c r="W15" s="225"/>
      <c r="X15" s="225"/>
      <c r="Y15" s="225"/>
      <c r="Z15" s="225"/>
      <c r="AA15" s="225"/>
      <c r="AB15" s="225"/>
      <c r="AC15" s="225"/>
      <c r="AD15" s="225"/>
      <c r="AE15" s="225"/>
      <c r="AF15" s="225"/>
      <c r="AG15" s="225"/>
      <c r="AH15" s="225"/>
      <c r="AI15" s="225"/>
      <c r="AJ15" s="225"/>
      <c r="AK15" s="42"/>
      <c r="AL15" s="41"/>
      <c r="AM15" s="42"/>
      <c r="AN15" s="38"/>
      <c r="AO15" s="225"/>
      <c r="AP15" s="225"/>
      <c r="AQ15" s="225"/>
      <c r="AR15" s="225"/>
      <c r="AS15" s="225"/>
      <c r="AT15" s="225"/>
      <c r="AU15" s="225"/>
      <c r="AV15" s="225"/>
      <c r="AW15" s="225"/>
      <c r="AX15" s="225"/>
      <c r="AY15" s="225"/>
      <c r="AZ15" s="225"/>
      <c r="BA15" s="225"/>
      <c r="BB15" s="42"/>
    </row>
    <row r="16" spans="1:57" ht="16.350000000000001" customHeight="1" x14ac:dyDescent="0.2">
      <c r="B16" s="44"/>
      <c r="C16" s="513"/>
      <c r="D16" s="513"/>
      <c r="E16" s="513"/>
      <c r="F16" s="513"/>
      <c r="G16" s="513"/>
      <c r="H16" s="513"/>
      <c r="I16" s="513"/>
      <c r="J16" s="513"/>
      <c r="K16" s="513"/>
      <c r="L16" s="513"/>
      <c r="M16" s="513"/>
      <c r="N16" s="513"/>
      <c r="O16" s="513"/>
      <c r="P16" s="513"/>
      <c r="Q16" s="513"/>
      <c r="R16" s="45"/>
      <c r="S16" s="38"/>
      <c r="T16" s="38"/>
      <c r="U16" s="41"/>
      <c r="V16" s="225"/>
      <c r="W16" s="225"/>
      <c r="X16" s="225"/>
      <c r="Y16" s="225"/>
      <c r="Z16" s="225"/>
      <c r="AA16" s="225"/>
      <c r="AB16" s="225"/>
      <c r="AC16" s="225"/>
      <c r="AD16" s="225"/>
      <c r="AE16" s="225"/>
      <c r="AF16" s="225"/>
      <c r="AG16" s="225"/>
      <c r="AH16" s="225"/>
      <c r="AI16" s="225"/>
      <c r="AJ16" s="225"/>
      <c r="AK16" s="42"/>
      <c r="AL16" s="41"/>
      <c r="AM16" s="42"/>
      <c r="AN16" s="38"/>
      <c r="AO16" s="225"/>
      <c r="AP16" s="225"/>
      <c r="AQ16" s="225"/>
      <c r="AR16" s="225"/>
      <c r="AS16" s="225"/>
      <c r="AT16" s="225"/>
      <c r="AU16" s="225"/>
      <c r="AV16" s="225"/>
      <c r="AW16" s="225"/>
      <c r="AX16" s="225"/>
      <c r="AY16" s="225"/>
      <c r="AZ16" s="225"/>
      <c r="BA16" s="225"/>
      <c r="BB16" s="42"/>
    </row>
    <row r="17" spans="2:54" ht="16.350000000000001" customHeight="1" x14ac:dyDescent="0.2">
      <c r="B17" s="44"/>
      <c r="C17" s="513"/>
      <c r="D17" s="513"/>
      <c r="E17" s="513"/>
      <c r="F17" s="513"/>
      <c r="G17" s="513"/>
      <c r="H17" s="513"/>
      <c r="I17" s="513"/>
      <c r="J17" s="513"/>
      <c r="K17" s="513"/>
      <c r="L17" s="513"/>
      <c r="M17" s="513"/>
      <c r="N17" s="513"/>
      <c r="O17" s="513"/>
      <c r="P17" s="513"/>
      <c r="Q17" s="513"/>
      <c r="R17" s="45"/>
      <c r="S17" s="38"/>
      <c r="T17" s="38"/>
      <c r="U17" s="41"/>
      <c r="V17" s="225"/>
      <c r="W17" s="225"/>
      <c r="X17" s="225"/>
      <c r="Y17" s="225"/>
      <c r="Z17" s="225"/>
      <c r="AA17" s="225"/>
      <c r="AB17" s="225"/>
      <c r="AC17" s="225"/>
      <c r="AD17" s="225"/>
      <c r="AE17" s="225"/>
      <c r="AF17" s="225"/>
      <c r="AG17" s="225"/>
      <c r="AH17" s="225"/>
      <c r="AI17" s="225"/>
      <c r="AJ17" s="225"/>
      <c r="AK17" s="42"/>
      <c r="AL17" s="41"/>
      <c r="AM17" s="42"/>
      <c r="AN17" s="38"/>
      <c r="AO17" s="225"/>
      <c r="AP17" s="225"/>
      <c r="AQ17" s="225"/>
      <c r="AR17" s="225"/>
      <c r="AS17" s="225"/>
      <c r="AT17" s="225"/>
      <c r="AU17" s="225"/>
      <c r="AV17" s="225"/>
      <c r="AW17" s="225"/>
      <c r="AX17" s="225"/>
      <c r="AY17" s="225"/>
      <c r="AZ17" s="225"/>
      <c r="BA17" s="225"/>
      <c r="BB17" s="42"/>
    </row>
    <row r="18" spans="2:54" ht="16.350000000000001" customHeight="1" x14ac:dyDescent="0.2">
      <c r="B18" s="44"/>
      <c r="C18" s="513"/>
      <c r="D18" s="513"/>
      <c r="E18" s="513"/>
      <c r="F18" s="513"/>
      <c r="G18" s="513"/>
      <c r="H18" s="513"/>
      <c r="I18" s="513"/>
      <c r="J18" s="513"/>
      <c r="K18" s="513"/>
      <c r="L18" s="513"/>
      <c r="M18" s="513"/>
      <c r="N18" s="513"/>
      <c r="O18" s="513"/>
      <c r="P18" s="513"/>
      <c r="Q18" s="513"/>
      <c r="R18" s="45"/>
      <c r="S18" s="38"/>
      <c r="T18" s="38"/>
      <c r="U18" s="41"/>
      <c r="V18" s="225"/>
      <c r="W18" s="225"/>
      <c r="X18" s="225"/>
      <c r="Y18" s="225"/>
      <c r="Z18" s="225"/>
      <c r="AA18" s="225"/>
      <c r="AB18" s="225"/>
      <c r="AC18" s="225"/>
      <c r="AD18" s="225"/>
      <c r="AE18" s="225"/>
      <c r="AF18" s="225"/>
      <c r="AG18" s="225"/>
      <c r="AH18" s="225"/>
      <c r="AI18" s="225"/>
      <c r="AJ18" s="225"/>
      <c r="AK18" s="42"/>
      <c r="AL18" s="41"/>
      <c r="AM18" s="42"/>
      <c r="AN18" s="38"/>
      <c r="AO18" s="225"/>
      <c r="AP18" s="225"/>
      <c r="AQ18" s="225"/>
      <c r="AR18" s="225"/>
      <c r="AS18" s="225"/>
      <c r="AT18" s="225"/>
      <c r="AU18" s="225"/>
      <c r="AV18" s="225"/>
      <c r="AW18" s="225"/>
      <c r="AX18" s="225"/>
      <c r="AY18" s="225"/>
      <c r="AZ18" s="225"/>
      <c r="BA18" s="225"/>
      <c r="BB18" s="42"/>
    </row>
    <row r="19" spans="2:54" ht="16.350000000000001" customHeight="1" x14ac:dyDescent="0.2">
      <c r="B19" s="44"/>
      <c r="C19" s="513"/>
      <c r="D19" s="513"/>
      <c r="E19" s="513"/>
      <c r="F19" s="513"/>
      <c r="G19" s="513"/>
      <c r="H19" s="513"/>
      <c r="I19" s="513"/>
      <c r="J19" s="513"/>
      <c r="K19" s="513"/>
      <c r="L19" s="513"/>
      <c r="M19" s="513"/>
      <c r="N19" s="513"/>
      <c r="O19" s="513"/>
      <c r="P19" s="513"/>
      <c r="Q19" s="513"/>
      <c r="R19" s="45"/>
      <c r="S19" s="38"/>
      <c r="T19" s="38"/>
      <c r="U19" s="41"/>
      <c r="V19" s="225"/>
      <c r="W19" s="225"/>
      <c r="X19" s="225"/>
      <c r="Y19" s="225"/>
      <c r="Z19" s="225"/>
      <c r="AA19" s="225"/>
      <c r="AB19" s="225"/>
      <c r="AC19" s="225"/>
      <c r="AD19" s="225"/>
      <c r="AE19" s="225"/>
      <c r="AF19" s="225"/>
      <c r="AG19" s="225"/>
      <c r="AH19" s="225"/>
      <c r="AI19" s="225"/>
      <c r="AJ19" s="225"/>
      <c r="AK19" s="42"/>
      <c r="AL19" s="41"/>
      <c r="AM19" s="42"/>
      <c r="AN19" s="38"/>
      <c r="AO19" s="225"/>
      <c r="AP19" s="225"/>
      <c r="AQ19" s="225"/>
      <c r="AR19" s="225"/>
      <c r="AS19" s="225"/>
      <c r="AT19" s="225"/>
      <c r="AU19" s="225"/>
      <c r="AV19" s="225"/>
      <c r="AW19" s="225"/>
      <c r="AX19" s="225"/>
      <c r="AY19" s="225"/>
      <c r="AZ19" s="225"/>
      <c r="BA19" s="225"/>
      <c r="BB19" s="42"/>
    </row>
    <row r="20" spans="2:54" ht="16.350000000000001" customHeight="1" x14ac:dyDescent="0.2">
      <c r="B20" s="46"/>
      <c r="C20" s="516"/>
      <c r="D20" s="516"/>
      <c r="E20" s="516"/>
      <c r="F20" s="516"/>
      <c r="G20" s="516"/>
      <c r="H20" s="516"/>
      <c r="I20" s="516"/>
      <c r="J20" s="516"/>
      <c r="K20" s="516"/>
      <c r="L20" s="516"/>
      <c r="M20" s="516"/>
      <c r="N20" s="516"/>
      <c r="O20" s="516"/>
      <c r="P20" s="516"/>
      <c r="Q20" s="516"/>
      <c r="R20" s="47"/>
      <c r="S20" s="38"/>
      <c r="T20" s="38"/>
      <c r="U20" s="48"/>
      <c r="V20" s="541"/>
      <c r="W20" s="541"/>
      <c r="X20" s="541"/>
      <c r="Y20" s="541"/>
      <c r="Z20" s="541"/>
      <c r="AA20" s="541"/>
      <c r="AB20" s="541"/>
      <c r="AC20" s="541"/>
      <c r="AD20" s="541"/>
      <c r="AE20" s="541"/>
      <c r="AF20" s="541"/>
      <c r="AG20" s="541"/>
      <c r="AH20" s="541"/>
      <c r="AI20" s="541"/>
      <c r="AJ20" s="541"/>
      <c r="AK20" s="49"/>
      <c r="AL20" s="41"/>
      <c r="AM20" s="42"/>
      <c r="AN20" s="50"/>
      <c r="AO20" s="541"/>
      <c r="AP20" s="541"/>
      <c r="AQ20" s="541"/>
      <c r="AR20" s="541"/>
      <c r="AS20" s="541"/>
      <c r="AT20" s="541"/>
      <c r="AU20" s="541"/>
      <c r="AV20" s="541"/>
      <c r="AW20" s="541"/>
      <c r="AX20" s="541"/>
      <c r="AY20" s="541"/>
      <c r="AZ20" s="541"/>
      <c r="BA20" s="541"/>
      <c r="BB20" s="49"/>
    </row>
    <row r="21" spans="2:54" ht="6" customHeight="1" x14ac:dyDescent="0.2">
      <c r="I21" s="17" t="s">
        <v>5</v>
      </c>
      <c r="R21" s="35"/>
      <c r="S21" s="35"/>
      <c r="T21" s="35"/>
      <c r="U21" s="35"/>
      <c r="AC21" s="17" t="s">
        <v>5</v>
      </c>
      <c r="AK21" s="35"/>
      <c r="AL21" s="35"/>
      <c r="AU21" s="17" t="s">
        <v>5</v>
      </c>
    </row>
    <row r="22" spans="2:54" ht="6" customHeight="1" x14ac:dyDescent="0.2">
      <c r="I22" s="17" t="s">
        <v>5</v>
      </c>
      <c r="AC22" s="17" t="s">
        <v>5</v>
      </c>
      <c r="AU22" s="17" t="s">
        <v>5</v>
      </c>
    </row>
    <row r="23" spans="2:54" ht="6" customHeight="1" thickBot="1" x14ac:dyDescent="0.25">
      <c r="I23" s="17" t="s">
        <v>5</v>
      </c>
      <c r="AC23" s="17" t="s">
        <v>5</v>
      </c>
      <c r="AU23" s="17" t="s">
        <v>5</v>
      </c>
    </row>
    <row r="24" spans="2:54" ht="16.350000000000001" customHeight="1" x14ac:dyDescent="0.2">
      <c r="B24" s="518">
        <f>【共通】別紙様式2_返還額算定基礎シート!B74</f>
        <v>0</v>
      </c>
      <c r="C24" s="519"/>
      <c r="D24" s="519"/>
      <c r="E24" s="519"/>
      <c r="F24" s="519"/>
      <c r="G24" s="519"/>
      <c r="H24" s="519"/>
      <c r="I24" s="519"/>
      <c r="J24" s="519"/>
      <c r="K24" s="519"/>
      <c r="L24" s="519"/>
      <c r="M24" s="519"/>
      <c r="N24" s="519"/>
      <c r="O24" s="519"/>
      <c r="P24" s="519"/>
      <c r="Q24" s="519"/>
      <c r="R24" s="520"/>
      <c r="U24" s="518">
        <f>【共通】別紙様式2_返還額算定基礎シート!U74</f>
        <v>0</v>
      </c>
      <c r="V24" s="519"/>
      <c r="W24" s="519"/>
      <c r="X24" s="519"/>
      <c r="Y24" s="519"/>
      <c r="Z24" s="519"/>
      <c r="AA24" s="519"/>
      <c r="AB24" s="519"/>
      <c r="AC24" s="519"/>
      <c r="AD24" s="519"/>
      <c r="AE24" s="519"/>
      <c r="AF24" s="519"/>
      <c r="AG24" s="519"/>
      <c r="AH24" s="519"/>
      <c r="AI24" s="519"/>
      <c r="AJ24" s="519"/>
      <c r="AK24" s="520"/>
      <c r="AN24" s="575" t="e">
        <f>【共通】別紙様式2_返還額算定基礎シート!AN74</f>
        <v>#DIV/0!</v>
      </c>
      <c r="AO24" s="576"/>
      <c r="AP24" s="576"/>
      <c r="AQ24" s="576"/>
      <c r="AR24" s="576"/>
      <c r="AS24" s="576"/>
      <c r="AT24" s="576"/>
      <c r="AU24" s="576"/>
      <c r="AV24" s="576"/>
      <c r="AW24" s="576"/>
      <c r="AX24" s="576"/>
      <c r="AY24" s="576"/>
      <c r="AZ24" s="576"/>
      <c r="BA24" s="576"/>
      <c r="BB24" s="577"/>
    </row>
    <row r="25" spans="2:54" ht="16.350000000000001" customHeight="1" thickBot="1" x14ac:dyDescent="0.25">
      <c r="B25" s="521"/>
      <c r="C25" s="522"/>
      <c r="D25" s="522"/>
      <c r="E25" s="522"/>
      <c r="F25" s="522"/>
      <c r="G25" s="522"/>
      <c r="H25" s="522"/>
      <c r="I25" s="522"/>
      <c r="J25" s="522"/>
      <c r="K25" s="522"/>
      <c r="L25" s="522"/>
      <c r="M25" s="522"/>
      <c r="N25" s="522"/>
      <c r="O25" s="522"/>
      <c r="P25" s="522"/>
      <c r="Q25" s="522"/>
      <c r="R25" s="523"/>
      <c r="U25" s="521"/>
      <c r="V25" s="522"/>
      <c r="W25" s="522"/>
      <c r="X25" s="522"/>
      <c r="Y25" s="522"/>
      <c r="Z25" s="522"/>
      <c r="AA25" s="522"/>
      <c r="AB25" s="522"/>
      <c r="AC25" s="522"/>
      <c r="AD25" s="522"/>
      <c r="AE25" s="522"/>
      <c r="AF25" s="522"/>
      <c r="AG25" s="522"/>
      <c r="AH25" s="522"/>
      <c r="AI25" s="522"/>
      <c r="AJ25" s="522"/>
      <c r="AK25" s="523"/>
      <c r="AN25" s="578"/>
      <c r="AO25" s="579"/>
      <c r="AP25" s="579"/>
      <c r="AQ25" s="579"/>
      <c r="AR25" s="579"/>
      <c r="AS25" s="579"/>
      <c r="AT25" s="579"/>
      <c r="AU25" s="579"/>
      <c r="AV25" s="579"/>
      <c r="AW25" s="579"/>
      <c r="AX25" s="579"/>
      <c r="AY25" s="579"/>
      <c r="AZ25" s="579"/>
      <c r="BA25" s="579"/>
      <c r="BB25" s="580"/>
    </row>
    <row r="26" spans="2:54" ht="16.350000000000001" customHeight="1" x14ac:dyDescent="0.2">
      <c r="C26" s="17" t="s">
        <v>9</v>
      </c>
    </row>
    <row r="27" spans="2:54" ht="16.350000000000001" customHeight="1" x14ac:dyDescent="0.2"/>
    <row r="28" spans="2:54" ht="16.350000000000001" customHeight="1" x14ac:dyDescent="0.2">
      <c r="B28" s="17" t="s">
        <v>6</v>
      </c>
    </row>
    <row r="29" spans="2:54" ht="16.350000000000001" customHeight="1" x14ac:dyDescent="0.2">
      <c r="M29" s="35"/>
      <c r="N29" s="35"/>
      <c r="O29" s="35"/>
    </row>
    <row r="30" spans="2:54" ht="15" customHeight="1" x14ac:dyDescent="0.2">
      <c r="B30" s="509" t="s">
        <v>247</v>
      </c>
      <c r="C30" s="536"/>
      <c r="D30" s="536"/>
      <c r="E30" s="536"/>
      <c r="F30" s="536"/>
      <c r="G30" s="536"/>
      <c r="H30" s="536"/>
      <c r="I30" s="537"/>
      <c r="J30" s="38"/>
      <c r="K30" s="38"/>
      <c r="L30" s="543" t="s">
        <v>3</v>
      </c>
      <c r="M30" s="536"/>
      <c r="N30" s="536"/>
      <c r="O30" s="536"/>
      <c r="P30" s="536"/>
      <c r="Q30" s="536"/>
      <c r="R30" s="536"/>
      <c r="S30" s="537"/>
      <c r="V30" s="544" t="s">
        <v>8</v>
      </c>
      <c r="W30" s="545"/>
      <c r="X30" s="545"/>
      <c r="Y30" s="545"/>
      <c r="AB30" s="502" t="s">
        <v>248</v>
      </c>
      <c r="AC30" s="502"/>
      <c r="AD30" s="502"/>
      <c r="AE30" s="502"/>
      <c r="AF30" s="502"/>
      <c r="AG30" s="502"/>
      <c r="AH30" s="502"/>
      <c r="AI30" s="502"/>
      <c r="AJ30" s="502"/>
      <c r="AK30" s="502"/>
      <c r="AL30" s="502"/>
    </row>
    <row r="31" spans="2:54" ht="21" customHeight="1" x14ac:dyDescent="0.2">
      <c r="B31" s="538"/>
      <c r="C31" s="225"/>
      <c r="D31" s="225"/>
      <c r="E31" s="225"/>
      <c r="F31" s="225"/>
      <c r="G31" s="225"/>
      <c r="H31" s="225"/>
      <c r="I31" s="539"/>
      <c r="J31" s="38"/>
      <c r="K31" s="38"/>
      <c r="L31" s="538"/>
      <c r="M31" s="225"/>
      <c r="N31" s="225"/>
      <c r="O31" s="225"/>
      <c r="P31" s="225"/>
      <c r="Q31" s="225"/>
      <c r="R31" s="225"/>
      <c r="S31" s="539"/>
      <c r="V31" s="545"/>
      <c r="W31" s="545"/>
      <c r="X31" s="545"/>
      <c r="Y31" s="545"/>
      <c r="AB31" s="502"/>
      <c r="AC31" s="502"/>
      <c r="AD31" s="502"/>
      <c r="AE31" s="502"/>
      <c r="AF31" s="502"/>
      <c r="AG31" s="502"/>
      <c r="AH31" s="502"/>
      <c r="AI31" s="502"/>
      <c r="AJ31" s="502"/>
      <c r="AK31" s="502"/>
      <c r="AL31" s="502"/>
    </row>
    <row r="32" spans="2:54" ht="21" customHeight="1" x14ac:dyDescent="0.2">
      <c r="B32" s="538"/>
      <c r="C32" s="225"/>
      <c r="D32" s="225"/>
      <c r="E32" s="225"/>
      <c r="F32" s="225"/>
      <c r="G32" s="225"/>
      <c r="H32" s="225"/>
      <c r="I32" s="539"/>
      <c r="J32" s="38"/>
      <c r="K32" s="38"/>
      <c r="L32" s="538"/>
      <c r="M32" s="225"/>
      <c r="N32" s="225"/>
      <c r="O32" s="225"/>
      <c r="P32" s="225"/>
      <c r="Q32" s="225"/>
      <c r="R32" s="225"/>
      <c r="S32" s="539"/>
      <c r="V32" s="545"/>
      <c r="W32" s="545"/>
      <c r="X32" s="545"/>
      <c r="Y32" s="545"/>
      <c r="AB32" s="502"/>
      <c r="AC32" s="502"/>
      <c r="AD32" s="502"/>
      <c r="AE32" s="502"/>
      <c r="AF32" s="502"/>
      <c r="AG32" s="502"/>
      <c r="AH32" s="502"/>
      <c r="AI32" s="502"/>
      <c r="AJ32" s="502"/>
      <c r="AK32" s="502"/>
      <c r="AL32" s="502"/>
    </row>
    <row r="33" spans="2:38" ht="6" customHeight="1" x14ac:dyDescent="0.2">
      <c r="E33" s="17" t="s">
        <v>5</v>
      </c>
      <c r="O33" s="17" t="s">
        <v>5</v>
      </c>
      <c r="AG33" s="17" t="s">
        <v>5</v>
      </c>
    </row>
    <row r="34" spans="2:38" ht="6" customHeight="1" x14ac:dyDescent="0.2">
      <c r="E34" s="17" t="s">
        <v>5</v>
      </c>
      <c r="O34" s="17" t="s">
        <v>5</v>
      </c>
      <c r="AG34" s="17" t="s">
        <v>5</v>
      </c>
    </row>
    <row r="35" spans="2:38" ht="6" customHeight="1" thickBot="1" x14ac:dyDescent="0.25">
      <c r="E35" s="17" t="s">
        <v>5</v>
      </c>
      <c r="O35" s="17" t="s">
        <v>5</v>
      </c>
      <c r="AG35" s="17" t="s">
        <v>5</v>
      </c>
    </row>
    <row r="36" spans="2:38" ht="16.350000000000001" customHeight="1" x14ac:dyDescent="0.2">
      <c r="B36" s="524">
        <f>SUM(【共通】別紙様式2_返還額算定基礎シート!O84:AJ88)-B46</f>
        <v>0</v>
      </c>
      <c r="C36" s="525"/>
      <c r="D36" s="525"/>
      <c r="E36" s="525"/>
      <c r="F36" s="525"/>
      <c r="G36" s="525"/>
      <c r="H36" s="525"/>
      <c r="I36" s="526"/>
      <c r="L36" s="581" t="e">
        <f>【共通】別紙様式2_返還額算定基礎シート!AN74</f>
        <v>#DIV/0!</v>
      </c>
      <c r="M36" s="582"/>
      <c r="N36" s="582"/>
      <c r="O36" s="582"/>
      <c r="P36" s="582"/>
      <c r="Q36" s="582"/>
      <c r="R36" s="582"/>
      <c r="S36" s="583"/>
      <c r="V36" s="544" t="s">
        <v>8</v>
      </c>
      <c r="W36" s="545"/>
      <c r="X36" s="545"/>
      <c r="Y36" s="545"/>
      <c r="AB36" s="503" t="e">
        <f>B36*L36*10/110</f>
        <v>#DIV/0!</v>
      </c>
      <c r="AC36" s="504"/>
      <c r="AD36" s="504"/>
      <c r="AE36" s="504"/>
      <c r="AF36" s="504"/>
      <c r="AG36" s="504"/>
      <c r="AH36" s="504"/>
      <c r="AI36" s="504"/>
      <c r="AJ36" s="504"/>
      <c r="AK36" s="504"/>
      <c r="AL36" s="505"/>
    </row>
    <row r="37" spans="2:38" ht="16.350000000000001" customHeight="1" thickBot="1" x14ac:dyDescent="0.25">
      <c r="B37" s="527"/>
      <c r="C37" s="528"/>
      <c r="D37" s="528"/>
      <c r="E37" s="528"/>
      <c r="F37" s="528"/>
      <c r="G37" s="528"/>
      <c r="H37" s="528"/>
      <c r="I37" s="529"/>
      <c r="L37" s="584"/>
      <c r="M37" s="585"/>
      <c r="N37" s="585"/>
      <c r="O37" s="585"/>
      <c r="P37" s="585"/>
      <c r="Q37" s="585"/>
      <c r="R37" s="585"/>
      <c r="S37" s="586"/>
      <c r="V37" s="545"/>
      <c r="W37" s="545"/>
      <c r="X37" s="545"/>
      <c r="Y37" s="545"/>
      <c r="AB37" s="506"/>
      <c r="AC37" s="507"/>
      <c r="AD37" s="507"/>
      <c r="AE37" s="507"/>
      <c r="AF37" s="507"/>
      <c r="AG37" s="507"/>
      <c r="AH37" s="507"/>
      <c r="AI37" s="507"/>
      <c r="AJ37" s="507"/>
      <c r="AK37" s="507"/>
      <c r="AL37" s="508"/>
    </row>
    <row r="38" spans="2:38" ht="16.350000000000001" customHeight="1" x14ac:dyDescent="0.2">
      <c r="B38" s="18"/>
      <c r="C38" s="18"/>
      <c r="D38" s="18"/>
      <c r="E38" s="18"/>
      <c r="F38" s="18"/>
      <c r="G38" s="18"/>
      <c r="H38" s="18"/>
      <c r="I38" s="18"/>
      <c r="L38" s="109"/>
      <c r="M38" s="109"/>
      <c r="N38" s="109"/>
      <c r="O38" s="109"/>
      <c r="P38" s="109"/>
      <c r="Q38" s="109"/>
      <c r="R38" s="109"/>
      <c r="S38" s="109"/>
      <c r="V38" s="112"/>
      <c r="W38" s="112"/>
      <c r="X38" s="112"/>
      <c r="Y38" s="112"/>
      <c r="AB38" s="115"/>
      <c r="AC38" s="115"/>
      <c r="AD38" s="115"/>
      <c r="AE38" s="115"/>
      <c r="AF38" s="115"/>
      <c r="AG38" s="115"/>
      <c r="AH38" s="115"/>
    </row>
    <row r="39" spans="2:38" ht="16.350000000000001" customHeight="1" x14ac:dyDescent="0.2">
      <c r="B39" s="509" t="s">
        <v>246</v>
      </c>
      <c r="C39" s="536"/>
      <c r="D39" s="536"/>
      <c r="E39" s="536"/>
      <c r="F39" s="536"/>
      <c r="G39" s="536"/>
      <c r="H39" s="536"/>
      <c r="I39" s="537"/>
      <c r="J39" s="38"/>
      <c r="K39" s="38"/>
      <c r="L39" s="543" t="s">
        <v>3</v>
      </c>
      <c r="M39" s="536"/>
      <c r="N39" s="536"/>
      <c r="O39" s="536"/>
      <c r="P39" s="536"/>
      <c r="Q39" s="536"/>
      <c r="R39" s="536"/>
      <c r="S39" s="537"/>
      <c r="V39" s="544" t="s">
        <v>219</v>
      </c>
      <c r="W39" s="545"/>
      <c r="X39" s="545"/>
      <c r="Y39" s="545"/>
      <c r="AB39" s="502" t="s">
        <v>249</v>
      </c>
      <c r="AC39" s="502"/>
      <c r="AD39" s="502"/>
      <c r="AE39" s="502"/>
      <c r="AF39" s="502"/>
      <c r="AG39" s="502"/>
      <c r="AH39" s="502"/>
      <c r="AI39" s="502"/>
      <c r="AJ39" s="502"/>
      <c r="AK39" s="502"/>
      <c r="AL39" s="502"/>
    </row>
    <row r="40" spans="2:38" ht="16.350000000000001" customHeight="1" x14ac:dyDescent="0.2">
      <c r="B40" s="538"/>
      <c r="C40" s="225"/>
      <c r="D40" s="225"/>
      <c r="E40" s="225"/>
      <c r="F40" s="225"/>
      <c r="G40" s="225"/>
      <c r="H40" s="225"/>
      <c r="I40" s="539"/>
      <c r="J40" s="38"/>
      <c r="K40" s="38"/>
      <c r="L40" s="538"/>
      <c r="M40" s="225"/>
      <c r="N40" s="225"/>
      <c r="O40" s="225"/>
      <c r="P40" s="225"/>
      <c r="Q40" s="225"/>
      <c r="R40" s="225"/>
      <c r="S40" s="539"/>
      <c r="V40" s="545"/>
      <c r="W40" s="545"/>
      <c r="X40" s="545"/>
      <c r="Y40" s="545"/>
      <c r="AB40" s="502"/>
      <c r="AC40" s="502"/>
      <c r="AD40" s="502"/>
      <c r="AE40" s="502"/>
      <c r="AF40" s="502"/>
      <c r="AG40" s="502"/>
      <c r="AH40" s="502"/>
      <c r="AI40" s="502"/>
      <c r="AJ40" s="502"/>
      <c r="AK40" s="502"/>
      <c r="AL40" s="502"/>
    </row>
    <row r="41" spans="2:38" ht="16.350000000000001" customHeight="1" x14ac:dyDescent="0.2">
      <c r="B41" s="538"/>
      <c r="C41" s="225"/>
      <c r="D41" s="225"/>
      <c r="E41" s="225"/>
      <c r="F41" s="225"/>
      <c r="G41" s="225"/>
      <c r="H41" s="225"/>
      <c r="I41" s="539"/>
      <c r="J41" s="38"/>
      <c r="K41" s="38"/>
      <c r="L41" s="538"/>
      <c r="M41" s="225"/>
      <c r="N41" s="225"/>
      <c r="O41" s="225"/>
      <c r="P41" s="225"/>
      <c r="Q41" s="225"/>
      <c r="R41" s="225"/>
      <c r="S41" s="539"/>
      <c r="V41" s="545"/>
      <c r="W41" s="545"/>
      <c r="X41" s="545"/>
      <c r="Y41" s="545"/>
      <c r="AB41" s="502"/>
      <c r="AC41" s="502"/>
      <c r="AD41" s="502"/>
      <c r="AE41" s="502"/>
      <c r="AF41" s="502"/>
      <c r="AG41" s="502"/>
      <c r="AH41" s="502"/>
      <c r="AI41" s="502"/>
      <c r="AJ41" s="502"/>
      <c r="AK41" s="502"/>
      <c r="AL41" s="502"/>
    </row>
    <row r="42" spans="2:38" ht="4.5" customHeight="1" x14ac:dyDescent="0.2">
      <c r="B42" s="540"/>
      <c r="C42" s="541"/>
      <c r="D42" s="541"/>
      <c r="E42" s="541"/>
      <c r="F42" s="541"/>
      <c r="G42" s="541"/>
      <c r="H42" s="541"/>
      <c r="I42" s="542"/>
      <c r="J42" s="38"/>
      <c r="K42" s="38"/>
      <c r="L42" s="540"/>
      <c r="M42" s="541"/>
      <c r="N42" s="541"/>
      <c r="O42" s="541"/>
      <c r="P42" s="541"/>
      <c r="Q42" s="541"/>
      <c r="R42" s="541"/>
      <c r="S42" s="542"/>
      <c r="V42" s="545"/>
      <c r="W42" s="545"/>
      <c r="X42" s="545"/>
      <c r="Y42" s="545"/>
      <c r="AB42" s="502"/>
      <c r="AC42" s="502"/>
      <c r="AD42" s="502"/>
      <c r="AE42" s="502"/>
      <c r="AF42" s="502"/>
      <c r="AG42" s="502"/>
      <c r="AH42" s="502"/>
      <c r="AI42" s="502"/>
      <c r="AJ42" s="502"/>
      <c r="AK42" s="502"/>
      <c r="AL42" s="502"/>
    </row>
    <row r="43" spans="2:38" ht="8.25" customHeight="1" x14ac:dyDescent="0.2">
      <c r="E43" s="17" t="s">
        <v>5</v>
      </c>
      <c r="O43" s="17" t="s">
        <v>5</v>
      </c>
      <c r="AG43" s="17" t="s">
        <v>5</v>
      </c>
    </row>
    <row r="44" spans="2:38" ht="8.25" customHeight="1" x14ac:dyDescent="0.2">
      <c r="E44" s="17" t="s">
        <v>5</v>
      </c>
      <c r="O44" s="17" t="s">
        <v>5</v>
      </c>
      <c r="AG44" s="17" t="s">
        <v>5</v>
      </c>
    </row>
    <row r="45" spans="2:38" ht="8.25" customHeight="1" thickBot="1" x14ac:dyDescent="0.25">
      <c r="E45" s="17" t="s">
        <v>5</v>
      </c>
      <c r="O45" s="17" t="s">
        <v>5</v>
      </c>
      <c r="AG45" s="17" t="s">
        <v>5</v>
      </c>
    </row>
    <row r="46" spans="2:38" ht="16.350000000000001" customHeight="1" x14ac:dyDescent="0.2">
      <c r="B46" s="420"/>
      <c r="C46" s="421"/>
      <c r="D46" s="421"/>
      <c r="E46" s="421"/>
      <c r="F46" s="421"/>
      <c r="G46" s="421"/>
      <c r="H46" s="421"/>
      <c r="I46" s="422"/>
      <c r="L46" s="562" t="e">
        <f>【共通】別紙様式2_返還額算定基礎シート!AN74</f>
        <v>#DIV/0!</v>
      </c>
      <c r="M46" s="563"/>
      <c r="N46" s="563"/>
      <c r="O46" s="563"/>
      <c r="P46" s="563"/>
      <c r="Q46" s="563"/>
      <c r="R46" s="563"/>
      <c r="S46" s="564"/>
      <c r="V46" s="544" t="s">
        <v>219</v>
      </c>
      <c r="W46" s="545"/>
      <c r="X46" s="545"/>
      <c r="Y46" s="545"/>
      <c r="AB46" s="503" t="e">
        <f>B46*L46*8/108</f>
        <v>#DIV/0!</v>
      </c>
      <c r="AC46" s="504"/>
      <c r="AD46" s="504"/>
      <c r="AE46" s="504"/>
      <c r="AF46" s="504"/>
      <c r="AG46" s="504"/>
      <c r="AH46" s="504"/>
      <c r="AI46" s="504"/>
      <c r="AJ46" s="504"/>
      <c r="AK46" s="504"/>
      <c r="AL46" s="505"/>
    </row>
    <row r="47" spans="2:38" ht="16.350000000000001" customHeight="1" thickBot="1" x14ac:dyDescent="0.25">
      <c r="B47" s="423"/>
      <c r="C47" s="424"/>
      <c r="D47" s="424"/>
      <c r="E47" s="424"/>
      <c r="F47" s="424"/>
      <c r="G47" s="424"/>
      <c r="H47" s="424"/>
      <c r="I47" s="425"/>
      <c r="L47" s="565"/>
      <c r="M47" s="566"/>
      <c r="N47" s="566"/>
      <c r="O47" s="566"/>
      <c r="P47" s="566"/>
      <c r="Q47" s="566"/>
      <c r="R47" s="566"/>
      <c r="S47" s="567"/>
      <c r="V47" s="545"/>
      <c r="W47" s="545"/>
      <c r="X47" s="545"/>
      <c r="Y47" s="545"/>
      <c r="AB47" s="506"/>
      <c r="AC47" s="507"/>
      <c r="AD47" s="507"/>
      <c r="AE47" s="507"/>
      <c r="AF47" s="507"/>
      <c r="AG47" s="507"/>
      <c r="AH47" s="507"/>
      <c r="AI47" s="507"/>
      <c r="AJ47" s="507"/>
      <c r="AK47" s="507"/>
      <c r="AL47" s="508"/>
    </row>
    <row r="48" spans="2:38" ht="16.350000000000001" customHeight="1" x14ac:dyDescent="0.2">
      <c r="B48" s="107"/>
      <c r="C48" s="107"/>
      <c r="D48" s="107"/>
      <c r="E48" s="107"/>
      <c r="F48" s="107"/>
      <c r="G48" s="107"/>
      <c r="H48" s="107"/>
      <c r="I48" s="107"/>
      <c r="L48" s="108"/>
      <c r="M48" s="108"/>
      <c r="N48" s="108"/>
      <c r="O48" s="108"/>
      <c r="P48" s="108"/>
      <c r="Q48" s="108"/>
      <c r="R48" s="108"/>
      <c r="S48" s="108"/>
      <c r="V48" s="112"/>
      <c r="W48" s="112"/>
      <c r="X48" s="112"/>
      <c r="Y48" s="112"/>
      <c r="AB48" s="115"/>
      <c r="AC48" s="115"/>
      <c r="AD48" s="115"/>
      <c r="AE48" s="115"/>
      <c r="AF48" s="115"/>
      <c r="AG48" s="115"/>
      <c r="AH48" s="115"/>
    </row>
    <row r="49" spans="2:54" ht="16.350000000000001" customHeight="1" x14ac:dyDescent="0.2">
      <c r="B49" s="543" t="s">
        <v>231</v>
      </c>
      <c r="C49" s="536"/>
      <c r="D49" s="536"/>
      <c r="E49" s="536"/>
      <c r="F49" s="536"/>
      <c r="G49" s="536"/>
      <c r="H49" s="536"/>
      <c r="I49" s="536"/>
      <c r="J49" s="536"/>
      <c r="K49" s="536"/>
      <c r="L49" s="536"/>
      <c r="M49" s="536"/>
      <c r="N49" s="536"/>
      <c r="O49" s="536"/>
      <c r="P49" s="537"/>
      <c r="S49" s="543" t="s">
        <v>232</v>
      </c>
      <c r="T49" s="536"/>
      <c r="U49" s="536"/>
      <c r="V49" s="536"/>
      <c r="W49" s="536"/>
      <c r="X49" s="536"/>
      <c r="Y49" s="536"/>
      <c r="Z49" s="536"/>
      <c r="AA49" s="536"/>
      <c r="AB49" s="536"/>
      <c r="AC49" s="536"/>
      <c r="AD49" s="536"/>
      <c r="AE49" s="536"/>
      <c r="AF49" s="536"/>
      <c r="AG49" s="537"/>
      <c r="AH49" s="41"/>
      <c r="AI49" s="35"/>
      <c r="AJ49" s="509" t="s">
        <v>250</v>
      </c>
      <c r="AK49" s="510"/>
      <c r="AL49" s="510"/>
      <c r="AM49" s="510"/>
      <c r="AN49" s="510"/>
      <c r="AO49" s="510"/>
      <c r="AP49" s="510"/>
      <c r="AQ49" s="510"/>
      <c r="AR49" s="510"/>
      <c r="AS49" s="510"/>
      <c r="AT49" s="510"/>
      <c r="AU49" s="510"/>
      <c r="AV49" s="510"/>
      <c r="AW49" s="510"/>
      <c r="AX49" s="510"/>
      <c r="AY49" s="510"/>
      <c r="AZ49" s="510"/>
      <c r="BA49" s="510"/>
      <c r="BB49" s="511"/>
    </row>
    <row r="50" spans="2:54" ht="16.350000000000001" customHeight="1" x14ac:dyDescent="0.2">
      <c r="B50" s="538"/>
      <c r="C50" s="225"/>
      <c r="D50" s="225"/>
      <c r="E50" s="225"/>
      <c r="F50" s="225"/>
      <c r="G50" s="225"/>
      <c r="H50" s="225"/>
      <c r="I50" s="225"/>
      <c r="J50" s="225"/>
      <c r="K50" s="225"/>
      <c r="L50" s="225"/>
      <c r="M50" s="225"/>
      <c r="N50" s="225"/>
      <c r="O50" s="225"/>
      <c r="P50" s="539"/>
      <c r="S50" s="538"/>
      <c r="T50" s="225"/>
      <c r="U50" s="225"/>
      <c r="V50" s="225"/>
      <c r="W50" s="225"/>
      <c r="X50" s="225"/>
      <c r="Y50" s="225"/>
      <c r="Z50" s="225"/>
      <c r="AA50" s="225"/>
      <c r="AB50" s="225"/>
      <c r="AC50" s="225"/>
      <c r="AD50" s="225"/>
      <c r="AE50" s="225"/>
      <c r="AF50" s="225"/>
      <c r="AG50" s="539"/>
      <c r="AH50" s="41"/>
      <c r="AJ50" s="512"/>
      <c r="AK50" s="513"/>
      <c r="AL50" s="513"/>
      <c r="AM50" s="513"/>
      <c r="AN50" s="513"/>
      <c r="AO50" s="513"/>
      <c r="AP50" s="513"/>
      <c r="AQ50" s="513"/>
      <c r="AR50" s="513"/>
      <c r="AS50" s="513"/>
      <c r="AT50" s="513"/>
      <c r="AU50" s="513"/>
      <c r="AV50" s="513"/>
      <c r="AW50" s="513"/>
      <c r="AX50" s="513"/>
      <c r="AY50" s="513"/>
      <c r="AZ50" s="513"/>
      <c r="BA50" s="513"/>
      <c r="BB50" s="514"/>
    </row>
    <row r="51" spans="2:54" ht="16.350000000000001" customHeight="1" x14ac:dyDescent="0.2">
      <c r="B51" s="540"/>
      <c r="C51" s="541"/>
      <c r="D51" s="541"/>
      <c r="E51" s="541"/>
      <c r="F51" s="541"/>
      <c r="G51" s="541"/>
      <c r="H51" s="541"/>
      <c r="I51" s="541"/>
      <c r="J51" s="541"/>
      <c r="K51" s="541"/>
      <c r="L51" s="541"/>
      <c r="M51" s="541"/>
      <c r="N51" s="541"/>
      <c r="O51" s="541"/>
      <c r="P51" s="542"/>
      <c r="S51" s="540"/>
      <c r="T51" s="541"/>
      <c r="U51" s="541"/>
      <c r="V51" s="541"/>
      <c r="W51" s="541"/>
      <c r="X51" s="541"/>
      <c r="Y51" s="541"/>
      <c r="Z51" s="541"/>
      <c r="AA51" s="541"/>
      <c r="AB51" s="541"/>
      <c r="AC51" s="541"/>
      <c r="AD51" s="541"/>
      <c r="AE51" s="541"/>
      <c r="AF51" s="541"/>
      <c r="AG51" s="542"/>
      <c r="AH51" s="41"/>
      <c r="AJ51" s="515"/>
      <c r="AK51" s="516"/>
      <c r="AL51" s="516"/>
      <c r="AM51" s="516"/>
      <c r="AN51" s="516"/>
      <c r="AO51" s="516"/>
      <c r="AP51" s="516"/>
      <c r="AQ51" s="516"/>
      <c r="AR51" s="516"/>
      <c r="AS51" s="516"/>
      <c r="AT51" s="516"/>
      <c r="AU51" s="516"/>
      <c r="AV51" s="516"/>
      <c r="AW51" s="516"/>
      <c r="AX51" s="516"/>
      <c r="AY51" s="516"/>
      <c r="AZ51" s="516"/>
      <c r="BA51" s="516"/>
      <c r="BB51" s="517"/>
    </row>
    <row r="52" spans="2:54" ht="6" customHeight="1" x14ac:dyDescent="0.2">
      <c r="I52" s="17" t="s">
        <v>5</v>
      </c>
      <c r="Z52" s="17" t="s">
        <v>5</v>
      </c>
      <c r="AH52" s="35"/>
      <c r="AS52" s="17" t="s">
        <v>5</v>
      </c>
    </row>
    <row r="53" spans="2:54" ht="6" customHeight="1" x14ac:dyDescent="0.2">
      <c r="I53" s="17" t="s">
        <v>5</v>
      </c>
      <c r="Z53" s="17" t="s">
        <v>5</v>
      </c>
      <c r="AS53" s="17" t="s">
        <v>5</v>
      </c>
    </row>
    <row r="54" spans="2:54" ht="6" customHeight="1" thickBot="1" x14ac:dyDescent="0.25">
      <c r="I54" s="17" t="s">
        <v>5</v>
      </c>
      <c r="Z54" s="17" t="s">
        <v>5</v>
      </c>
      <c r="AS54" s="17" t="s">
        <v>5</v>
      </c>
    </row>
    <row r="55" spans="2:54" ht="16.350000000000001" customHeight="1" x14ac:dyDescent="0.2">
      <c r="B55" s="568" t="e">
        <f>AB36</f>
        <v>#DIV/0!</v>
      </c>
      <c r="C55" s="569"/>
      <c r="D55" s="569"/>
      <c r="E55" s="569"/>
      <c r="F55" s="569"/>
      <c r="G55" s="569"/>
      <c r="H55" s="569"/>
      <c r="I55" s="569"/>
      <c r="J55" s="569"/>
      <c r="K55" s="569"/>
      <c r="L55" s="569"/>
      <c r="M55" s="569"/>
      <c r="N55" s="569"/>
      <c r="O55" s="569"/>
      <c r="P55" s="570"/>
      <c r="S55" s="574" t="e">
        <f>AB46</f>
        <v>#DIV/0!</v>
      </c>
      <c r="T55" s="569"/>
      <c r="U55" s="569"/>
      <c r="V55" s="569"/>
      <c r="W55" s="569"/>
      <c r="X55" s="569"/>
      <c r="Y55" s="569"/>
      <c r="Z55" s="569"/>
      <c r="AA55" s="569"/>
      <c r="AB55" s="569"/>
      <c r="AC55" s="569"/>
      <c r="AD55" s="569"/>
      <c r="AE55" s="569"/>
      <c r="AF55" s="569"/>
      <c r="AG55" s="570"/>
      <c r="AJ55" s="496" t="e">
        <f>ROUNDDOWN(B55+S55,0)</f>
        <v>#DIV/0!</v>
      </c>
      <c r="AK55" s="497"/>
      <c r="AL55" s="497"/>
      <c r="AM55" s="497"/>
      <c r="AN55" s="497"/>
      <c r="AO55" s="497"/>
      <c r="AP55" s="497"/>
      <c r="AQ55" s="497"/>
      <c r="AR55" s="497"/>
      <c r="AS55" s="497"/>
      <c r="AT55" s="497"/>
      <c r="AU55" s="497"/>
      <c r="AV55" s="497"/>
      <c r="AW55" s="497"/>
      <c r="AX55" s="497"/>
      <c r="AY55" s="497"/>
      <c r="AZ55" s="497"/>
      <c r="BA55" s="497"/>
      <c r="BB55" s="498"/>
    </row>
    <row r="56" spans="2:54" ht="16.350000000000001" customHeight="1" thickBot="1" x14ac:dyDescent="0.25">
      <c r="B56" s="571"/>
      <c r="C56" s="572"/>
      <c r="D56" s="572"/>
      <c r="E56" s="572"/>
      <c r="F56" s="572"/>
      <c r="G56" s="572"/>
      <c r="H56" s="572"/>
      <c r="I56" s="572"/>
      <c r="J56" s="572"/>
      <c r="K56" s="572"/>
      <c r="L56" s="572"/>
      <c r="M56" s="572"/>
      <c r="N56" s="572"/>
      <c r="O56" s="572"/>
      <c r="P56" s="573"/>
      <c r="S56" s="571"/>
      <c r="T56" s="572"/>
      <c r="U56" s="572"/>
      <c r="V56" s="572"/>
      <c r="W56" s="572"/>
      <c r="X56" s="572"/>
      <c r="Y56" s="572"/>
      <c r="Z56" s="572"/>
      <c r="AA56" s="572"/>
      <c r="AB56" s="572"/>
      <c r="AC56" s="572"/>
      <c r="AD56" s="572"/>
      <c r="AE56" s="572"/>
      <c r="AF56" s="572"/>
      <c r="AG56" s="573"/>
      <c r="AJ56" s="499"/>
      <c r="AK56" s="500"/>
      <c r="AL56" s="500"/>
      <c r="AM56" s="500"/>
      <c r="AN56" s="500"/>
      <c r="AO56" s="500"/>
      <c r="AP56" s="500"/>
      <c r="AQ56" s="500"/>
      <c r="AR56" s="500"/>
      <c r="AS56" s="500"/>
      <c r="AT56" s="500"/>
      <c r="AU56" s="500"/>
      <c r="AV56" s="500"/>
      <c r="AW56" s="500"/>
      <c r="AX56" s="500"/>
      <c r="AY56" s="500"/>
      <c r="AZ56" s="500"/>
      <c r="BA56" s="500"/>
      <c r="BB56" s="501"/>
    </row>
    <row r="57" spans="2:54" ht="16.350000000000001" customHeight="1" x14ac:dyDescent="0.2">
      <c r="B57" s="17" t="s">
        <v>21</v>
      </c>
    </row>
    <row r="58" spans="2:54" ht="16.350000000000001" customHeight="1" x14ac:dyDescent="0.2">
      <c r="B58" s="550" t="s">
        <v>25</v>
      </c>
      <c r="C58" s="551"/>
      <c r="D58" s="551"/>
      <c r="E58" s="551"/>
      <c r="F58" s="551"/>
      <c r="G58" s="551"/>
      <c r="H58" s="551"/>
      <c r="I58" s="551"/>
      <c r="J58" s="552"/>
      <c r="N58" s="556" t="s">
        <v>150</v>
      </c>
      <c r="O58" s="557"/>
      <c r="P58" s="557"/>
      <c r="Q58" s="557"/>
      <c r="R58" s="557"/>
      <c r="S58" s="557"/>
      <c r="T58" s="557"/>
      <c r="U58" s="557"/>
      <c r="V58" s="558"/>
      <c r="Y58" s="543" t="s">
        <v>19</v>
      </c>
      <c r="Z58" s="536"/>
      <c r="AA58" s="536"/>
      <c r="AB58" s="536"/>
      <c r="AC58" s="536"/>
      <c r="AD58" s="536"/>
      <c r="AE58" s="536"/>
      <c r="AF58" s="536"/>
      <c r="AG58" s="537"/>
    </row>
    <row r="59" spans="2:54" ht="16.350000000000001" customHeight="1" x14ac:dyDescent="0.2">
      <c r="B59" s="553"/>
      <c r="C59" s="554"/>
      <c r="D59" s="554"/>
      <c r="E59" s="554"/>
      <c r="F59" s="554"/>
      <c r="G59" s="554"/>
      <c r="H59" s="554"/>
      <c r="I59" s="554"/>
      <c r="J59" s="555"/>
      <c r="N59" s="559"/>
      <c r="O59" s="560"/>
      <c r="P59" s="560"/>
      <c r="Q59" s="560"/>
      <c r="R59" s="560"/>
      <c r="S59" s="560"/>
      <c r="T59" s="560"/>
      <c r="U59" s="560"/>
      <c r="V59" s="561"/>
      <c r="Y59" s="540"/>
      <c r="Z59" s="541"/>
      <c r="AA59" s="541"/>
      <c r="AB59" s="541"/>
      <c r="AC59" s="541"/>
      <c r="AD59" s="541"/>
      <c r="AE59" s="541"/>
      <c r="AF59" s="541"/>
      <c r="AG59" s="542"/>
    </row>
    <row r="60" spans="2:54" ht="16.350000000000001" customHeight="1" x14ac:dyDescent="0.2">
      <c r="C60" s="17" t="s">
        <v>22</v>
      </c>
    </row>
  </sheetData>
  <sheetProtection algorithmName="SHA-512" hashValue="dcbDikyqRGfKWWST7w0SRDiAoOMwcNCIBcva6ryZlMQuQiycIg7E4y3O6iAUulQH+ge7iDZNl87RsN2tatfBsA==" saltValue="RDRuC32Nnbh77X4UJrCZmw==" spinCount="100000" sheet="1" objects="1" scenarios="1"/>
  <mergeCells count="38">
    <mergeCell ref="B58:J59"/>
    <mergeCell ref="N58:V59"/>
    <mergeCell ref="Y58:AG59"/>
    <mergeCell ref="B30:I32"/>
    <mergeCell ref="L30:S32"/>
    <mergeCell ref="V30:Y32"/>
    <mergeCell ref="B36:I37"/>
    <mergeCell ref="L36:S37"/>
    <mergeCell ref="V36:Y37"/>
    <mergeCell ref="B39:I42"/>
    <mergeCell ref="L39:S42"/>
    <mergeCell ref="V39:Y42"/>
    <mergeCell ref="AB39:AL42"/>
    <mergeCell ref="B46:I47"/>
    <mergeCell ref="B55:P56"/>
    <mergeCell ref="S55:AG56"/>
    <mergeCell ref="A9:BB10"/>
    <mergeCell ref="C14:Q20"/>
    <mergeCell ref="V14:AJ20"/>
    <mergeCell ref="AO14:BA20"/>
    <mergeCell ref="B24:R25"/>
    <mergeCell ref="U24:AK25"/>
    <mergeCell ref="AN24:BB25"/>
    <mergeCell ref="A7:BB7"/>
    <mergeCell ref="A3:BB4"/>
    <mergeCell ref="A5:K6"/>
    <mergeCell ref="L5:AA6"/>
    <mergeCell ref="AB5:AE6"/>
    <mergeCell ref="AF5:AU6"/>
    <mergeCell ref="AJ55:BB56"/>
    <mergeCell ref="AB30:AL32"/>
    <mergeCell ref="AB36:AL37"/>
    <mergeCell ref="L46:S47"/>
    <mergeCell ref="V46:Y47"/>
    <mergeCell ref="AB46:AL47"/>
    <mergeCell ref="B49:P51"/>
    <mergeCell ref="S49:AG51"/>
    <mergeCell ref="AJ49:BB51"/>
  </mergeCells>
  <phoneticPr fontId="1"/>
  <pageMargins left="0.7" right="0.7" top="0.75" bottom="0.75" header="0.3" footer="0.3"/>
  <pageSetup paperSize="9" scale="96"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A32661B8-E951-4825-9805-46B8412DC048}">
            <xm:f>【共通】別紙様式2_返還額算定基礎シート!$AT$56&lt;&gt;"②"</xm:f>
            <x14:dxf>
              <fill>
                <patternFill>
                  <bgColor theme="1"/>
                </patternFill>
              </fill>
            </x14:dxf>
          </x14:cfRule>
          <xm:sqref>A1:XFD1048576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事業所・施設一覧</vt:lpstr>
      <vt:lpstr>基本情報入力</vt:lpstr>
      <vt:lpstr>様式第６号「消費税仕入税額控除報告」</vt:lpstr>
      <vt:lpstr>別紙様式1（返還額がないことの理由書）</vt:lpstr>
      <vt:lpstr>【共通】別紙様式2_返還額算定基礎シート</vt:lpstr>
      <vt:lpstr>別紙様式2-1① (５億超or95%未満で個別対応方式) </vt:lpstr>
      <vt:lpstr>別紙様式2-1② (５億超or95%未満で個別対応方式 ）</vt:lpstr>
      <vt:lpstr>別紙様式2-2① (５億超or95%未満で一括比例配分方式）</vt:lpstr>
      <vt:lpstr>別紙様式2-2② (５億超or95%未満で一括比例配分 ）</vt:lpstr>
      <vt:lpstr>別紙様式2-3① (５億以下and95%以上) </vt:lpstr>
      <vt:lpstr>別紙様式2-3②(５億以下and95%以上)  </vt:lpstr>
      <vt:lpstr>【共通】別紙様式2_返還額算定基礎シート!Print_Area</vt:lpstr>
      <vt:lpstr>基本情報入力!Print_Area</vt:lpstr>
      <vt:lpstr>'別紙様式1（返還額がないことの理由書）'!Print_Area</vt:lpstr>
      <vt:lpstr>'別紙様式2-1① (５億超or95%未満で個別対応方式) '!Print_Area</vt:lpstr>
      <vt:lpstr>'別紙様式2-1② (５億超or95%未満で個別対応方式 ）'!Print_Area</vt:lpstr>
      <vt:lpstr>'別紙様式2-2① (５億超or95%未満で一括比例配分方式）'!Print_Area</vt:lpstr>
      <vt:lpstr>'別紙様式2-2② (５億超or95%未満で一括比例配分 ）'!Print_Area</vt:lpstr>
      <vt:lpstr>'別紙様式2-3① (５億以下and95%以上) '!Print_Area</vt:lpstr>
      <vt:lpstr>'別紙様式2-3②(５億以下and95%以上)  '!Print_Area</vt:lpstr>
      <vt:lpstr>様式第６号「消費税仕入税額控除報告」!Print_Area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2021-11-17T02:11:41Z</cp:lastPrinted>
  <dcterms:created xsi:type="dcterms:W3CDTF">2019-05-24T01:28:04Z</dcterms:created>
  <dcterms:modified xsi:type="dcterms:W3CDTF">2022-01-24T00:41:12Z</dcterms:modified>
</cp:coreProperties>
</file>