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6-04予定　改正関係（介護分野の文書に係る負担軽減）\★HP掲載様式\02_改定HP様式（R6.4.1～）\既存事業所\06_通所介護　済\既存加算様式_R060401変更あり\"/>
    </mc:Choice>
  </mc:AlternateContent>
  <bookViews>
    <workbookView xWindow="6825" yWindow="-15" windowWidth="6840" windowHeight="3870" tabRatio="911"/>
  </bookViews>
  <sheets>
    <sheet name="（別紙22）中重度者ケア体制加算" sheetId="46" r:id="rId1"/>
    <sheet name="（別紙22ー２）別紙計算書" sheetId="47" r:id="rId2"/>
    <sheet name="（別紙23）認知症加算" sheetId="48" r:id="rId3"/>
    <sheet name="（別紙23-2）別紙計算書" sheetId="49" r:id="rId4"/>
    <sheet name="（別紙14－3）サービス提供体制強化加算" sheetId="45" r:id="rId5"/>
    <sheet name="参考計算書Ａ（有資格者の割合）" sheetId="31" r:id="rId6"/>
    <sheet name="参考計算書B（勤続年数）" sheetId="32" r:id="rId7"/>
    <sheet name="（別紙21）生活相談員配置等加算（共生型通所介護）" sheetId="50" r:id="rId8"/>
    <sheet name="勤務表の記入方法" sheetId="38" r:id="rId9"/>
    <sheet name="勤務表（参考様式１_100名まで）" sheetId="39" r:id="rId10"/>
    <sheet name="勤務表（参考様式1_1枚版）" sheetId="40" r:id="rId11"/>
    <sheet name="シフト記号表（勤務時間帯）" sheetId="41" r:id="rId12"/>
    <sheet name="プルダウン・リスト" sheetId="42" r:id="rId13"/>
    <sheet name="割引率の設定" sheetId="9" r:id="rId14"/>
  </sheets>
  <externalReferences>
    <externalReference r:id="rId15"/>
    <externalReference r:id="rId16"/>
    <externalReference r:id="rId17"/>
    <externalReference r:id="rId18"/>
  </externalReferences>
  <definedNames>
    <definedName name="【記載例】シフト記号" localSheetId="11">'シフト記号表（勤務時間帯）'!$C$6:$C$35</definedName>
    <definedName name="【記載例】シフト記号">'[1]【記載例】シフト記号表（勤務時間帯）'!$C$6:$C$35</definedName>
    <definedName name="ｋ" localSheetId="7">#REF!</definedName>
    <definedName name="ｋ">#REF!</definedName>
    <definedName name="_xlnm.Print_Area" localSheetId="4">'（別紙14－3）サービス提供体制強化加算'!$A$1:$AE$48</definedName>
    <definedName name="_xlnm.Print_Area" localSheetId="7">'（別紙21）生活相談員配置等加算（共生型通所介護）'!$A$1:$Z$30</definedName>
    <definedName name="_xlnm.Print_Area" localSheetId="0">'（別紙22）中重度者ケア体制加算'!$A$1:$Z$32</definedName>
    <definedName name="_xlnm.Print_Area" localSheetId="1">'（別紙22ー２）別紙計算書'!$A$1:$X$50</definedName>
    <definedName name="_xlnm.Print_Area" localSheetId="2">'（別紙23）認知症加算'!$A$1:$AC$37</definedName>
    <definedName name="_xlnm.Print_Area" localSheetId="3">'（別紙23-2）別紙計算書'!$A$1:$X$50</definedName>
    <definedName name="_xlnm.Print_Area" localSheetId="13">割引率の設定!$A$1:$O$41</definedName>
    <definedName name="_xlnm.Print_Area" localSheetId="9">'勤務表（参考様式１_100名まで）'!$A$1:$BF$332</definedName>
    <definedName name="_xlnm.Print_Area" localSheetId="10">'勤務表（参考様式1_1枚版）'!$A$1:$BF$71</definedName>
    <definedName name="_xlnm.Print_Area" localSheetId="8">勤務表の記入方法!$B$1:$P$85</definedName>
    <definedName name="_xlnm.Print_Area" localSheetId="5">'参考計算書Ａ（有資格者の割合）'!$A$1:$Q$52</definedName>
    <definedName name="_xlnm.Print_Area" localSheetId="6">'参考計算書B（勤続年数）'!$A$1:$Q$52</definedName>
    <definedName name="_xlnm.Print_Area">#REF!</definedName>
    <definedName name="_xlnm.Print_Titles" localSheetId="9">'勤務表（参考様式１_100名まで）'!$1:$21</definedName>
    <definedName name="_xlnm.Print_Titles" localSheetId="10">'勤務表（参考様式1_1枚版）'!$1:$21</definedName>
    <definedName name="saas">#REF!</definedName>
    <definedName name="sas">#REF!</definedName>
    <definedName name="sasa">#REF!</definedName>
    <definedName name="ssas">#REF!</definedName>
    <definedName name="サービス種別">[2]サービス種類一覧!$B$4:$B$20</definedName>
    <definedName name="サービス種類">[3]サービス種類一覧!$C$4:$C$20</definedName>
    <definedName name="サービス名" localSheetId="7">#REF!</definedName>
    <definedName name="サービス名">#REF!</definedName>
    <definedName name="サービス名称" localSheetId="7">#REF!</definedName>
    <definedName name="サービス名称">#REF!</definedName>
    <definedName name="シフト記号表">'シフト記号表（勤務時間帯）'!$C$6:$C$35</definedName>
    <definedName name="だだ" localSheetId="7">#REF!</definedName>
    <definedName name="だだ">#REF!</definedName>
    <definedName name="っっｋ" localSheetId="7">#REF!</definedName>
    <definedName name="っっｋ">#REF!</definedName>
    <definedName name="っっっっｌ" localSheetId="7">#REF!</definedName>
    <definedName name="っっっっｌ">#REF!</definedName>
    <definedName name="介護職員">プルダウン・リスト!$F$13:$F$25</definedName>
    <definedName name="確認" localSheetId="7">#REF!</definedName>
    <definedName name="確認">#REF!</definedName>
    <definedName name="看護職員">プルダウン・リスト!$E$13:$E$25</definedName>
    <definedName name="管理栄養士【栄養】">プルダウン・リスト!$H$13:$H$25</definedName>
    <definedName name="管理者">プルダウン・リスト!$C$13:$C$25</definedName>
    <definedName name="機能訓練指導員">プルダウン・リスト!$G$13:$G$25</definedName>
    <definedName name="言語聴覚士【口腔】">プルダウン・リスト!$I$13:$I$25</definedName>
    <definedName name="歯科衛生士【口腔】">プルダウン・リスト!$J$13:$J$25</definedName>
    <definedName name="種類">[4]サービス種類一覧!$A$4:$A$20</definedName>
    <definedName name="職種">プルダウン・リスト!$C$12:$L$12</definedName>
    <definedName name="生活相談員">プルダウン・リスト!$D$13:$D$25</definedName>
  </definedNames>
  <calcPr calcId="162913"/>
</workbook>
</file>

<file path=xl/calcChain.xml><?xml version="1.0" encoding="utf-8"?>
<calcChain xmlns="http://schemas.openxmlformats.org/spreadsheetml/2006/main">
  <c r="M36" i="49" l="1"/>
  <c r="M37" i="49" s="1"/>
  <c r="F36" i="49"/>
  <c r="F37" i="49" s="1"/>
  <c r="U37" i="49" s="1"/>
  <c r="M28" i="49"/>
  <c r="M29" i="49" s="1"/>
  <c r="F28" i="49"/>
  <c r="F29" i="49" s="1"/>
  <c r="U29" i="49" s="1"/>
  <c r="R30" i="48"/>
  <c r="R20" i="48"/>
  <c r="M36" i="47"/>
  <c r="M37" i="47" s="1"/>
  <c r="F36" i="47"/>
  <c r="F37" i="47" s="1"/>
  <c r="U37" i="47" s="1"/>
  <c r="M28" i="47"/>
  <c r="M29" i="47" s="1"/>
  <c r="F28" i="47"/>
  <c r="F29" i="47" s="1"/>
  <c r="U29" i="47" s="1"/>
  <c r="AW332" i="39" l="1"/>
  <c r="AV332" i="39"/>
  <c r="AU332" i="39"/>
  <c r="AT332" i="39"/>
  <c r="AS332" i="39"/>
  <c r="AR332" i="39"/>
  <c r="AQ332" i="39"/>
  <c r="AP332" i="39"/>
  <c r="AO332" i="39"/>
  <c r="AN332" i="39"/>
  <c r="AM332" i="39"/>
  <c r="AL332" i="39"/>
  <c r="AK332" i="39"/>
  <c r="AJ332" i="39"/>
  <c r="AI332" i="39"/>
  <c r="AH332" i="39"/>
  <c r="AG332" i="39"/>
  <c r="AF332" i="39"/>
  <c r="AE332" i="39"/>
  <c r="AD332" i="39"/>
  <c r="AC332" i="39"/>
  <c r="AB332" i="39"/>
  <c r="AA332" i="39"/>
  <c r="Z332" i="39"/>
  <c r="Y332" i="39"/>
  <c r="X332" i="39"/>
  <c r="W332" i="39"/>
  <c r="V332" i="39"/>
  <c r="U332" i="39"/>
  <c r="T332" i="39"/>
  <c r="S332" i="39"/>
  <c r="AW331" i="39"/>
  <c r="AV331" i="39"/>
  <c r="AU331" i="39"/>
  <c r="AT331" i="39"/>
  <c r="AS331" i="39"/>
  <c r="AR331" i="39"/>
  <c r="AQ331" i="39"/>
  <c r="AP331" i="39"/>
  <c r="AO331" i="39"/>
  <c r="AN331" i="39"/>
  <c r="AM331" i="39"/>
  <c r="AL331" i="39"/>
  <c r="AK331" i="39"/>
  <c r="AJ331" i="39"/>
  <c r="AI331" i="39"/>
  <c r="AH331" i="39"/>
  <c r="AG331" i="39"/>
  <c r="AF331" i="39"/>
  <c r="AE331" i="39"/>
  <c r="AD331" i="39"/>
  <c r="AC331" i="39"/>
  <c r="AB331" i="39"/>
  <c r="AA331" i="39"/>
  <c r="Z331" i="39"/>
  <c r="Y331" i="39"/>
  <c r="X331" i="39"/>
  <c r="W331" i="39"/>
  <c r="V331" i="39"/>
  <c r="U331" i="39"/>
  <c r="T331" i="39"/>
  <c r="S331" i="39"/>
  <c r="AW330" i="39"/>
  <c r="AV330" i="39"/>
  <c r="AU330" i="39"/>
  <c r="AT330" i="39"/>
  <c r="AS330" i="39"/>
  <c r="AR330" i="39"/>
  <c r="AQ330" i="39"/>
  <c r="AP330" i="39"/>
  <c r="AO330" i="39"/>
  <c r="AN330" i="39"/>
  <c r="AM330" i="39"/>
  <c r="AL330" i="39"/>
  <c r="AK330" i="39"/>
  <c r="AJ330" i="39"/>
  <c r="AI330" i="39"/>
  <c r="AH330" i="39"/>
  <c r="AG330" i="39"/>
  <c r="AF330" i="39"/>
  <c r="AE330" i="39"/>
  <c r="AD330" i="39"/>
  <c r="AC330" i="39"/>
  <c r="AB330" i="39"/>
  <c r="AA330" i="39"/>
  <c r="Z330" i="39"/>
  <c r="Y330" i="39"/>
  <c r="X330" i="39"/>
  <c r="W330" i="39"/>
  <c r="V330" i="39"/>
  <c r="U330" i="39"/>
  <c r="T330" i="39"/>
  <c r="S330" i="39"/>
  <c r="AW329" i="39"/>
  <c r="AV329" i="39"/>
  <c r="AU329" i="39"/>
  <c r="AT329" i="39"/>
  <c r="AS329" i="39"/>
  <c r="AR329" i="39"/>
  <c r="AQ329" i="39"/>
  <c r="AP329" i="39"/>
  <c r="AO329" i="39"/>
  <c r="AN329" i="39"/>
  <c r="AM329" i="39"/>
  <c r="AL329" i="39"/>
  <c r="AK329" i="39"/>
  <c r="AJ329" i="39"/>
  <c r="AI329" i="39"/>
  <c r="AH329" i="39"/>
  <c r="AG329" i="39"/>
  <c r="AF329" i="39"/>
  <c r="AE329" i="39"/>
  <c r="AD329" i="39"/>
  <c r="AC329" i="39"/>
  <c r="AB329" i="39"/>
  <c r="AA329" i="39"/>
  <c r="Z329" i="39"/>
  <c r="Y329" i="39"/>
  <c r="X329" i="39"/>
  <c r="W329" i="39"/>
  <c r="V329" i="39"/>
  <c r="U329" i="39"/>
  <c r="T329" i="39"/>
  <c r="S329" i="39"/>
  <c r="AW328" i="39"/>
  <c r="AV328" i="39"/>
  <c r="AU328" i="39"/>
  <c r="AT328" i="39"/>
  <c r="AS328" i="39"/>
  <c r="AR328" i="39"/>
  <c r="AQ328" i="39"/>
  <c r="AP328" i="39"/>
  <c r="AO328" i="39"/>
  <c r="AN328" i="39"/>
  <c r="AM328" i="39"/>
  <c r="AL328" i="39"/>
  <c r="AK328" i="39"/>
  <c r="AJ328" i="39"/>
  <c r="AI328" i="39"/>
  <c r="AH328" i="39"/>
  <c r="AG328" i="39"/>
  <c r="AF328" i="39"/>
  <c r="AE328" i="39"/>
  <c r="AD328" i="39"/>
  <c r="AC328" i="39"/>
  <c r="AB328" i="39"/>
  <c r="AA328" i="39"/>
  <c r="Z328" i="39"/>
  <c r="Y328" i="39"/>
  <c r="X328" i="39"/>
  <c r="W328" i="39"/>
  <c r="V328" i="39"/>
  <c r="U328" i="39"/>
  <c r="T328" i="39"/>
  <c r="S328" i="39"/>
  <c r="AX324" i="39"/>
  <c r="AW324" i="39"/>
  <c r="AV324" i="39"/>
  <c r="AU324" i="39"/>
  <c r="AT324" i="39"/>
  <c r="AS324" i="39"/>
  <c r="AR324" i="39"/>
  <c r="AQ324" i="39"/>
  <c r="AP324" i="39"/>
  <c r="AO324" i="39"/>
  <c r="AN324" i="39"/>
  <c r="AM324" i="39"/>
  <c r="AL324" i="39"/>
  <c r="AK324" i="39"/>
  <c r="AJ324" i="39"/>
  <c r="AI324" i="39"/>
  <c r="AH324" i="39"/>
  <c r="AG324" i="39"/>
  <c r="AF324" i="39"/>
  <c r="AE324" i="39"/>
  <c r="AD324" i="39"/>
  <c r="AC324" i="39"/>
  <c r="AB324" i="39"/>
  <c r="AA324" i="39"/>
  <c r="Z324" i="39"/>
  <c r="Y324" i="39"/>
  <c r="X324" i="39"/>
  <c r="W324" i="39"/>
  <c r="V324" i="39"/>
  <c r="U324" i="39"/>
  <c r="T324" i="39"/>
  <c r="S324" i="39"/>
  <c r="AX323" i="39"/>
  <c r="AW323" i="39"/>
  <c r="AV323" i="39"/>
  <c r="AU323" i="39"/>
  <c r="AT323" i="39"/>
  <c r="AS323" i="39"/>
  <c r="AR323" i="39"/>
  <c r="AQ323" i="39"/>
  <c r="AP323" i="39"/>
  <c r="AO323" i="39"/>
  <c r="AN323" i="39"/>
  <c r="AM323" i="39"/>
  <c r="AL323" i="39"/>
  <c r="AK323" i="39"/>
  <c r="AJ323" i="39"/>
  <c r="AI323" i="39"/>
  <c r="AH323" i="39"/>
  <c r="AG323" i="39"/>
  <c r="AF323" i="39"/>
  <c r="AE323" i="39"/>
  <c r="AD323" i="39"/>
  <c r="AC323" i="39"/>
  <c r="AB323" i="39"/>
  <c r="AA323" i="39"/>
  <c r="Z323" i="39"/>
  <c r="Y323" i="39"/>
  <c r="X323" i="39"/>
  <c r="W323" i="39"/>
  <c r="V323" i="39"/>
  <c r="U323" i="39"/>
  <c r="T323" i="39"/>
  <c r="S323" i="39"/>
  <c r="S25" i="41" l="1"/>
  <c r="Q25" i="41"/>
  <c r="U25" i="41" s="1"/>
  <c r="K25" i="41"/>
  <c r="S24" i="41"/>
  <c r="Q24" i="41"/>
  <c r="U24" i="41" s="1"/>
  <c r="K24" i="41"/>
  <c r="S23" i="41"/>
  <c r="Q23" i="41"/>
  <c r="U23" i="41" s="1"/>
  <c r="K23" i="41"/>
  <c r="S22" i="41"/>
  <c r="Q22" i="41"/>
  <c r="U22" i="41" s="1"/>
  <c r="K22" i="41"/>
  <c r="S21" i="41"/>
  <c r="Q21" i="41"/>
  <c r="U21" i="41" s="1"/>
  <c r="K21" i="41"/>
  <c r="S20" i="41"/>
  <c r="Q20" i="41"/>
  <c r="U20" i="41" s="1"/>
  <c r="K20" i="41"/>
  <c r="S19" i="41"/>
  <c r="Q19" i="41"/>
  <c r="U19" i="41" s="1"/>
  <c r="K19" i="41"/>
  <c r="S18" i="41"/>
  <c r="Q18" i="41"/>
  <c r="U18" i="41" s="1"/>
  <c r="K18" i="41"/>
  <c r="S17" i="41"/>
  <c r="Q17" i="41"/>
  <c r="U17" i="41" s="1"/>
  <c r="K17" i="41"/>
  <c r="S16" i="41"/>
  <c r="Q16" i="41"/>
  <c r="U16" i="41" s="1"/>
  <c r="K16" i="41"/>
  <c r="S15" i="41"/>
  <c r="Q15" i="41"/>
  <c r="U15" i="41" s="1"/>
  <c r="K15" i="41"/>
  <c r="S14" i="41"/>
  <c r="Q14" i="41"/>
  <c r="U14" i="41" s="1"/>
  <c r="K14" i="41"/>
  <c r="S13" i="41"/>
  <c r="Q13" i="41"/>
  <c r="U13" i="41" s="1"/>
  <c r="K13" i="41"/>
  <c r="S12" i="41"/>
  <c r="Q12" i="41"/>
  <c r="U12" i="41" s="1"/>
  <c r="K12" i="41"/>
  <c r="S11" i="41"/>
  <c r="Q11" i="41"/>
  <c r="U11" i="41" s="1"/>
  <c r="K11" i="41"/>
  <c r="S10" i="41"/>
  <c r="Q10" i="41"/>
  <c r="U10" i="41" s="1"/>
  <c r="K10" i="41"/>
  <c r="S9" i="41"/>
  <c r="Q9" i="41"/>
  <c r="U9" i="41" s="1"/>
  <c r="K9" i="41"/>
  <c r="S8" i="41"/>
  <c r="Q8" i="41"/>
  <c r="U8" i="41" s="1"/>
  <c r="K8" i="41"/>
  <c r="S7" i="41"/>
  <c r="Q7" i="41"/>
  <c r="U7" i="41" s="1"/>
  <c r="K7" i="41"/>
  <c r="S6" i="41"/>
  <c r="Q6" i="41"/>
  <c r="U6" i="41" s="1"/>
  <c r="K6" i="41"/>
  <c r="AW71" i="40"/>
  <c r="AV71" i="40"/>
  <c r="AU71" i="40"/>
  <c r="AT71" i="40"/>
  <c r="AS71" i="40"/>
  <c r="AR71" i="40"/>
  <c r="AQ71" i="40"/>
  <c r="AP71" i="40"/>
  <c r="AO71" i="40"/>
  <c r="AN71" i="40"/>
  <c r="AM71" i="40"/>
  <c r="AL71" i="40"/>
  <c r="AK71" i="40"/>
  <c r="AJ71" i="40"/>
  <c r="AI71" i="40"/>
  <c r="AH71" i="40"/>
  <c r="AG71" i="40"/>
  <c r="AF71" i="40"/>
  <c r="AE71" i="40"/>
  <c r="AD71" i="40"/>
  <c r="AC71" i="40"/>
  <c r="AB71" i="40"/>
  <c r="AA71" i="40"/>
  <c r="Z71" i="40"/>
  <c r="Y71" i="40"/>
  <c r="X71" i="40"/>
  <c r="W71" i="40"/>
  <c r="V71" i="40"/>
  <c r="U71" i="40"/>
  <c r="T71" i="40"/>
  <c r="S71" i="40"/>
  <c r="AW66" i="40"/>
  <c r="AV66" i="40"/>
  <c r="AU66" i="40"/>
  <c r="AT66" i="40"/>
  <c r="AS66" i="40"/>
  <c r="AR66" i="40"/>
  <c r="AQ66" i="40"/>
  <c r="AP66" i="40"/>
  <c r="AO66" i="40"/>
  <c r="AN66" i="40"/>
  <c r="AM66" i="40"/>
  <c r="AL66" i="40"/>
  <c r="AK66" i="40"/>
  <c r="AJ66" i="40"/>
  <c r="AI66" i="40"/>
  <c r="AH66" i="40"/>
  <c r="AG66" i="40"/>
  <c r="AF66" i="40"/>
  <c r="AE66" i="40"/>
  <c r="AD66" i="40"/>
  <c r="AC66" i="40"/>
  <c r="AB66" i="40"/>
  <c r="AA66" i="40"/>
  <c r="Z66" i="40"/>
  <c r="Y66" i="40"/>
  <c r="X66" i="40"/>
  <c r="W66" i="40"/>
  <c r="V66" i="40"/>
  <c r="U66" i="40"/>
  <c r="T66" i="40"/>
  <c r="S66" i="40"/>
  <c r="AZ60" i="40"/>
  <c r="AX60" i="40"/>
  <c r="AW60" i="40"/>
  <c r="AV60" i="40"/>
  <c r="AU60" i="40"/>
  <c r="AT60" i="40"/>
  <c r="AS60" i="40"/>
  <c r="AR60" i="40"/>
  <c r="AQ60" i="40"/>
  <c r="AP60" i="40"/>
  <c r="AO60" i="40"/>
  <c r="AN60" i="40"/>
  <c r="AM60" i="40"/>
  <c r="AL60" i="40"/>
  <c r="AK60" i="40"/>
  <c r="AJ60" i="40"/>
  <c r="AI60" i="40"/>
  <c r="AH60" i="40"/>
  <c r="AG60" i="40"/>
  <c r="AF60" i="40"/>
  <c r="AE60" i="40"/>
  <c r="AD60" i="40"/>
  <c r="AC60" i="40"/>
  <c r="AB60" i="40"/>
  <c r="AA60" i="40"/>
  <c r="Z60" i="40"/>
  <c r="Y60" i="40"/>
  <c r="X60" i="40"/>
  <c r="W60" i="40"/>
  <c r="V60" i="40"/>
  <c r="U60" i="40"/>
  <c r="T60" i="40"/>
  <c r="S60" i="40"/>
  <c r="F60" i="40"/>
  <c r="AZ59" i="40"/>
  <c r="AX59" i="40"/>
  <c r="AW59" i="40"/>
  <c r="AV59" i="40"/>
  <c r="AU59" i="40"/>
  <c r="AT59" i="40"/>
  <c r="AS59" i="40"/>
  <c r="AR59" i="40"/>
  <c r="AQ59" i="40"/>
  <c r="AP59" i="40"/>
  <c r="AO59" i="40"/>
  <c r="AN59" i="40"/>
  <c r="AM59" i="40"/>
  <c r="AL59" i="40"/>
  <c r="AK59" i="40"/>
  <c r="AJ59" i="40"/>
  <c r="AI59" i="40"/>
  <c r="AH59" i="40"/>
  <c r="AG59" i="40"/>
  <c r="AF59" i="40"/>
  <c r="AE59" i="40"/>
  <c r="AD59" i="40"/>
  <c r="AC59" i="40"/>
  <c r="AB59" i="40"/>
  <c r="AA59" i="40"/>
  <c r="Z59" i="40"/>
  <c r="Y59" i="40"/>
  <c r="X59" i="40"/>
  <c r="W59" i="40"/>
  <c r="V59" i="40"/>
  <c r="U59" i="40"/>
  <c r="T59" i="40"/>
  <c r="S59" i="40"/>
  <c r="AZ57" i="40"/>
  <c r="AX57" i="40"/>
  <c r="AW57" i="40"/>
  <c r="AV57" i="40"/>
  <c r="AU57" i="40"/>
  <c r="AT57" i="40"/>
  <c r="AS57" i="40"/>
  <c r="AR57" i="40"/>
  <c r="AQ57" i="40"/>
  <c r="AP57" i="40"/>
  <c r="AO57" i="40"/>
  <c r="AN57" i="40"/>
  <c r="AM57" i="40"/>
  <c r="AL57" i="40"/>
  <c r="AK57" i="40"/>
  <c r="AJ57" i="40"/>
  <c r="AI57" i="40"/>
  <c r="AH57" i="40"/>
  <c r="AG57" i="40"/>
  <c r="AF57" i="40"/>
  <c r="AE57" i="40"/>
  <c r="AD57" i="40"/>
  <c r="AC57" i="40"/>
  <c r="AB57" i="40"/>
  <c r="AA57" i="40"/>
  <c r="Z57" i="40"/>
  <c r="Y57" i="40"/>
  <c r="X57" i="40"/>
  <c r="W57" i="40"/>
  <c r="V57" i="40"/>
  <c r="U57" i="40"/>
  <c r="T57" i="40"/>
  <c r="S57" i="40"/>
  <c r="F57" i="40"/>
  <c r="AZ56" i="40"/>
  <c r="AX56" i="40"/>
  <c r="AW56" i="40"/>
  <c r="AV56" i="40"/>
  <c r="AU56" i="40"/>
  <c r="AT56" i="40"/>
  <c r="AS56" i="40"/>
  <c r="AR56" i="40"/>
  <c r="AQ56" i="40"/>
  <c r="AP56" i="40"/>
  <c r="AO56" i="40"/>
  <c r="AN56" i="40"/>
  <c r="AM56" i="40"/>
  <c r="AL56" i="40"/>
  <c r="AK56" i="40"/>
  <c r="AJ56" i="40"/>
  <c r="AI56" i="40"/>
  <c r="AH56" i="40"/>
  <c r="AG56" i="40"/>
  <c r="AF56" i="40"/>
  <c r="AE56" i="40"/>
  <c r="AD56" i="40"/>
  <c r="AC56" i="40"/>
  <c r="AB56" i="40"/>
  <c r="AA56" i="40"/>
  <c r="Z56" i="40"/>
  <c r="Y56" i="40"/>
  <c r="X56" i="40"/>
  <c r="W56" i="40"/>
  <c r="V56" i="40"/>
  <c r="U56" i="40"/>
  <c r="T56" i="40"/>
  <c r="S56" i="40"/>
  <c r="AZ54" i="40"/>
  <c r="AX54" i="40"/>
  <c r="AW54" i="40"/>
  <c r="AV54" i="40"/>
  <c r="AU54" i="40"/>
  <c r="AT54" i="40"/>
  <c r="AS54" i="40"/>
  <c r="AR54" i="40"/>
  <c r="AQ54" i="40"/>
  <c r="AP54" i="40"/>
  <c r="AO54" i="40"/>
  <c r="AN54" i="40"/>
  <c r="AM54" i="40"/>
  <c r="AL54" i="40"/>
  <c r="AK54" i="40"/>
  <c r="AJ54" i="40"/>
  <c r="AI54" i="40"/>
  <c r="AH54" i="40"/>
  <c r="AG54" i="40"/>
  <c r="AF54" i="40"/>
  <c r="AE54" i="40"/>
  <c r="AD54" i="40"/>
  <c r="AC54" i="40"/>
  <c r="AB54" i="40"/>
  <c r="AA54" i="40"/>
  <c r="Z54" i="40"/>
  <c r="Y54" i="40"/>
  <c r="X54" i="40"/>
  <c r="W54" i="40"/>
  <c r="V54" i="40"/>
  <c r="U54" i="40"/>
  <c r="T54" i="40"/>
  <c r="S54" i="40"/>
  <c r="F54" i="40"/>
  <c r="AZ53" i="40"/>
  <c r="AX53" i="40"/>
  <c r="AW53" i="40"/>
  <c r="AV53" i="40"/>
  <c r="AU53" i="40"/>
  <c r="AT53" i="40"/>
  <c r="AS53" i="40"/>
  <c r="AR53" i="40"/>
  <c r="AQ53" i="40"/>
  <c r="AP53" i="40"/>
  <c r="AO53" i="40"/>
  <c r="AN53" i="40"/>
  <c r="AM53" i="40"/>
  <c r="AL53" i="40"/>
  <c r="AK53" i="40"/>
  <c r="AJ53" i="40"/>
  <c r="AI53" i="40"/>
  <c r="AH53" i="40"/>
  <c r="AG53" i="40"/>
  <c r="AF53" i="40"/>
  <c r="AE53" i="40"/>
  <c r="AD53" i="40"/>
  <c r="AC53" i="40"/>
  <c r="AB53" i="40"/>
  <c r="AA53" i="40"/>
  <c r="Z53" i="40"/>
  <c r="Y53" i="40"/>
  <c r="X53" i="40"/>
  <c r="W53" i="40"/>
  <c r="V53" i="40"/>
  <c r="U53" i="40"/>
  <c r="T53" i="40"/>
  <c r="S53" i="40"/>
  <c r="AZ51" i="40"/>
  <c r="AX51" i="40"/>
  <c r="AW51" i="40"/>
  <c r="AV51" i="40"/>
  <c r="AU51" i="40"/>
  <c r="AT51" i="40"/>
  <c r="AS51" i="40"/>
  <c r="AR51" i="40"/>
  <c r="AQ51" i="40"/>
  <c r="AP51" i="40"/>
  <c r="AO51" i="40"/>
  <c r="AN51" i="40"/>
  <c r="AM51" i="40"/>
  <c r="AL51" i="40"/>
  <c r="AK51" i="40"/>
  <c r="AJ51" i="40"/>
  <c r="AI51" i="40"/>
  <c r="AH51" i="40"/>
  <c r="AG51" i="40"/>
  <c r="AF51" i="40"/>
  <c r="AE51" i="40"/>
  <c r="AD51" i="40"/>
  <c r="AC51" i="40"/>
  <c r="AB51" i="40"/>
  <c r="AA51" i="40"/>
  <c r="Z51" i="40"/>
  <c r="Y51" i="40"/>
  <c r="X51" i="40"/>
  <c r="W51" i="40"/>
  <c r="V51" i="40"/>
  <c r="U51" i="40"/>
  <c r="T51" i="40"/>
  <c r="S51" i="40"/>
  <c r="F51" i="40"/>
  <c r="AZ50" i="40"/>
  <c r="AX50" i="40"/>
  <c r="AW50" i="40"/>
  <c r="AV50" i="40"/>
  <c r="AU50" i="40"/>
  <c r="AT50" i="40"/>
  <c r="AS50" i="40"/>
  <c r="AR50" i="40"/>
  <c r="AQ50" i="40"/>
  <c r="AP50" i="40"/>
  <c r="AO50" i="40"/>
  <c r="AN50" i="40"/>
  <c r="AM50" i="40"/>
  <c r="AL50" i="40"/>
  <c r="AK50" i="40"/>
  <c r="AJ50" i="40"/>
  <c r="AI50" i="40"/>
  <c r="AH50" i="40"/>
  <c r="AG50" i="40"/>
  <c r="AF50" i="40"/>
  <c r="AE50" i="40"/>
  <c r="AD50" i="40"/>
  <c r="AC50" i="40"/>
  <c r="AB50" i="40"/>
  <c r="AA50" i="40"/>
  <c r="Z50" i="40"/>
  <c r="Y50" i="40"/>
  <c r="X50" i="40"/>
  <c r="W50" i="40"/>
  <c r="V50" i="40"/>
  <c r="U50" i="40"/>
  <c r="T50" i="40"/>
  <c r="S50" i="40"/>
  <c r="AZ48" i="40"/>
  <c r="AX48" i="40"/>
  <c r="AW48" i="40"/>
  <c r="AV48" i="40"/>
  <c r="AU48" i="40"/>
  <c r="AT48" i="40"/>
  <c r="AS48" i="40"/>
  <c r="AR48" i="40"/>
  <c r="AQ48" i="40"/>
  <c r="AP48" i="40"/>
  <c r="AO48" i="40"/>
  <c r="AN48" i="40"/>
  <c r="AM48" i="40"/>
  <c r="AL48" i="40"/>
  <c r="AK48" i="40"/>
  <c r="AJ48" i="40"/>
  <c r="AI48" i="40"/>
  <c r="AH48" i="40"/>
  <c r="AG48" i="40"/>
  <c r="AF48" i="40"/>
  <c r="AE48" i="40"/>
  <c r="AD48" i="40"/>
  <c r="AC48" i="40"/>
  <c r="AB48" i="40"/>
  <c r="AA48" i="40"/>
  <c r="Z48" i="40"/>
  <c r="Y48" i="40"/>
  <c r="X48" i="40"/>
  <c r="W48" i="40"/>
  <c r="V48" i="40"/>
  <c r="U48" i="40"/>
  <c r="T48" i="40"/>
  <c r="S48" i="40"/>
  <c r="F48" i="40"/>
  <c r="AZ47" i="40"/>
  <c r="AX47" i="40"/>
  <c r="AW47" i="40"/>
  <c r="AV47" i="40"/>
  <c r="AU47" i="40"/>
  <c r="AT47" i="40"/>
  <c r="AS47" i="40"/>
  <c r="AR47" i="40"/>
  <c r="AQ47" i="40"/>
  <c r="AP47" i="40"/>
  <c r="AO47" i="40"/>
  <c r="AN47" i="40"/>
  <c r="AM47" i="40"/>
  <c r="AL47" i="40"/>
  <c r="AK47" i="40"/>
  <c r="AJ47" i="40"/>
  <c r="AI47" i="40"/>
  <c r="AH47" i="40"/>
  <c r="AG47" i="40"/>
  <c r="AF47" i="40"/>
  <c r="AE47" i="40"/>
  <c r="AD47" i="40"/>
  <c r="AC47" i="40"/>
  <c r="AB47" i="40"/>
  <c r="AA47" i="40"/>
  <c r="Z47" i="40"/>
  <c r="Y47" i="40"/>
  <c r="X47" i="40"/>
  <c r="W47" i="40"/>
  <c r="V47" i="40"/>
  <c r="U47" i="40"/>
  <c r="T47" i="40"/>
  <c r="S47" i="40"/>
  <c r="AZ45" i="40"/>
  <c r="AX45" i="40"/>
  <c r="AW45" i="40"/>
  <c r="AV45" i="40"/>
  <c r="AU45" i="40"/>
  <c r="AT45" i="40"/>
  <c r="AS45" i="40"/>
  <c r="AR45" i="40"/>
  <c r="AQ45" i="40"/>
  <c r="AP45" i="40"/>
  <c r="AO45" i="40"/>
  <c r="AN45" i="40"/>
  <c r="AM45" i="40"/>
  <c r="AL45" i="40"/>
  <c r="AK45" i="40"/>
  <c r="AJ45" i="40"/>
  <c r="AI45" i="40"/>
  <c r="AH45" i="40"/>
  <c r="AG45" i="40"/>
  <c r="AF45" i="40"/>
  <c r="AE45" i="40"/>
  <c r="AD45" i="40"/>
  <c r="AC45" i="40"/>
  <c r="AB45" i="40"/>
  <c r="AA45" i="40"/>
  <c r="Z45" i="40"/>
  <c r="Y45" i="40"/>
  <c r="X45" i="40"/>
  <c r="W45" i="40"/>
  <c r="V45" i="40"/>
  <c r="U45" i="40"/>
  <c r="T45" i="40"/>
  <c r="S45" i="40"/>
  <c r="F45" i="40"/>
  <c r="AZ44" i="40"/>
  <c r="AX44" i="40"/>
  <c r="AW44" i="40"/>
  <c r="AV44" i="40"/>
  <c r="AU44" i="40"/>
  <c r="AT44" i="40"/>
  <c r="AS44" i="40"/>
  <c r="AR44" i="40"/>
  <c r="AQ44" i="40"/>
  <c r="AP44" i="40"/>
  <c r="AO44" i="40"/>
  <c r="AN44" i="40"/>
  <c r="AM44" i="40"/>
  <c r="AL44" i="40"/>
  <c r="AK44" i="40"/>
  <c r="AJ44" i="40"/>
  <c r="AI44" i="40"/>
  <c r="AH44" i="40"/>
  <c r="AG44" i="40"/>
  <c r="AF44" i="40"/>
  <c r="AE44" i="40"/>
  <c r="AD44" i="40"/>
  <c r="AC44" i="40"/>
  <c r="AB44" i="40"/>
  <c r="AA44" i="40"/>
  <c r="Z44" i="40"/>
  <c r="Y44" i="40"/>
  <c r="X44" i="40"/>
  <c r="W44" i="40"/>
  <c r="V44" i="40"/>
  <c r="U44" i="40"/>
  <c r="T44" i="40"/>
  <c r="S44" i="40"/>
  <c r="AZ42" i="40"/>
  <c r="AX42" i="40"/>
  <c r="AW42" i="40"/>
  <c r="AV42" i="40"/>
  <c r="AU42" i="40"/>
  <c r="AT42" i="40"/>
  <c r="AS42" i="40"/>
  <c r="AR42" i="40"/>
  <c r="AQ42" i="40"/>
  <c r="AP42" i="40"/>
  <c r="AO42" i="40"/>
  <c r="AN42" i="40"/>
  <c r="AM42" i="40"/>
  <c r="AL42" i="40"/>
  <c r="AK42" i="40"/>
  <c r="AJ42" i="40"/>
  <c r="AI42" i="40"/>
  <c r="AH42" i="40"/>
  <c r="AG42" i="40"/>
  <c r="AF42" i="40"/>
  <c r="AE42" i="40"/>
  <c r="AD42" i="40"/>
  <c r="AC42" i="40"/>
  <c r="AB42" i="40"/>
  <c r="AA42" i="40"/>
  <c r="Z42" i="40"/>
  <c r="Y42" i="40"/>
  <c r="X42" i="40"/>
  <c r="W42" i="40"/>
  <c r="V42" i="40"/>
  <c r="U42" i="40"/>
  <c r="T42" i="40"/>
  <c r="S42" i="40"/>
  <c r="F42" i="40"/>
  <c r="AZ41" i="40"/>
  <c r="AX41" i="40"/>
  <c r="AW41" i="40"/>
  <c r="AV41" i="40"/>
  <c r="AU41" i="40"/>
  <c r="AT41" i="40"/>
  <c r="AS41" i="40"/>
  <c r="AR41" i="40"/>
  <c r="AQ41" i="40"/>
  <c r="AP41" i="40"/>
  <c r="AO41" i="40"/>
  <c r="AN41" i="40"/>
  <c r="AM41" i="40"/>
  <c r="AL41" i="40"/>
  <c r="AK41" i="40"/>
  <c r="AJ41" i="40"/>
  <c r="AI41" i="40"/>
  <c r="AH41" i="40"/>
  <c r="AG41" i="40"/>
  <c r="AF41" i="40"/>
  <c r="AE41" i="40"/>
  <c r="AD41" i="40"/>
  <c r="AC41" i="40"/>
  <c r="AB41" i="40"/>
  <c r="AA41" i="40"/>
  <c r="Z41" i="40"/>
  <c r="Y41" i="40"/>
  <c r="X41" i="40"/>
  <c r="W41" i="40"/>
  <c r="V41" i="40"/>
  <c r="U41" i="40"/>
  <c r="T41" i="40"/>
  <c r="S41" i="40"/>
  <c r="AZ39" i="40"/>
  <c r="AX39" i="40"/>
  <c r="AW39" i="40"/>
  <c r="AV39" i="40"/>
  <c r="AU39" i="40"/>
  <c r="AT39" i="40"/>
  <c r="AS39" i="40"/>
  <c r="AR39" i="40"/>
  <c r="AQ39" i="40"/>
  <c r="AP39" i="40"/>
  <c r="AO39" i="40"/>
  <c r="AN39" i="40"/>
  <c r="AM39" i="40"/>
  <c r="AL39" i="40"/>
  <c r="AK39" i="40"/>
  <c r="AJ39" i="40"/>
  <c r="AI39" i="40"/>
  <c r="AH39" i="40"/>
  <c r="AG39" i="40"/>
  <c r="AF39" i="40"/>
  <c r="AE39" i="40"/>
  <c r="AD39" i="40"/>
  <c r="AC39" i="40"/>
  <c r="AB39" i="40"/>
  <c r="AA39" i="40"/>
  <c r="Z39" i="40"/>
  <c r="Y39" i="40"/>
  <c r="X39" i="40"/>
  <c r="W39" i="40"/>
  <c r="V39" i="40"/>
  <c r="U39" i="40"/>
  <c r="T39" i="40"/>
  <c r="S39" i="40"/>
  <c r="F39" i="40"/>
  <c r="AZ38" i="40"/>
  <c r="AX38" i="40"/>
  <c r="AW38" i="40"/>
  <c r="AV38" i="40"/>
  <c r="AU38" i="40"/>
  <c r="AT38" i="40"/>
  <c r="AS38" i="40"/>
  <c r="AR38" i="40"/>
  <c r="AQ38" i="40"/>
  <c r="AP38" i="40"/>
  <c r="AO38" i="40"/>
  <c r="AN38" i="40"/>
  <c r="AM38" i="40"/>
  <c r="AL38" i="40"/>
  <c r="AK38" i="40"/>
  <c r="AJ38" i="40"/>
  <c r="AI38" i="40"/>
  <c r="AH38" i="40"/>
  <c r="AG38" i="40"/>
  <c r="AF38" i="40"/>
  <c r="AE38" i="40"/>
  <c r="AD38" i="40"/>
  <c r="AC38" i="40"/>
  <c r="AB38" i="40"/>
  <c r="AA38" i="40"/>
  <c r="Z38" i="40"/>
  <c r="Y38" i="40"/>
  <c r="X38" i="40"/>
  <c r="W38" i="40"/>
  <c r="V38" i="40"/>
  <c r="U38" i="40"/>
  <c r="T38" i="40"/>
  <c r="S38" i="40"/>
  <c r="AZ36" i="40"/>
  <c r="AX36" i="40"/>
  <c r="AW36" i="40"/>
  <c r="AV36" i="40"/>
  <c r="AU36" i="40"/>
  <c r="AT36" i="40"/>
  <c r="AS36" i="40"/>
  <c r="AR36" i="40"/>
  <c r="AQ36" i="40"/>
  <c r="AP36" i="40"/>
  <c r="AO36" i="40"/>
  <c r="AN36" i="40"/>
  <c r="AM36" i="40"/>
  <c r="AL36" i="40"/>
  <c r="AK36" i="40"/>
  <c r="AJ36" i="40"/>
  <c r="AI36" i="40"/>
  <c r="AH36" i="40"/>
  <c r="AG36" i="40"/>
  <c r="AF36" i="40"/>
  <c r="AE36" i="40"/>
  <c r="AD36" i="40"/>
  <c r="AC36" i="40"/>
  <c r="AB36" i="40"/>
  <c r="AA36" i="40"/>
  <c r="Z36" i="40"/>
  <c r="Y36" i="40"/>
  <c r="X36" i="40"/>
  <c r="W36" i="40"/>
  <c r="V36" i="40"/>
  <c r="U36" i="40"/>
  <c r="T36" i="40"/>
  <c r="S36" i="40"/>
  <c r="F36" i="40"/>
  <c r="AZ35" i="40"/>
  <c r="AX35" i="40"/>
  <c r="AW35" i="40"/>
  <c r="AV35" i="40"/>
  <c r="AU35" i="40"/>
  <c r="AT35" i="40"/>
  <c r="AS35" i="40"/>
  <c r="AR35" i="40"/>
  <c r="AQ35" i="40"/>
  <c r="AP35" i="40"/>
  <c r="AO35" i="40"/>
  <c r="AN35" i="40"/>
  <c r="AM35" i="40"/>
  <c r="AL35" i="40"/>
  <c r="AK35" i="40"/>
  <c r="AJ35" i="40"/>
  <c r="AI35" i="40"/>
  <c r="AH35" i="40"/>
  <c r="AG35" i="40"/>
  <c r="AF35" i="40"/>
  <c r="AE35" i="40"/>
  <c r="AD35" i="40"/>
  <c r="AC35" i="40"/>
  <c r="AB35" i="40"/>
  <c r="AA35" i="40"/>
  <c r="Z35" i="40"/>
  <c r="Y35" i="40"/>
  <c r="X35" i="40"/>
  <c r="W35" i="40"/>
  <c r="V35" i="40"/>
  <c r="U35" i="40"/>
  <c r="T35" i="40"/>
  <c r="S35" i="40"/>
  <c r="AZ33" i="40"/>
  <c r="AX33" i="40"/>
  <c r="AW33" i="40"/>
  <c r="AV33" i="40"/>
  <c r="AU33" i="40"/>
  <c r="AT33" i="40"/>
  <c r="AS33" i="40"/>
  <c r="AR33" i="40"/>
  <c r="AQ33" i="40"/>
  <c r="AP33" i="40"/>
  <c r="AO33" i="40"/>
  <c r="AN33" i="40"/>
  <c r="AM33" i="40"/>
  <c r="AL33" i="40"/>
  <c r="AK33" i="40"/>
  <c r="AJ33" i="40"/>
  <c r="AI33" i="40"/>
  <c r="AH33" i="40"/>
  <c r="AG33" i="40"/>
  <c r="AF33" i="40"/>
  <c r="AE33" i="40"/>
  <c r="AD33" i="40"/>
  <c r="AC33" i="40"/>
  <c r="AB33" i="40"/>
  <c r="AA33" i="40"/>
  <c r="Z33" i="40"/>
  <c r="Y33" i="40"/>
  <c r="X33" i="40"/>
  <c r="W33" i="40"/>
  <c r="V33" i="40"/>
  <c r="U33" i="40"/>
  <c r="T33" i="40"/>
  <c r="S33" i="40"/>
  <c r="F33" i="40"/>
  <c r="AZ32" i="40"/>
  <c r="AX32" i="40"/>
  <c r="AW32" i="40"/>
  <c r="AV32" i="40"/>
  <c r="AU32" i="40"/>
  <c r="AT32" i="40"/>
  <c r="AS32" i="40"/>
  <c r="AR32" i="40"/>
  <c r="AQ32" i="40"/>
  <c r="AP32" i="40"/>
  <c r="AO32" i="40"/>
  <c r="AN32" i="40"/>
  <c r="AM32" i="40"/>
  <c r="AL32" i="40"/>
  <c r="AK32" i="40"/>
  <c r="AJ32" i="40"/>
  <c r="AI32" i="40"/>
  <c r="AH32" i="40"/>
  <c r="AG32" i="40"/>
  <c r="AF32" i="40"/>
  <c r="AE32" i="40"/>
  <c r="AD32" i="40"/>
  <c r="AC32" i="40"/>
  <c r="AB32" i="40"/>
  <c r="AA32" i="40"/>
  <c r="Z32" i="40"/>
  <c r="Y32" i="40"/>
  <c r="X32" i="40"/>
  <c r="W32" i="40"/>
  <c r="V32" i="40"/>
  <c r="U32" i="40"/>
  <c r="T32" i="40"/>
  <c r="S32" i="40"/>
  <c r="AZ30" i="40"/>
  <c r="AX30" i="40"/>
  <c r="AW30" i="40"/>
  <c r="AV30" i="40"/>
  <c r="AU30" i="40"/>
  <c r="AT30" i="40"/>
  <c r="AS30" i="40"/>
  <c r="AR30" i="40"/>
  <c r="AQ30" i="40"/>
  <c r="AP30" i="40"/>
  <c r="AO30" i="40"/>
  <c r="AN30" i="40"/>
  <c r="AM30" i="40"/>
  <c r="AL30" i="40"/>
  <c r="AK30" i="40"/>
  <c r="AJ30" i="40"/>
  <c r="AI30" i="40"/>
  <c r="AH30" i="40"/>
  <c r="AG30" i="40"/>
  <c r="AF30" i="40"/>
  <c r="AE30" i="40"/>
  <c r="AD30" i="40"/>
  <c r="AC30" i="40"/>
  <c r="AB30" i="40"/>
  <c r="AA30" i="40"/>
  <c r="Z30" i="40"/>
  <c r="Y30" i="40"/>
  <c r="X30" i="40"/>
  <c r="W30" i="40"/>
  <c r="V30" i="40"/>
  <c r="U30" i="40"/>
  <c r="T30" i="40"/>
  <c r="S30" i="40"/>
  <c r="F30" i="40"/>
  <c r="AZ29" i="40"/>
  <c r="AX29" i="40"/>
  <c r="AW29" i="40"/>
  <c r="AV29" i="40"/>
  <c r="AU29" i="40"/>
  <c r="AT29" i="40"/>
  <c r="AS29" i="40"/>
  <c r="AR29" i="40"/>
  <c r="AQ29" i="40"/>
  <c r="AP29" i="40"/>
  <c r="AO29" i="40"/>
  <c r="AN29" i="40"/>
  <c r="AM29" i="40"/>
  <c r="AL29" i="40"/>
  <c r="AK29" i="40"/>
  <c r="AJ29" i="40"/>
  <c r="AI29" i="40"/>
  <c r="AH29" i="40"/>
  <c r="AG29" i="40"/>
  <c r="AF29" i="40"/>
  <c r="AE29" i="40"/>
  <c r="AD29" i="40"/>
  <c r="AC29" i="40"/>
  <c r="AB29" i="40"/>
  <c r="AA29" i="40"/>
  <c r="Z29" i="40"/>
  <c r="Y29" i="40"/>
  <c r="X29" i="40"/>
  <c r="W29" i="40"/>
  <c r="V29" i="40"/>
  <c r="U29" i="40"/>
  <c r="T29" i="40"/>
  <c r="S29" i="40"/>
  <c r="AZ27" i="40"/>
  <c r="AX27" i="40"/>
  <c r="AW27" i="40"/>
  <c r="AV27" i="40"/>
  <c r="AU27" i="40"/>
  <c r="AT27" i="40"/>
  <c r="AS27" i="40"/>
  <c r="AR27" i="40"/>
  <c r="AQ27" i="40"/>
  <c r="AP27" i="40"/>
  <c r="AO27" i="40"/>
  <c r="AN27" i="40"/>
  <c r="AM27" i="40"/>
  <c r="AL27" i="40"/>
  <c r="AK27" i="40"/>
  <c r="AJ27" i="40"/>
  <c r="AI27" i="40"/>
  <c r="AH27" i="40"/>
  <c r="AG27" i="40"/>
  <c r="AF27" i="40"/>
  <c r="AE27" i="40"/>
  <c r="AD27" i="40"/>
  <c r="AC27" i="40"/>
  <c r="AB27" i="40"/>
  <c r="AA27" i="40"/>
  <c r="Z27" i="40"/>
  <c r="Y27" i="40"/>
  <c r="X27" i="40"/>
  <c r="W27" i="40"/>
  <c r="V27" i="40"/>
  <c r="U27" i="40"/>
  <c r="T27" i="40"/>
  <c r="S27" i="40"/>
  <c r="F27" i="40"/>
  <c r="AZ26" i="40"/>
  <c r="AX26" i="40"/>
  <c r="AW26" i="40"/>
  <c r="AV26" i="40"/>
  <c r="AU26" i="40"/>
  <c r="AT26" i="40"/>
  <c r="AS26" i="40"/>
  <c r="AR26" i="40"/>
  <c r="AQ26" i="40"/>
  <c r="AP26" i="40"/>
  <c r="AO26" i="40"/>
  <c r="AN26" i="40"/>
  <c r="AM26" i="40"/>
  <c r="AL26" i="40"/>
  <c r="AK26" i="40"/>
  <c r="AJ26" i="40"/>
  <c r="AI26" i="40"/>
  <c r="AH26" i="40"/>
  <c r="AG26" i="40"/>
  <c r="AF26" i="40"/>
  <c r="AE26" i="40"/>
  <c r="AD26" i="40"/>
  <c r="AC26" i="40"/>
  <c r="AB26" i="40"/>
  <c r="AA26" i="40"/>
  <c r="Z26" i="40"/>
  <c r="Y26" i="40"/>
  <c r="X26" i="40"/>
  <c r="W26" i="40"/>
  <c r="V26" i="40"/>
  <c r="U26" i="40"/>
  <c r="T26" i="40"/>
  <c r="S26" i="40"/>
  <c r="B25" i="40"/>
  <c r="B28" i="40" s="1"/>
  <c r="B31" i="40" s="1"/>
  <c r="B34" i="40" s="1"/>
  <c r="B37" i="40" s="1"/>
  <c r="B40" i="40" s="1"/>
  <c r="B43" i="40" s="1"/>
  <c r="B46" i="40" s="1"/>
  <c r="B49" i="40" s="1"/>
  <c r="B52" i="40" s="1"/>
  <c r="B55" i="40" s="1"/>
  <c r="B58" i="40" s="1"/>
  <c r="AZ24" i="40"/>
  <c r="AX24" i="40"/>
  <c r="AW24" i="40"/>
  <c r="AV24" i="40"/>
  <c r="AU24" i="40"/>
  <c r="AT24" i="40"/>
  <c r="AS24" i="40"/>
  <c r="AR24" i="40"/>
  <c r="AQ24" i="40"/>
  <c r="AP24" i="40"/>
  <c r="AO24" i="40"/>
  <c r="AN24" i="40"/>
  <c r="AM24" i="40"/>
  <c r="AL24" i="40"/>
  <c r="AK24" i="40"/>
  <c r="AJ24" i="40"/>
  <c r="AI24" i="40"/>
  <c r="AH24" i="40"/>
  <c r="AG24" i="40"/>
  <c r="AF24" i="40"/>
  <c r="AE24" i="40"/>
  <c r="AD24" i="40"/>
  <c r="AC24" i="40"/>
  <c r="AB24" i="40"/>
  <c r="AA24" i="40"/>
  <c r="Z24" i="40"/>
  <c r="Y24" i="40"/>
  <c r="X24" i="40"/>
  <c r="W24" i="40"/>
  <c r="V24" i="40"/>
  <c r="U24" i="40"/>
  <c r="T24" i="40"/>
  <c r="S24" i="40"/>
  <c r="F24" i="40"/>
  <c r="AZ23" i="40"/>
  <c r="AX23" i="40"/>
  <c r="AW23" i="40"/>
  <c r="AV23" i="40"/>
  <c r="AU23" i="40"/>
  <c r="AT23" i="40"/>
  <c r="AS23" i="40"/>
  <c r="AR23" i="40"/>
  <c r="AQ23" i="40"/>
  <c r="AP23" i="40"/>
  <c r="AO23" i="40"/>
  <c r="AN23" i="40"/>
  <c r="AM23" i="40"/>
  <c r="AL23" i="40"/>
  <c r="AK23" i="40"/>
  <c r="AJ23" i="40"/>
  <c r="AI23" i="40"/>
  <c r="AH23" i="40"/>
  <c r="AG23" i="40"/>
  <c r="AF23" i="40"/>
  <c r="AE23" i="40"/>
  <c r="AD23" i="40"/>
  <c r="AC23" i="40"/>
  <c r="AB23" i="40"/>
  <c r="AA23" i="40"/>
  <c r="Z23" i="40"/>
  <c r="Y23" i="40"/>
  <c r="X23" i="40"/>
  <c r="W23" i="40"/>
  <c r="V23" i="40"/>
  <c r="U23" i="40"/>
  <c r="T23" i="40"/>
  <c r="S23" i="40"/>
  <c r="AV20" i="40"/>
  <c r="AV21" i="40" s="1"/>
  <c r="AW19" i="40"/>
  <c r="AW20" i="40" s="1"/>
  <c r="AW21" i="40" s="1"/>
  <c r="AV19" i="40"/>
  <c r="AU19" i="40"/>
  <c r="AU20" i="40" s="1"/>
  <c r="AU21" i="40" s="1"/>
  <c r="AX17" i="40"/>
  <c r="BC14" i="40"/>
  <c r="AC2" i="40"/>
  <c r="AS20" i="40" s="1"/>
  <c r="AS21" i="40" s="1"/>
  <c r="AW327" i="39"/>
  <c r="AV327" i="39"/>
  <c r="AU327" i="39"/>
  <c r="AT327" i="39"/>
  <c r="AS327" i="39"/>
  <c r="AR327" i="39"/>
  <c r="AQ327" i="39"/>
  <c r="AP327" i="39"/>
  <c r="AO327" i="39"/>
  <c r="AN327" i="39"/>
  <c r="AM327" i="39"/>
  <c r="AL327" i="39"/>
  <c r="AK327" i="39"/>
  <c r="AJ327" i="39"/>
  <c r="AI327" i="39"/>
  <c r="AH327" i="39"/>
  <c r="AG327" i="39"/>
  <c r="AF327" i="39"/>
  <c r="AE327" i="39"/>
  <c r="AD327" i="39"/>
  <c r="AC327" i="39"/>
  <c r="AB327" i="39"/>
  <c r="AA327" i="39"/>
  <c r="Z327" i="39"/>
  <c r="Y327" i="39"/>
  <c r="X327" i="39"/>
  <c r="W327" i="39"/>
  <c r="V327" i="39"/>
  <c r="U327" i="39"/>
  <c r="T327" i="39"/>
  <c r="S327" i="39"/>
  <c r="AZ321" i="39"/>
  <c r="AX321" i="39"/>
  <c r="AW321" i="39"/>
  <c r="AV321" i="39"/>
  <c r="AU321" i="39"/>
  <c r="AT321" i="39"/>
  <c r="AS321" i="39"/>
  <c r="AR321" i="39"/>
  <c r="AQ321" i="39"/>
  <c r="AP321" i="39"/>
  <c r="AO321" i="39"/>
  <c r="AN321" i="39"/>
  <c r="AM321" i="39"/>
  <c r="AL321" i="39"/>
  <c r="AK321" i="39"/>
  <c r="AJ321" i="39"/>
  <c r="AI321" i="39"/>
  <c r="AH321" i="39"/>
  <c r="AG321" i="39"/>
  <c r="AF321" i="39"/>
  <c r="AE321" i="39"/>
  <c r="AD321" i="39"/>
  <c r="AC321" i="39"/>
  <c r="AB321" i="39"/>
  <c r="AA321" i="39"/>
  <c r="Z321" i="39"/>
  <c r="Y321" i="39"/>
  <c r="X321" i="39"/>
  <c r="W321" i="39"/>
  <c r="V321" i="39"/>
  <c r="U321" i="39"/>
  <c r="T321" i="39"/>
  <c r="S321" i="39"/>
  <c r="F321" i="39"/>
  <c r="AZ320" i="39"/>
  <c r="AX320" i="39"/>
  <c r="AW320" i="39"/>
  <c r="AV320" i="39"/>
  <c r="AU320" i="39"/>
  <c r="AT320" i="39"/>
  <c r="AS320" i="39"/>
  <c r="AR320" i="39"/>
  <c r="AQ320" i="39"/>
  <c r="AP320" i="39"/>
  <c r="AO320" i="39"/>
  <c r="AN320" i="39"/>
  <c r="AM320" i="39"/>
  <c r="AL320" i="39"/>
  <c r="AK320" i="39"/>
  <c r="AJ320" i="39"/>
  <c r="AI320" i="39"/>
  <c r="AH320" i="39"/>
  <c r="AG320" i="39"/>
  <c r="AF320" i="39"/>
  <c r="AE320" i="39"/>
  <c r="AD320" i="39"/>
  <c r="AC320" i="39"/>
  <c r="AB320" i="39"/>
  <c r="AA320" i="39"/>
  <c r="Z320" i="39"/>
  <c r="Y320" i="39"/>
  <c r="X320" i="39"/>
  <c r="W320" i="39"/>
  <c r="V320" i="39"/>
  <c r="U320" i="39"/>
  <c r="T320" i="39"/>
  <c r="S320" i="39"/>
  <c r="AZ318" i="39"/>
  <c r="AX318" i="39"/>
  <c r="AW318" i="39"/>
  <c r="AV318" i="39"/>
  <c r="AU318" i="39"/>
  <c r="AT318" i="39"/>
  <c r="AS318" i="39"/>
  <c r="AR318" i="39"/>
  <c r="AQ318" i="39"/>
  <c r="AP318" i="39"/>
  <c r="AO318" i="39"/>
  <c r="AN318" i="39"/>
  <c r="AM318" i="39"/>
  <c r="AL318" i="39"/>
  <c r="AK318" i="39"/>
  <c r="AJ318" i="39"/>
  <c r="AI318" i="39"/>
  <c r="AH318" i="39"/>
  <c r="AG318" i="39"/>
  <c r="AF318" i="39"/>
  <c r="AE318" i="39"/>
  <c r="AD318" i="39"/>
  <c r="AC318" i="39"/>
  <c r="AB318" i="39"/>
  <c r="AA318" i="39"/>
  <c r="Z318" i="39"/>
  <c r="Y318" i="39"/>
  <c r="X318" i="39"/>
  <c r="W318" i="39"/>
  <c r="V318" i="39"/>
  <c r="U318" i="39"/>
  <c r="T318" i="39"/>
  <c r="S318" i="39"/>
  <c r="F318" i="39"/>
  <c r="AZ317" i="39"/>
  <c r="AX317" i="39"/>
  <c r="AW317" i="39"/>
  <c r="AV317" i="39"/>
  <c r="AU317" i="39"/>
  <c r="AT317" i="39"/>
  <c r="AS317" i="39"/>
  <c r="AR317" i="39"/>
  <c r="AQ317" i="39"/>
  <c r="AP317" i="39"/>
  <c r="AO317" i="39"/>
  <c r="AN317" i="39"/>
  <c r="AM317" i="39"/>
  <c r="AL317" i="39"/>
  <c r="AK317" i="39"/>
  <c r="AJ317" i="39"/>
  <c r="AI317" i="39"/>
  <c r="AH317" i="39"/>
  <c r="AG317" i="39"/>
  <c r="AF317" i="39"/>
  <c r="AE317" i="39"/>
  <c r="AD317" i="39"/>
  <c r="AC317" i="39"/>
  <c r="AB317" i="39"/>
  <c r="AA317" i="39"/>
  <c r="Z317" i="39"/>
  <c r="Y317" i="39"/>
  <c r="X317" i="39"/>
  <c r="W317" i="39"/>
  <c r="V317" i="39"/>
  <c r="U317" i="39"/>
  <c r="T317" i="39"/>
  <c r="S317" i="39"/>
  <c r="AZ315" i="39"/>
  <c r="AX315" i="39"/>
  <c r="AW315" i="39"/>
  <c r="AV315" i="39"/>
  <c r="AU315" i="39"/>
  <c r="AT315" i="39"/>
  <c r="AS315" i="39"/>
  <c r="AR315" i="39"/>
  <c r="AQ315" i="39"/>
  <c r="AP315" i="39"/>
  <c r="AO315" i="39"/>
  <c r="AN315" i="39"/>
  <c r="AM315" i="39"/>
  <c r="AL315" i="39"/>
  <c r="AK315" i="39"/>
  <c r="AJ315" i="39"/>
  <c r="AI315" i="39"/>
  <c r="AH315" i="39"/>
  <c r="AG315" i="39"/>
  <c r="AF315" i="39"/>
  <c r="AE315" i="39"/>
  <c r="AD315" i="39"/>
  <c r="AC315" i="39"/>
  <c r="AB315" i="39"/>
  <c r="AA315" i="39"/>
  <c r="Z315" i="39"/>
  <c r="Y315" i="39"/>
  <c r="X315" i="39"/>
  <c r="W315" i="39"/>
  <c r="V315" i="39"/>
  <c r="U315" i="39"/>
  <c r="T315" i="39"/>
  <c r="S315" i="39"/>
  <c r="F315" i="39"/>
  <c r="AZ314" i="39"/>
  <c r="AX314" i="39"/>
  <c r="AW314" i="39"/>
  <c r="AV314" i="39"/>
  <c r="AU314" i="39"/>
  <c r="AT314" i="39"/>
  <c r="AS314" i="39"/>
  <c r="AR314" i="39"/>
  <c r="AQ314" i="39"/>
  <c r="AP314" i="39"/>
  <c r="AO314" i="39"/>
  <c r="AN314" i="39"/>
  <c r="AM314" i="39"/>
  <c r="AL314" i="39"/>
  <c r="AK314" i="39"/>
  <c r="AJ314" i="39"/>
  <c r="AI314" i="39"/>
  <c r="AH314" i="39"/>
  <c r="AG314" i="39"/>
  <c r="AF314" i="39"/>
  <c r="AE314" i="39"/>
  <c r="AD314" i="39"/>
  <c r="AC314" i="39"/>
  <c r="AB314" i="39"/>
  <c r="AA314" i="39"/>
  <c r="Z314" i="39"/>
  <c r="Y314" i="39"/>
  <c r="X314" i="39"/>
  <c r="W314" i="39"/>
  <c r="V314" i="39"/>
  <c r="U314" i="39"/>
  <c r="T314" i="39"/>
  <c r="S314" i="39"/>
  <c r="AZ312" i="39"/>
  <c r="AX312" i="39"/>
  <c r="AW312" i="39"/>
  <c r="AV312" i="39"/>
  <c r="AU312" i="39"/>
  <c r="AT312" i="39"/>
  <c r="AS312" i="39"/>
  <c r="AR312" i="39"/>
  <c r="AQ312" i="39"/>
  <c r="AP312" i="39"/>
  <c r="AO312" i="39"/>
  <c r="AN312" i="39"/>
  <c r="AM312" i="39"/>
  <c r="AL312" i="39"/>
  <c r="AK312" i="39"/>
  <c r="AJ312" i="39"/>
  <c r="AI312" i="39"/>
  <c r="AH312" i="39"/>
  <c r="AG312" i="39"/>
  <c r="AF312" i="39"/>
  <c r="AE312" i="39"/>
  <c r="AD312" i="39"/>
  <c r="AC312" i="39"/>
  <c r="AB312" i="39"/>
  <c r="AA312" i="39"/>
  <c r="Z312" i="39"/>
  <c r="Y312" i="39"/>
  <c r="X312" i="39"/>
  <c r="W312" i="39"/>
  <c r="V312" i="39"/>
  <c r="U312" i="39"/>
  <c r="T312" i="39"/>
  <c r="S312" i="39"/>
  <c r="F312" i="39"/>
  <c r="AZ311" i="39"/>
  <c r="AX311" i="39"/>
  <c r="AW311" i="39"/>
  <c r="AV311" i="39"/>
  <c r="AU311" i="39"/>
  <c r="AT311" i="39"/>
  <c r="AS311" i="39"/>
  <c r="AR311" i="39"/>
  <c r="AQ311" i="39"/>
  <c r="AP311" i="39"/>
  <c r="AO311" i="39"/>
  <c r="AN311" i="39"/>
  <c r="AM311" i="39"/>
  <c r="AL311" i="39"/>
  <c r="AK311" i="39"/>
  <c r="AJ311" i="39"/>
  <c r="AI311" i="39"/>
  <c r="AH311" i="39"/>
  <c r="AG311" i="39"/>
  <c r="AF311" i="39"/>
  <c r="AE311" i="39"/>
  <c r="AD311" i="39"/>
  <c r="AC311" i="39"/>
  <c r="AB311" i="39"/>
  <c r="AA311" i="39"/>
  <c r="Z311" i="39"/>
  <c r="Y311" i="39"/>
  <c r="X311" i="39"/>
  <c r="W311" i="39"/>
  <c r="V311" i="39"/>
  <c r="U311" i="39"/>
  <c r="T311" i="39"/>
  <c r="S311" i="39"/>
  <c r="AZ309" i="39"/>
  <c r="AX309" i="39"/>
  <c r="AW309" i="39"/>
  <c r="AV309" i="39"/>
  <c r="AU309" i="39"/>
  <c r="AT309" i="39"/>
  <c r="AS309" i="39"/>
  <c r="AR309" i="39"/>
  <c r="AQ309" i="39"/>
  <c r="AP309" i="39"/>
  <c r="AO309" i="39"/>
  <c r="AN309" i="39"/>
  <c r="AM309" i="39"/>
  <c r="AL309" i="39"/>
  <c r="AK309" i="39"/>
  <c r="AJ309" i="39"/>
  <c r="AI309" i="39"/>
  <c r="AH309" i="39"/>
  <c r="AG309" i="39"/>
  <c r="AF309" i="39"/>
  <c r="AE309" i="39"/>
  <c r="AD309" i="39"/>
  <c r="AC309" i="39"/>
  <c r="AB309" i="39"/>
  <c r="AA309" i="39"/>
  <c r="Z309" i="39"/>
  <c r="Y309" i="39"/>
  <c r="X309" i="39"/>
  <c r="W309" i="39"/>
  <c r="V309" i="39"/>
  <c r="U309" i="39"/>
  <c r="T309" i="39"/>
  <c r="S309" i="39"/>
  <c r="F309" i="39"/>
  <c r="AZ308" i="39"/>
  <c r="AX308" i="39"/>
  <c r="AW308" i="39"/>
  <c r="AV308" i="39"/>
  <c r="AU308" i="39"/>
  <c r="AT308" i="39"/>
  <c r="AS308" i="39"/>
  <c r="AR308" i="39"/>
  <c r="AQ308" i="39"/>
  <c r="AP308" i="39"/>
  <c r="AO308" i="39"/>
  <c r="AN308" i="39"/>
  <c r="AM308" i="39"/>
  <c r="AL308" i="39"/>
  <c r="AK308" i="39"/>
  <c r="AJ308" i="39"/>
  <c r="AI308" i="39"/>
  <c r="AH308" i="39"/>
  <c r="AG308" i="39"/>
  <c r="AF308" i="39"/>
  <c r="AE308" i="39"/>
  <c r="AD308" i="39"/>
  <c r="AC308" i="39"/>
  <c r="AB308" i="39"/>
  <c r="AA308" i="39"/>
  <c r="Z308" i="39"/>
  <c r="Y308" i="39"/>
  <c r="X308" i="39"/>
  <c r="W308" i="39"/>
  <c r="V308" i="39"/>
  <c r="U308" i="39"/>
  <c r="T308" i="39"/>
  <c r="S308" i="39"/>
  <c r="AZ306" i="39"/>
  <c r="AX306" i="39"/>
  <c r="AW306" i="39"/>
  <c r="AV306" i="39"/>
  <c r="AU306" i="39"/>
  <c r="AT306" i="39"/>
  <c r="AS306" i="39"/>
  <c r="AR306" i="39"/>
  <c r="AQ306" i="39"/>
  <c r="AP306" i="39"/>
  <c r="AO306" i="39"/>
  <c r="AN306" i="39"/>
  <c r="AM306" i="39"/>
  <c r="AL306" i="39"/>
  <c r="AK306" i="39"/>
  <c r="AJ306" i="39"/>
  <c r="AI306" i="39"/>
  <c r="AH306" i="39"/>
  <c r="AG306" i="39"/>
  <c r="AF306" i="39"/>
  <c r="AE306" i="39"/>
  <c r="AD306" i="39"/>
  <c r="AC306" i="39"/>
  <c r="AB306" i="39"/>
  <c r="AA306" i="39"/>
  <c r="Z306" i="39"/>
  <c r="Y306" i="39"/>
  <c r="X306" i="39"/>
  <c r="W306" i="39"/>
  <c r="V306" i="39"/>
  <c r="U306" i="39"/>
  <c r="T306" i="39"/>
  <c r="S306" i="39"/>
  <c r="F306" i="39"/>
  <c r="AZ305" i="39"/>
  <c r="AX305" i="39"/>
  <c r="AW305" i="39"/>
  <c r="AV305" i="39"/>
  <c r="AU305" i="39"/>
  <c r="AT305" i="39"/>
  <c r="AS305" i="39"/>
  <c r="AR305" i="39"/>
  <c r="AQ305" i="39"/>
  <c r="AP305" i="39"/>
  <c r="AO305" i="39"/>
  <c r="AN305" i="39"/>
  <c r="AM305" i="39"/>
  <c r="AL305" i="39"/>
  <c r="AK305" i="39"/>
  <c r="AJ305" i="39"/>
  <c r="AI305" i="39"/>
  <c r="AH305" i="39"/>
  <c r="AG305" i="39"/>
  <c r="AF305" i="39"/>
  <c r="AE305" i="39"/>
  <c r="AD305" i="39"/>
  <c r="AC305" i="39"/>
  <c r="AB305" i="39"/>
  <c r="AA305" i="39"/>
  <c r="Z305" i="39"/>
  <c r="Y305" i="39"/>
  <c r="X305" i="39"/>
  <c r="W305" i="39"/>
  <c r="V305" i="39"/>
  <c r="U305" i="39"/>
  <c r="T305" i="39"/>
  <c r="S305" i="39"/>
  <c r="AZ303" i="39"/>
  <c r="AX303" i="39"/>
  <c r="AW303" i="39"/>
  <c r="AV303" i="39"/>
  <c r="AU303" i="39"/>
  <c r="AT303" i="39"/>
  <c r="AS303" i="39"/>
  <c r="AR303" i="39"/>
  <c r="AQ303" i="39"/>
  <c r="AP303" i="39"/>
  <c r="AO303" i="39"/>
  <c r="AN303" i="39"/>
  <c r="AM303" i="39"/>
  <c r="AL303" i="39"/>
  <c r="AK303" i="39"/>
  <c r="AJ303" i="39"/>
  <c r="AI303" i="39"/>
  <c r="AH303" i="39"/>
  <c r="AG303" i="39"/>
  <c r="AF303" i="39"/>
  <c r="AE303" i="39"/>
  <c r="AD303" i="39"/>
  <c r="AC303" i="39"/>
  <c r="AB303" i="39"/>
  <c r="AA303" i="39"/>
  <c r="Z303" i="39"/>
  <c r="Y303" i="39"/>
  <c r="X303" i="39"/>
  <c r="W303" i="39"/>
  <c r="V303" i="39"/>
  <c r="U303" i="39"/>
  <c r="T303" i="39"/>
  <c r="S303" i="39"/>
  <c r="F303" i="39"/>
  <c r="AZ302" i="39"/>
  <c r="AX302" i="39"/>
  <c r="AW302" i="39"/>
  <c r="AV302" i="39"/>
  <c r="AU302" i="39"/>
  <c r="AT302" i="39"/>
  <c r="AS302" i="39"/>
  <c r="AR302" i="39"/>
  <c r="AQ302" i="39"/>
  <c r="AP302" i="39"/>
  <c r="AO302" i="39"/>
  <c r="AN302" i="39"/>
  <c r="AM302" i="39"/>
  <c r="AL302" i="39"/>
  <c r="AK302" i="39"/>
  <c r="AJ302" i="39"/>
  <c r="AI302" i="39"/>
  <c r="AH302" i="39"/>
  <c r="AG302" i="39"/>
  <c r="AF302" i="39"/>
  <c r="AE302" i="39"/>
  <c r="AD302" i="39"/>
  <c r="AC302" i="39"/>
  <c r="AB302" i="39"/>
  <c r="AA302" i="39"/>
  <c r="Z302" i="39"/>
  <c r="Y302" i="39"/>
  <c r="X302" i="39"/>
  <c r="W302" i="39"/>
  <c r="V302" i="39"/>
  <c r="U302" i="39"/>
  <c r="T302" i="39"/>
  <c r="S302" i="39"/>
  <c r="AZ300" i="39"/>
  <c r="AX300" i="39"/>
  <c r="AW300" i="39"/>
  <c r="AV300" i="39"/>
  <c r="AU300" i="39"/>
  <c r="AT300" i="39"/>
  <c r="AS300" i="39"/>
  <c r="AR300" i="39"/>
  <c r="AQ300" i="39"/>
  <c r="AP300" i="39"/>
  <c r="AO300" i="39"/>
  <c r="AN300" i="39"/>
  <c r="AM300" i="39"/>
  <c r="AL300" i="39"/>
  <c r="AK300" i="39"/>
  <c r="AJ300" i="39"/>
  <c r="AI300" i="39"/>
  <c r="AH300" i="39"/>
  <c r="AG300" i="39"/>
  <c r="AF300" i="39"/>
  <c r="AE300" i="39"/>
  <c r="AD300" i="39"/>
  <c r="AC300" i="39"/>
  <c r="AB300" i="39"/>
  <c r="AA300" i="39"/>
  <c r="Z300" i="39"/>
  <c r="Y300" i="39"/>
  <c r="X300" i="39"/>
  <c r="W300" i="39"/>
  <c r="V300" i="39"/>
  <c r="U300" i="39"/>
  <c r="T300" i="39"/>
  <c r="S300" i="39"/>
  <c r="F300" i="39"/>
  <c r="AZ299" i="39"/>
  <c r="AX299" i="39"/>
  <c r="AW299" i="39"/>
  <c r="AV299" i="39"/>
  <c r="AU299" i="39"/>
  <c r="AT299" i="39"/>
  <c r="AS299" i="39"/>
  <c r="AR299" i="39"/>
  <c r="AQ299" i="39"/>
  <c r="AP299" i="39"/>
  <c r="AO299" i="39"/>
  <c r="AN299" i="39"/>
  <c r="AM299" i="39"/>
  <c r="AL299" i="39"/>
  <c r="AK299" i="39"/>
  <c r="AJ299" i="39"/>
  <c r="AI299" i="39"/>
  <c r="AH299" i="39"/>
  <c r="AG299" i="39"/>
  <c r="AF299" i="39"/>
  <c r="AE299" i="39"/>
  <c r="AD299" i="39"/>
  <c r="AC299" i="39"/>
  <c r="AB299" i="39"/>
  <c r="AA299" i="39"/>
  <c r="Z299" i="39"/>
  <c r="Y299" i="39"/>
  <c r="X299" i="39"/>
  <c r="W299" i="39"/>
  <c r="V299" i="39"/>
  <c r="U299" i="39"/>
  <c r="T299" i="39"/>
  <c r="S299" i="39"/>
  <c r="AZ297" i="39"/>
  <c r="AX297" i="39"/>
  <c r="AW297" i="39"/>
  <c r="AV297" i="39"/>
  <c r="AU297" i="39"/>
  <c r="AT297" i="39"/>
  <c r="AS297" i="39"/>
  <c r="AR297" i="39"/>
  <c r="AQ297" i="39"/>
  <c r="AP297" i="39"/>
  <c r="AO297" i="39"/>
  <c r="AN297" i="39"/>
  <c r="AM297" i="39"/>
  <c r="AL297" i="39"/>
  <c r="AK297" i="39"/>
  <c r="AJ297" i="39"/>
  <c r="AI297" i="39"/>
  <c r="AH297" i="39"/>
  <c r="AG297" i="39"/>
  <c r="AF297" i="39"/>
  <c r="AE297" i="39"/>
  <c r="AD297" i="39"/>
  <c r="AC297" i="39"/>
  <c r="AB297" i="39"/>
  <c r="AA297" i="39"/>
  <c r="Z297" i="39"/>
  <c r="Y297" i="39"/>
  <c r="X297" i="39"/>
  <c r="W297" i="39"/>
  <c r="V297" i="39"/>
  <c r="U297" i="39"/>
  <c r="T297" i="39"/>
  <c r="S297" i="39"/>
  <c r="F297" i="39"/>
  <c r="AZ296" i="39"/>
  <c r="AX296" i="39"/>
  <c r="AW296" i="39"/>
  <c r="AV296" i="39"/>
  <c r="AU296" i="39"/>
  <c r="AT296" i="39"/>
  <c r="AS296" i="39"/>
  <c r="AR296" i="39"/>
  <c r="AQ296" i="39"/>
  <c r="AP296" i="39"/>
  <c r="AO296" i="39"/>
  <c r="AN296" i="39"/>
  <c r="AM296" i="39"/>
  <c r="AL296" i="39"/>
  <c r="AK296" i="39"/>
  <c r="AJ296" i="39"/>
  <c r="AI296" i="39"/>
  <c r="AH296" i="39"/>
  <c r="AG296" i="39"/>
  <c r="AF296" i="39"/>
  <c r="AE296" i="39"/>
  <c r="AD296" i="39"/>
  <c r="AC296" i="39"/>
  <c r="AB296" i="39"/>
  <c r="AA296" i="39"/>
  <c r="Z296" i="39"/>
  <c r="Y296" i="39"/>
  <c r="X296" i="39"/>
  <c r="W296" i="39"/>
  <c r="V296" i="39"/>
  <c r="U296" i="39"/>
  <c r="T296" i="39"/>
  <c r="S296" i="39"/>
  <c r="AZ294" i="39"/>
  <c r="AX294" i="39"/>
  <c r="AW294" i="39"/>
  <c r="AV294" i="39"/>
  <c r="AU294" i="39"/>
  <c r="AT294" i="39"/>
  <c r="AS294" i="39"/>
  <c r="AR294" i="39"/>
  <c r="AQ294" i="39"/>
  <c r="AP294" i="39"/>
  <c r="AO294" i="39"/>
  <c r="AN294" i="39"/>
  <c r="AM294" i="39"/>
  <c r="AL294" i="39"/>
  <c r="AK294" i="39"/>
  <c r="AJ294" i="39"/>
  <c r="AI294" i="39"/>
  <c r="AH294" i="39"/>
  <c r="AG294" i="39"/>
  <c r="AF294" i="39"/>
  <c r="AE294" i="39"/>
  <c r="AD294" i="39"/>
  <c r="AC294" i="39"/>
  <c r="AB294" i="39"/>
  <c r="AA294" i="39"/>
  <c r="Z294" i="39"/>
  <c r="Y294" i="39"/>
  <c r="X294" i="39"/>
  <c r="W294" i="39"/>
  <c r="V294" i="39"/>
  <c r="U294" i="39"/>
  <c r="T294" i="39"/>
  <c r="S294" i="39"/>
  <c r="F294" i="39"/>
  <c r="AZ293" i="39"/>
  <c r="AX293" i="39"/>
  <c r="AW293" i="39"/>
  <c r="AV293" i="39"/>
  <c r="AU293" i="39"/>
  <c r="AT293" i="39"/>
  <c r="AS293" i="39"/>
  <c r="AR293" i="39"/>
  <c r="AQ293" i="39"/>
  <c r="AP293" i="39"/>
  <c r="AO293" i="39"/>
  <c r="AN293" i="39"/>
  <c r="AM293" i="39"/>
  <c r="AL293" i="39"/>
  <c r="AK293" i="39"/>
  <c r="AJ293" i="39"/>
  <c r="AI293" i="39"/>
  <c r="AH293" i="39"/>
  <c r="AG293" i="39"/>
  <c r="AF293" i="39"/>
  <c r="AE293" i="39"/>
  <c r="AD293" i="39"/>
  <c r="AC293" i="39"/>
  <c r="AB293" i="39"/>
  <c r="AA293" i="39"/>
  <c r="Z293" i="39"/>
  <c r="Y293" i="39"/>
  <c r="X293" i="39"/>
  <c r="W293" i="39"/>
  <c r="V293" i="39"/>
  <c r="U293" i="39"/>
  <c r="T293" i="39"/>
  <c r="S293" i="39"/>
  <c r="AZ291" i="39"/>
  <c r="AX291" i="39"/>
  <c r="AW291" i="39"/>
  <c r="AV291" i="39"/>
  <c r="AU291" i="39"/>
  <c r="AT291" i="39"/>
  <c r="AS291" i="39"/>
  <c r="AR291" i="39"/>
  <c r="AQ291" i="39"/>
  <c r="AP291" i="39"/>
  <c r="AO291" i="39"/>
  <c r="AN291" i="39"/>
  <c r="AM291" i="39"/>
  <c r="AL291" i="39"/>
  <c r="AK291" i="39"/>
  <c r="AJ291" i="39"/>
  <c r="AI291" i="39"/>
  <c r="AH291" i="39"/>
  <c r="AG291" i="39"/>
  <c r="AF291" i="39"/>
  <c r="AE291" i="39"/>
  <c r="AD291" i="39"/>
  <c r="AC291" i="39"/>
  <c r="AB291" i="39"/>
  <c r="AA291" i="39"/>
  <c r="Z291" i="39"/>
  <c r="Y291" i="39"/>
  <c r="X291" i="39"/>
  <c r="W291" i="39"/>
  <c r="V291" i="39"/>
  <c r="U291" i="39"/>
  <c r="T291" i="39"/>
  <c r="S291" i="39"/>
  <c r="F291" i="39"/>
  <c r="AZ290" i="39"/>
  <c r="AX290" i="39"/>
  <c r="AW290" i="39"/>
  <c r="AV290" i="39"/>
  <c r="AU290" i="39"/>
  <c r="AT290" i="39"/>
  <c r="AS290" i="39"/>
  <c r="AR290" i="39"/>
  <c r="AQ290" i="39"/>
  <c r="AP290" i="39"/>
  <c r="AO290" i="39"/>
  <c r="AN290" i="39"/>
  <c r="AM290" i="39"/>
  <c r="AL290" i="39"/>
  <c r="AK290" i="39"/>
  <c r="AJ290" i="39"/>
  <c r="AI290" i="39"/>
  <c r="AH290" i="39"/>
  <c r="AG290" i="39"/>
  <c r="AF290" i="39"/>
  <c r="AE290" i="39"/>
  <c r="AD290" i="39"/>
  <c r="AC290" i="39"/>
  <c r="AB290" i="39"/>
  <c r="AA290" i="39"/>
  <c r="Z290" i="39"/>
  <c r="Y290" i="39"/>
  <c r="X290" i="39"/>
  <c r="W290" i="39"/>
  <c r="V290" i="39"/>
  <c r="U290" i="39"/>
  <c r="T290" i="39"/>
  <c r="S290" i="39"/>
  <c r="AZ288" i="39"/>
  <c r="AX288" i="39"/>
  <c r="AW288" i="39"/>
  <c r="AV288" i="39"/>
  <c r="AU288" i="39"/>
  <c r="AT288" i="39"/>
  <c r="AS288" i="39"/>
  <c r="AR288" i="39"/>
  <c r="AQ288" i="39"/>
  <c r="AP288" i="39"/>
  <c r="AO288" i="39"/>
  <c r="AN288" i="39"/>
  <c r="AM288" i="39"/>
  <c r="AL288" i="39"/>
  <c r="AK288" i="39"/>
  <c r="AJ288" i="39"/>
  <c r="AI288" i="39"/>
  <c r="AH288" i="39"/>
  <c r="AG288" i="39"/>
  <c r="AF288" i="39"/>
  <c r="AE288" i="39"/>
  <c r="AD288" i="39"/>
  <c r="AC288" i="39"/>
  <c r="AB288" i="39"/>
  <c r="AA288" i="39"/>
  <c r="Z288" i="39"/>
  <c r="Y288" i="39"/>
  <c r="X288" i="39"/>
  <c r="W288" i="39"/>
  <c r="V288" i="39"/>
  <c r="U288" i="39"/>
  <c r="T288" i="39"/>
  <c r="S288" i="39"/>
  <c r="F288" i="39"/>
  <c r="AZ287" i="39"/>
  <c r="AX287" i="39"/>
  <c r="AW287" i="39"/>
  <c r="AV287" i="39"/>
  <c r="AU287" i="39"/>
  <c r="AT287" i="39"/>
  <c r="AS287" i="39"/>
  <c r="AR287" i="39"/>
  <c r="AQ287" i="39"/>
  <c r="AP287" i="39"/>
  <c r="AO287" i="39"/>
  <c r="AN287" i="39"/>
  <c r="AM287" i="39"/>
  <c r="AL287" i="39"/>
  <c r="AK287" i="39"/>
  <c r="AJ287" i="39"/>
  <c r="AI287" i="39"/>
  <c r="AH287" i="39"/>
  <c r="AG287" i="39"/>
  <c r="AF287" i="39"/>
  <c r="AE287" i="39"/>
  <c r="AD287" i="39"/>
  <c r="AC287" i="39"/>
  <c r="AB287" i="39"/>
  <c r="AA287" i="39"/>
  <c r="Z287" i="39"/>
  <c r="Y287" i="39"/>
  <c r="X287" i="39"/>
  <c r="W287" i="39"/>
  <c r="V287" i="39"/>
  <c r="U287" i="39"/>
  <c r="T287" i="39"/>
  <c r="S287" i="39"/>
  <c r="AZ285" i="39"/>
  <c r="AX285" i="39"/>
  <c r="AW285" i="39"/>
  <c r="AV285" i="39"/>
  <c r="AU285" i="39"/>
  <c r="AT285" i="39"/>
  <c r="AS285" i="39"/>
  <c r="AR285" i="39"/>
  <c r="AQ285" i="39"/>
  <c r="AP285" i="39"/>
  <c r="AO285" i="39"/>
  <c r="AN285" i="39"/>
  <c r="AM285" i="39"/>
  <c r="AL285" i="39"/>
  <c r="AK285" i="39"/>
  <c r="AJ285" i="39"/>
  <c r="AI285" i="39"/>
  <c r="AH285" i="39"/>
  <c r="AG285" i="39"/>
  <c r="AF285" i="39"/>
  <c r="AE285" i="39"/>
  <c r="AD285" i="39"/>
  <c r="AC285" i="39"/>
  <c r="AB285" i="39"/>
  <c r="AA285" i="39"/>
  <c r="Z285" i="39"/>
  <c r="Y285" i="39"/>
  <c r="X285" i="39"/>
  <c r="W285" i="39"/>
  <c r="V285" i="39"/>
  <c r="U285" i="39"/>
  <c r="T285" i="39"/>
  <c r="S285" i="39"/>
  <c r="F285" i="39"/>
  <c r="AZ284" i="39"/>
  <c r="AX284" i="39"/>
  <c r="AW284" i="39"/>
  <c r="AV284" i="39"/>
  <c r="AU284" i="39"/>
  <c r="AT284" i="39"/>
  <c r="AS284" i="39"/>
  <c r="AR284" i="39"/>
  <c r="AQ284" i="39"/>
  <c r="AP284" i="39"/>
  <c r="AO284" i="39"/>
  <c r="AN284" i="39"/>
  <c r="AM284" i="39"/>
  <c r="AL284" i="39"/>
  <c r="AK284" i="39"/>
  <c r="AJ284" i="39"/>
  <c r="AI284" i="39"/>
  <c r="AH284" i="39"/>
  <c r="AG284" i="39"/>
  <c r="AF284" i="39"/>
  <c r="AE284" i="39"/>
  <c r="AD284" i="39"/>
  <c r="AC284" i="39"/>
  <c r="AB284" i="39"/>
  <c r="AA284" i="39"/>
  <c r="Z284" i="39"/>
  <c r="Y284" i="39"/>
  <c r="X284" i="39"/>
  <c r="W284" i="39"/>
  <c r="V284" i="39"/>
  <c r="U284" i="39"/>
  <c r="T284" i="39"/>
  <c r="S284" i="39"/>
  <c r="AZ282" i="39"/>
  <c r="AX282" i="39"/>
  <c r="AW282" i="39"/>
  <c r="AV282" i="39"/>
  <c r="AU282" i="39"/>
  <c r="AT282" i="39"/>
  <c r="AS282" i="39"/>
  <c r="AR282" i="39"/>
  <c r="AQ282" i="39"/>
  <c r="AP282" i="39"/>
  <c r="AO282" i="39"/>
  <c r="AN282" i="39"/>
  <c r="AM282" i="39"/>
  <c r="AL282" i="39"/>
  <c r="AK282" i="39"/>
  <c r="AJ282" i="39"/>
  <c r="AI282" i="39"/>
  <c r="AH282" i="39"/>
  <c r="AG282" i="39"/>
  <c r="AF282" i="39"/>
  <c r="AE282" i="39"/>
  <c r="AD282" i="39"/>
  <c r="AC282" i="39"/>
  <c r="AB282" i="39"/>
  <c r="AA282" i="39"/>
  <c r="Z282" i="39"/>
  <c r="Y282" i="39"/>
  <c r="X282" i="39"/>
  <c r="W282" i="39"/>
  <c r="V282" i="39"/>
  <c r="U282" i="39"/>
  <c r="T282" i="39"/>
  <c r="S282" i="39"/>
  <c r="F282" i="39"/>
  <c r="AZ281" i="39"/>
  <c r="AX281" i="39"/>
  <c r="AW281" i="39"/>
  <c r="AV281" i="39"/>
  <c r="AU281" i="39"/>
  <c r="AT281" i="39"/>
  <c r="AS281" i="39"/>
  <c r="AR281" i="39"/>
  <c r="AQ281" i="39"/>
  <c r="AP281" i="39"/>
  <c r="AO281" i="39"/>
  <c r="AN281" i="39"/>
  <c r="AM281" i="39"/>
  <c r="AL281" i="39"/>
  <c r="AK281" i="39"/>
  <c r="AJ281" i="39"/>
  <c r="AI281" i="39"/>
  <c r="AH281" i="39"/>
  <c r="AG281" i="39"/>
  <c r="AF281" i="39"/>
  <c r="AE281" i="39"/>
  <c r="AD281" i="39"/>
  <c r="AC281" i="39"/>
  <c r="AB281" i="39"/>
  <c r="AA281" i="39"/>
  <c r="Z281" i="39"/>
  <c r="Y281" i="39"/>
  <c r="X281" i="39"/>
  <c r="W281" i="39"/>
  <c r="V281" i="39"/>
  <c r="U281" i="39"/>
  <c r="T281" i="39"/>
  <c r="S281" i="39"/>
  <c r="AZ279" i="39"/>
  <c r="AX279" i="39"/>
  <c r="AW279" i="39"/>
  <c r="AV279" i="39"/>
  <c r="AU279" i="39"/>
  <c r="AT279" i="39"/>
  <c r="AS279" i="39"/>
  <c r="AR279" i="39"/>
  <c r="AQ279" i="39"/>
  <c r="AP279" i="39"/>
  <c r="AO279" i="39"/>
  <c r="AN279" i="39"/>
  <c r="AM279" i="39"/>
  <c r="AL279" i="39"/>
  <c r="AK279" i="39"/>
  <c r="AJ279" i="39"/>
  <c r="AI279" i="39"/>
  <c r="AH279" i="39"/>
  <c r="AG279" i="39"/>
  <c r="AF279" i="39"/>
  <c r="AE279" i="39"/>
  <c r="AD279" i="39"/>
  <c r="AC279" i="39"/>
  <c r="AB279" i="39"/>
  <c r="AA279" i="39"/>
  <c r="Z279" i="39"/>
  <c r="Y279" i="39"/>
  <c r="X279" i="39"/>
  <c r="W279" i="39"/>
  <c r="V279" i="39"/>
  <c r="U279" i="39"/>
  <c r="T279" i="39"/>
  <c r="S279" i="39"/>
  <c r="F279" i="39"/>
  <c r="AZ278" i="39"/>
  <c r="AX278" i="39"/>
  <c r="AW278" i="39"/>
  <c r="AV278" i="39"/>
  <c r="AU278" i="39"/>
  <c r="AT278" i="39"/>
  <c r="AS278" i="39"/>
  <c r="AR278" i="39"/>
  <c r="AQ278" i="39"/>
  <c r="AP278" i="39"/>
  <c r="AO278" i="39"/>
  <c r="AN278" i="39"/>
  <c r="AM278" i="39"/>
  <c r="AL278" i="39"/>
  <c r="AK278" i="39"/>
  <c r="AJ278" i="39"/>
  <c r="AI278" i="39"/>
  <c r="AH278" i="39"/>
  <c r="AG278" i="39"/>
  <c r="AF278" i="39"/>
  <c r="AE278" i="39"/>
  <c r="AD278" i="39"/>
  <c r="AC278" i="39"/>
  <c r="AB278" i="39"/>
  <c r="AA278" i="39"/>
  <c r="Z278" i="39"/>
  <c r="Y278" i="39"/>
  <c r="X278" i="39"/>
  <c r="W278" i="39"/>
  <c r="V278" i="39"/>
  <c r="U278" i="39"/>
  <c r="T278" i="39"/>
  <c r="S278" i="39"/>
  <c r="AZ276" i="39"/>
  <c r="AX276" i="39"/>
  <c r="AW276" i="39"/>
  <c r="AV276" i="39"/>
  <c r="AU276" i="39"/>
  <c r="AT276" i="39"/>
  <c r="AS276" i="39"/>
  <c r="AR276" i="39"/>
  <c r="AQ276" i="39"/>
  <c r="AP276" i="39"/>
  <c r="AO276" i="39"/>
  <c r="AN276" i="39"/>
  <c r="AM276" i="39"/>
  <c r="AL276" i="39"/>
  <c r="AK276" i="39"/>
  <c r="AJ276" i="39"/>
  <c r="AI276" i="39"/>
  <c r="AH276" i="39"/>
  <c r="AG276" i="39"/>
  <c r="AF276" i="39"/>
  <c r="AE276" i="39"/>
  <c r="AD276" i="39"/>
  <c r="AC276" i="39"/>
  <c r="AB276" i="39"/>
  <c r="AA276" i="39"/>
  <c r="Z276" i="39"/>
  <c r="Y276" i="39"/>
  <c r="X276" i="39"/>
  <c r="W276" i="39"/>
  <c r="V276" i="39"/>
  <c r="U276" i="39"/>
  <c r="T276" i="39"/>
  <c r="S276" i="39"/>
  <c r="F276" i="39"/>
  <c r="AZ275" i="39"/>
  <c r="AX275" i="39"/>
  <c r="AW275" i="39"/>
  <c r="AV275" i="39"/>
  <c r="AU275" i="39"/>
  <c r="AT275" i="39"/>
  <c r="AS275" i="39"/>
  <c r="AR275" i="39"/>
  <c r="AQ275" i="39"/>
  <c r="AP275" i="39"/>
  <c r="AO275" i="39"/>
  <c r="AN275" i="39"/>
  <c r="AM275" i="39"/>
  <c r="AL275" i="39"/>
  <c r="AK275" i="39"/>
  <c r="AJ275" i="39"/>
  <c r="AI275" i="39"/>
  <c r="AH275" i="39"/>
  <c r="AG275" i="39"/>
  <c r="AF275" i="39"/>
  <c r="AE275" i="39"/>
  <c r="AD275" i="39"/>
  <c r="AC275" i="39"/>
  <c r="AB275" i="39"/>
  <c r="AA275" i="39"/>
  <c r="Z275" i="39"/>
  <c r="Y275" i="39"/>
  <c r="X275" i="39"/>
  <c r="W275" i="39"/>
  <c r="V275" i="39"/>
  <c r="U275" i="39"/>
  <c r="T275" i="39"/>
  <c r="S275" i="39"/>
  <c r="AZ273" i="39"/>
  <c r="AX273" i="39"/>
  <c r="AW273" i="39"/>
  <c r="AV273" i="39"/>
  <c r="AU273" i="39"/>
  <c r="AT273" i="39"/>
  <c r="AS273" i="39"/>
  <c r="AR273" i="39"/>
  <c r="AQ273" i="39"/>
  <c r="AP273" i="39"/>
  <c r="AO273" i="39"/>
  <c r="AN273" i="39"/>
  <c r="AM273" i="39"/>
  <c r="AL273" i="39"/>
  <c r="AK273" i="39"/>
  <c r="AJ273" i="39"/>
  <c r="AI273" i="39"/>
  <c r="AH273" i="39"/>
  <c r="AG273" i="39"/>
  <c r="AF273" i="39"/>
  <c r="AE273" i="39"/>
  <c r="AD273" i="39"/>
  <c r="AC273" i="39"/>
  <c r="AB273" i="39"/>
  <c r="AA273" i="39"/>
  <c r="Z273" i="39"/>
  <c r="Y273" i="39"/>
  <c r="X273" i="39"/>
  <c r="W273" i="39"/>
  <c r="V273" i="39"/>
  <c r="U273" i="39"/>
  <c r="T273" i="39"/>
  <c r="S273" i="39"/>
  <c r="F273" i="39"/>
  <c r="AZ272" i="39"/>
  <c r="AX272" i="39"/>
  <c r="AW272" i="39"/>
  <c r="AV272" i="39"/>
  <c r="AU272" i="39"/>
  <c r="AT272" i="39"/>
  <c r="AS272" i="39"/>
  <c r="AR272" i="39"/>
  <c r="AQ272" i="39"/>
  <c r="AP272" i="39"/>
  <c r="AO272" i="39"/>
  <c r="AN272" i="39"/>
  <c r="AM272" i="39"/>
  <c r="AL272" i="39"/>
  <c r="AK272" i="39"/>
  <c r="AJ272" i="39"/>
  <c r="AI272" i="39"/>
  <c r="AH272" i="39"/>
  <c r="AG272" i="39"/>
  <c r="AF272" i="39"/>
  <c r="AE272" i="39"/>
  <c r="AD272" i="39"/>
  <c r="AC272" i="39"/>
  <c r="AB272" i="39"/>
  <c r="AA272" i="39"/>
  <c r="Z272" i="39"/>
  <c r="Y272" i="39"/>
  <c r="X272" i="39"/>
  <c r="W272" i="39"/>
  <c r="V272" i="39"/>
  <c r="U272" i="39"/>
  <c r="T272" i="39"/>
  <c r="S272" i="39"/>
  <c r="AZ270" i="39"/>
  <c r="AX270" i="39"/>
  <c r="AW270" i="39"/>
  <c r="AV270" i="39"/>
  <c r="AU270" i="39"/>
  <c r="AT270" i="39"/>
  <c r="AS270" i="39"/>
  <c r="AR270" i="39"/>
  <c r="AQ270" i="39"/>
  <c r="AP270" i="39"/>
  <c r="AO270" i="39"/>
  <c r="AN270" i="39"/>
  <c r="AM270" i="39"/>
  <c r="AL270" i="39"/>
  <c r="AK270" i="39"/>
  <c r="AJ270" i="39"/>
  <c r="AI270" i="39"/>
  <c r="AH270" i="39"/>
  <c r="AG270" i="39"/>
  <c r="AF270" i="39"/>
  <c r="AE270" i="39"/>
  <c r="AD270" i="39"/>
  <c r="AC270" i="39"/>
  <c r="AB270" i="39"/>
  <c r="AA270" i="39"/>
  <c r="Z270" i="39"/>
  <c r="Y270" i="39"/>
  <c r="X270" i="39"/>
  <c r="W270" i="39"/>
  <c r="V270" i="39"/>
  <c r="U270" i="39"/>
  <c r="T270" i="39"/>
  <c r="S270" i="39"/>
  <c r="F270" i="39"/>
  <c r="AZ269" i="39"/>
  <c r="AX269" i="39"/>
  <c r="AW269" i="39"/>
  <c r="AV269" i="39"/>
  <c r="AU269" i="39"/>
  <c r="AT269" i="39"/>
  <c r="AS269" i="39"/>
  <c r="AR269" i="39"/>
  <c r="AQ269" i="39"/>
  <c r="AP269" i="39"/>
  <c r="AO269" i="39"/>
  <c r="AN269" i="39"/>
  <c r="AM269" i="39"/>
  <c r="AL269" i="39"/>
  <c r="AK269" i="39"/>
  <c r="AJ269" i="39"/>
  <c r="AI269" i="39"/>
  <c r="AH269" i="39"/>
  <c r="AG269" i="39"/>
  <c r="AF269" i="39"/>
  <c r="AE269" i="39"/>
  <c r="AD269" i="39"/>
  <c r="AC269" i="39"/>
  <c r="AB269" i="39"/>
  <c r="AA269" i="39"/>
  <c r="Z269" i="39"/>
  <c r="Y269" i="39"/>
  <c r="X269" i="39"/>
  <c r="W269" i="39"/>
  <c r="V269" i="39"/>
  <c r="U269" i="39"/>
  <c r="T269" i="39"/>
  <c r="S269" i="39"/>
  <c r="AZ267" i="39"/>
  <c r="AX267" i="39"/>
  <c r="AW267" i="39"/>
  <c r="AV267" i="39"/>
  <c r="AU267" i="39"/>
  <c r="AT267" i="39"/>
  <c r="AS267" i="39"/>
  <c r="AR267" i="39"/>
  <c r="AQ267" i="39"/>
  <c r="AP267" i="39"/>
  <c r="AO267" i="39"/>
  <c r="AN267" i="39"/>
  <c r="AM267" i="39"/>
  <c r="AL267" i="39"/>
  <c r="AK267" i="39"/>
  <c r="AJ267" i="39"/>
  <c r="AI267" i="39"/>
  <c r="AH267" i="39"/>
  <c r="AG267" i="39"/>
  <c r="AF267" i="39"/>
  <c r="AE267" i="39"/>
  <c r="AD267" i="39"/>
  <c r="AC267" i="39"/>
  <c r="AB267" i="39"/>
  <c r="AA267" i="39"/>
  <c r="Z267" i="39"/>
  <c r="Y267" i="39"/>
  <c r="X267" i="39"/>
  <c r="W267" i="39"/>
  <c r="V267" i="39"/>
  <c r="U267" i="39"/>
  <c r="T267" i="39"/>
  <c r="S267" i="39"/>
  <c r="F267" i="39"/>
  <c r="AZ266" i="39"/>
  <c r="AX266" i="39"/>
  <c r="AW266" i="39"/>
  <c r="AV266" i="39"/>
  <c r="AU266" i="39"/>
  <c r="AT266" i="39"/>
  <c r="AS266" i="39"/>
  <c r="AR266" i="39"/>
  <c r="AQ266" i="39"/>
  <c r="AP266" i="39"/>
  <c r="AO266" i="39"/>
  <c r="AN266" i="39"/>
  <c r="AM266" i="39"/>
  <c r="AL266" i="39"/>
  <c r="AK266" i="39"/>
  <c r="AJ266" i="39"/>
  <c r="AI266" i="39"/>
  <c r="AH266" i="39"/>
  <c r="AG266" i="39"/>
  <c r="AF266" i="39"/>
  <c r="AE266" i="39"/>
  <c r="AD266" i="39"/>
  <c r="AC266" i="39"/>
  <c r="AB266" i="39"/>
  <c r="AA266" i="39"/>
  <c r="Z266" i="39"/>
  <c r="Y266" i="39"/>
  <c r="X266" i="39"/>
  <c r="W266" i="39"/>
  <c r="V266" i="39"/>
  <c r="U266" i="39"/>
  <c r="T266" i="39"/>
  <c r="S266" i="39"/>
  <c r="AZ264" i="39"/>
  <c r="AX264" i="39"/>
  <c r="AW264" i="39"/>
  <c r="AV264" i="39"/>
  <c r="AU264" i="39"/>
  <c r="AT264" i="39"/>
  <c r="AS264" i="39"/>
  <c r="AR264" i="39"/>
  <c r="AQ264" i="39"/>
  <c r="AP264" i="39"/>
  <c r="AO264" i="39"/>
  <c r="AN264" i="39"/>
  <c r="AM264" i="39"/>
  <c r="AL264" i="39"/>
  <c r="AK264" i="39"/>
  <c r="AJ264" i="39"/>
  <c r="AI264" i="39"/>
  <c r="AH264" i="39"/>
  <c r="AG264" i="39"/>
  <c r="AF264" i="39"/>
  <c r="AE264" i="39"/>
  <c r="AD264" i="39"/>
  <c r="AC264" i="39"/>
  <c r="AB264" i="39"/>
  <c r="AA264" i="39"/>
  <c r="Z264" i="39"/>
  <c r="Y264" i="39"/>
  <c r="X264" i="39"/>
  <c r="W264" i="39"/>
  <c r="V264" i="39"/>
  <c r="U264" i="39"/>
  <c r="T264" i="39"/>
  <c r="S264" i="39"/>
  <c r="F264" i="39"/>
  <c r="AZ263" i="39"/>
  <c r="AX263" i="39"/>
  <c r="AW263" i="39"/>
  <c r="AV263" i="39"/>
  <c r="AU263" i="39"/>
  <c r="AT263" i="39"/>
  <c r="AS263" i="39"/>
  <c r="AR263" i="39"/>
  <c r="AQ263" i="39"/>
  <c r="AP263" i="39"/>
  <c r="AO263" i="39"/>
  <c r="AN263" i="39"/>
  <c r="AM263" i="39"/>
  <c r="AL263" i="39"/>
  <c r="AK263" i="39"/>
  <c r="AJ263" i="39"/>
  <c r="AI263" i="39"/>
  <c r="AH263" i="39"/>
  <c r="AG263" i="39"/>
  <c r="AF263" i="39"/>
  <c r="AE263" i="39"/>
  <c r="AD263" i="39"/>
  <c r="AC263" i="39"/>
  <c r="AB263" i="39"/>
  <c r="AA263" i="39"/>
  <c r="Z263" i="39"/>
  <c r="Y263" i="39"/>
  <c r="X263" i="39"/>
  <c r="W263" i="39"/>
  <c r="V263" i="39"/>
  <c r="U263" i="39"/>
  <c r="T263" i="39"/>
  <c r="S263" i="39"/>
  <c r="AZ261" i="39"/>
  <c r="AX261" i="39"/>
  <c r="AW261" i="39"/>
  <c r="AV261" i="39"/>
  <c r="AU261" i="39"/>
  <c r="AT261" i="39"/>
  <c r="AS261" i="39"/>
  <c r="AR261" i="39"/>
  <c r="AQ261" i="39"/>
  <c r="AP261" i="39"/>
  <c r="AO261" i="39"/>
  <c r="AN261" i="39"/>
  <c r="AM261" i="39"/>
  <c r="AL261" i="39"/>
  <c r="AK261" i="39"/>
  <c r="AJ261" i="39"/>
  <c r="AI261" i="39"/>
  <c r="AH261" i="39"/>
  <c r="AG261" i="39"/>
  <c r="AF261" i="39"/>
  <c r="AE261" i="39"/>
  <c r="AD261" i="39"/>
  <c r="AC261" i="39"/>
  <c r="AB261" i="39"/>
  <c r="AA261" i="39"/>
  <c r="Z261" i="39"/>
  <c r="Y261" i="39"/>
  <c r="X261" i="39"/>
  <c r="W261" i="39"/>
  <c r="V261" i="39"/>
  <c r="U261" i="39"/>
  <c r="T261" i="39"/>
  <c r="S261" i="39"/>
  <c r="F261" i="39"/>
  <c r="AZ260" i="39"/>
  <c r="AX260" i="39"/>
  <c r="AW260" i="39"/>
  <c r="AV260" i="39"/>
  <c r="AU260" i="39"/>
  <c r="AT260" i="39"/>
  <c r="AS260" i="39"/>
  <c r="AR260" i="39"/>
  <c r="AQ260" i="39"/>
  <c r="AP260" i="39"/>
  <c r="AO260" i="39"/>
  <c r="AN260" i="39"/>
  <c r="AM260" i="39"/>
  <c r="AL260" i="39"/>
  <c r="AK260" i="39"/>
  <c r="AJ260" i="39"/>
  <c r="AI260" i="39"/>
  <c r="AH260" i="39"/>
  <c r="AG260" i="39"/>
  <c r="AF260" i="39"/>
  <c r="AE260" i="39"/>
  <c r="AD260" i="39"/>
  <c r="AC260" i="39"/>
  <c r="AB260" i="39"/>
  <c r="AA260" i="39"/>
  <c r="Z260" i="39"/>
  <c r="Y260" i="39"/>
  <c r="X260" i="39"/>
  <c r="W260" i="39"/>
  <c r="V260" i="39"/>
  <c r="U260" i="39"/>
  <c r="T260" i="39"/>
  <c r="S260" i="39"/>
  <c r="AZ258" i="39"/>
  <c r="AX258" i="39"/>
  <c r="AW258" i="39"/>
  <c r="AV258" i="39"/>
  <c r="AU258" i="39"/>
  <c r="AT258" i="39"/>
  <c r="AS258" i="39"/>
  <c r="AR258" i="39"/>
  <c r="AQ258" i="39"/>
  <c r="AP258" i="39"/>
  <c r="AO258" i="39"/>
  <c r="AN258" i="39"/>
  <c r="AM258" i="39"/>
  <c r="AL258" i="39"/>
  <c r="AK258" i="39"/>
  <c r="AJ258" i="39"/>
  <c r="AI258" i="39"/>
  <c r="AH258" i="39"/>
  <c r="AG258" i="39"/>
  <c r="AF258" i="39"/>
  <c r="AE258" i="39"/>
  <c r="AD258" i="39"/>
  <c r="AC258" i="39"/>
  <c r="AB258" i="39"/>
  <c r="AA258" i="39"/>
  <c r="Z258" i="39"/>
  <c r="Y258" i="39"/>
  <c r="X258" i="39"/>
  <c r="W258" i="39"/>
  <c r="V258" i="39"/>
  <c r="U258" i="39"/>
  <c r="T258" i="39"/>
  <c r="S258" i="39"/>
  <c r="F258" i="39"/>
  <c r="AZ257" i="39"/>
  <c r="AX257" i="39"/>
  <c r="AW257" i="39"/>
  <c r="AV257" i="39"/>
  <c r="AU257" i="39"/>
  <c r="AT257" i="39"/>
  <c r="AS257" i="39"/>
  <c r="AR257" i="39"/>
  <c r="AQ257" i="39"/>
  <c r="AP257" i="39"/>
  <c r="AO257" i="39"/>
  <c r="AN257" i="39"/>
  <c r="AM257" i="39"/>
  <c r="AL257" i="39"/>
  <c r="AK257" i="39"/>
  <c r="AJ257" i="39"/>
  <c r="AI257" i="39"/>
  <c r="AH257" i="39"/>
  <c r="AG257" i="39"/>
  <c r="AF257" i="39"/>
  <c r="AE257" i="39"/>
  <c r="AD257" i="39"/>
  <c r="AC257" i="39"/>
  <c r="AB257" i="39"/>
  <c r="AA257" i="39"/>
  <c r="Z257" i="39"/>
  <c r="Y257" i="39"/>
  <c r="X257" i="39"/>
  <c r="W257" i="39"/>
  <c r="V257" i="39"/>
  <c r="U257" i="39"/>
  <c r="T257" i="39"/>
  <c r="S257" i="39"/>
  <c r="AZ255" i="39"/>
  <c r="AX255" i="39"/>
  <c r="AW255" i="39"/>
  <c r="AV255" i="39"/>
  <c r="AU255" i="39"/>
  <c r="AT255" i="39"/>
  <c r="AS255" i="39"/>
  <c r="AR255" i="39"/>
  <c r="AQ255" i="39"/>
  <c r="AP255" i="39"/>
  <c r="AO255" i="39"/>
  <c r="AN255" i="39"/>
  <c r="AM255" i="39"/>
  <c r="AL255" i="39"/>
  <c r="AK255" i="39"/>
  <c r="AJ255" i="39"/>
  <c r="AI255" i="39"/>
  <c r="AH255" i="39"/>
  <c r="AG255" i="39"/>
  <c r="AF255" i="39"/>
  <c r="AE255" i="39"/>
  <c r="AD255" i="39"/>
  <c r="AC255" i="39"/>
  <c r="AB255" i="39"/>
  <c r="AA255" i="39"/>
  <c r="Z255" i="39"/>
  <c r="Y255" i="39"/>
  <c r="X255" i="39"/>
  <c r="W255" i="39"/>
  <c r="V255" i="39"/>
  <c r="U255" i="39"/>
  <c r="T255" i="39"/>
  <c r="S255" i="39"/>
  <c r="F255" i="39"/>
  <c r="AZ254" i="39"/>
  <c r="AX254" i="39"/>
  <c r="AW254" i="39"/>
  <c r="AV254" i="39"/>
  <c r="AU254" i="39"/>
  <c r="AT254" i="39"/>
  <c r="AS254" i="39"/>
  <c r="AR254" i="39"/>
  <c r="AQ254" i="39"/>
  <c r="AP254" i="39"/>
  <c r="AO254" i="39"/>
  <c r="AN254" i="39"/>
  <c r="AM254" i="39"/>
  <c r="AL254" i="39"/>
  <c r="AK254" i="39"/>
  <c r="AJ254" i="39"/>
  <c r="AI254" i="39"/>
  <c r="AH254" i="39"/>
  <c r="AG254" i="39"/>
  <c r="AF254" i="39"/>
  <c r="AE254" i="39"/>
  <c r="AD254" i="39"/>
  <c r="AC254" i="39"/>
  <c r="AB254" i="39"/>
  <c r="AA254" i="39"/>
  <c r="Z254" i="39"/>
  <c r="Y254" i="39"/>
  <c r="X254" i="39"/>
  <c r="W254" i="39"/>
  <c r="V254" i="39"/>
  <c r="U254" i="39"/>
  <c r="T254" i="39"/>
  <c r="S254" i="39"/>
  <c r="AZ252" i="39"/>
  <c r="AX252" i="39"/>
  <c r="AW252" i="39"/>
  <c r="AV252" i="39"/>
  <c r="AU252" i="39"/>
  <c r="AT252" i="39"/>
  <c r="AS252" i="39"/>
  <c r="AR252" i="39"/>
  <c r="AQ252" i="39"/>
  <c r="AP252" i="39"/>
  <c r="AO252" i="39"/>
  <c r="AN252" i="39"/>
  <c r="AM252" i="39"/>
  <c r="AL252" i="39"/>
  <c r="AK252" i="39"/>
  <c r="AJ252" i="39"/>
  <c r="AI252" i="39"/>
  <c r="AH252" i="39"/>
  <c r="AG252" i="39"/>
  <c r="AF252" i="39"/>
  <c r="AE252" i="39"/>
  <c r="AD252" i="39"/>
  <c r="AC252" i="39"/>
  <c r="AB252" i="39"/>
  <c r="AA252" i="39"/>
  <c r="Z252" i="39"/>
  <c r="Y252" i="39"/>
  <c r="X252" i="39"/>
  <c r="W252" i="39"/>
  <c r="V252" i="39"/>
  <c r="U252" i="39"/>
  <c r="T252" i="39"/>
  <c r="S252" i="39"/>
  <c r="F252" i="39"/>
  <c r="AZ251" i="39"/>
  <c r="AX251" i="39"/>
  <c r="AW251" i="39"/>
  <c r="AV251" i="39"/>
  <c r="AU251" i="39"/>
  <c r="AT251" i="39"/>
  <c r="AS251" i="39"/>
  <c r="AR251" i="39"/>
  <c r="AQ251" i="39"/>
  <c r="AP251" i="39"/>
  <c r="AO251" i="39"/>
  <c r="AN251" i="39"/>
  <c r="AM251" i="39"/>
  <c r="AL251" i="39"/>
  <c r="AK251" i="39"/>
  <c r="AJ251" i="39"/>
  <c r="AI251" i="39"/>
  <c r="AH251" i="39"/>
  <c r="AG251" i="39"/>
  <c r="AF251" i="39"/>
  <c r="AE251" i="39"/>
  <c r="AD251" i="39"/>
  <c r="AC251" i="39"/>
  <c r="AB251" i="39"/>
  <c r="AA251" i="39"/>
  <c r="Z251" i="39"/>
  <c r="Y251" i="39"/>
  <c r="X251" i="39"/>
  <c r="W251" i="39"/>
  <c r="V251" i="39"/>
  <c r="U251" i="39"/>
  <c r="T251" i="39"/>
  <c r="S251" i="39"/>
  <c r="AZ249" i="39"/>
  <c r="AX249" i="39"/>
  <c r="AW249" i="39"/>
  <c r="AV249" i="39"/>
  <c r="AU249" i="39"/>
  <c r="AT249" i="39"/>
  <c r="AS249" i="39"/>
  <c r="AR249" i="39"/>
  <c r="AQ249" i="39"/>
  <c r="AP249" i="39"/>
  <c r="AO249" i="39"/>
  <c r="AN249" i="39"/>
  <c r="AM249" i="39"/>
  <c r="AL249" i="39"/>
  <c r="AK249" i="39"/>
  <c r="AJ249" i="39"/>
  <c r="AI249" i="39"/>
  <c r="AH249" i="39"/>
  <c r="AG249" i="39"/>
  <c r="AF249" i="39"/>
  <c r="AE249" i="39"/>
  <c r="AD249" i="39"/>
  <c r="AC249" i="39"/>
  <c r="AB249" i="39"/>
  <c r="AA249" i="39"/>
  <c r="Z249" i="39"/>
  <c r="Y249" i="39"/>
  <c r="X249" i="39"/>
  <c r="W249" i="39"/>
  <c r="V249" i="39"/>
  <c r="U249" i="39"/>
  <c r="T249" i="39"/>
  <c r="S249" i="39"/>
  <c r="F249" i="39"/>
  <c r="AZ248" i="39"/>
  <c r="AX248" i="39"/>
  <c r="AW248" i="39"/>
  <c r="AV248" i="39"/>
  <c r="AU248" i="39"/>
  <c r="AT248" i="39"/>
  <c r="AS248" i="39"/>
  <c r="AR248" i="39"/>
  <c r="AQ248" i="39"/>
  <c r="AP248" i="39"/>
  <c r="AO248" i="39"/>
  <c r="AN248" i="39"/>
  <c r="AM248" i="39"/>
  <c r="AL248" i="39"/>
  <c r="AK248" i="39"/>
  <c r="AJ248" i="39"/>
  <c r="AI248" i="39"/>
  <c r="AH248" i="39"/>
  <c r="AG248" i="39"/>
  <c r="AF248" i="39"/>
  <c r="AE248" i="39"/>
  <c r="AD248" i="39"/>
  <c r="AC248" i="39"/>
  <c r="AB248" i="39"/>
  <c r="AA248" i="39"/>
  <c r="Z248" i="39"/>
  <c r="Y248" i="39"/>
  <c r="X248" i="39"/>
  <c r="W248" i="39"/>
  <c r="V248" i="39"/>
  <c r="U248" i="39"/>
  <c r="T248" i="39"/>
  <c r="S248" i="39"/>
  <c r="AZ246" i="39"/>
  <c r="AX246" i="39"/>
  <c r="AW246" i="39"/>
  <c r="AV246" i="39"/>
  <c r="AU246" i="39"/>
  <c r="AT246" i="39"/>
  <c r="AS246" i="39"/>
  <c r="AR246" i="39"/>
  <c r="AQ246" i="39"/>
  <c r="AP246" i="39"/>
  <c r="AO246" i="39"/>
  <c r="AN246" i="39"/>
  <c r="AM246" i="39"/>
  <c r="AL246" i="39"/>
  <c r="AK246" i="39"/>
  <c r="AJ246" i="39"/>
  <c r="AI246" i="39"/>
  <c r="AH246" i="39"/>
  <c r="AG246" i="39"/>
  <c r="AF246" i="39"/>
  <c r="AE246" i="39"/>
  <c r="AD246" i="39"/>
  <c r="AC246" i="39"/>
  <c r="AB246" i="39"/>
  <c r="AA246" i="39"/>
  <c r="Z246" i="39"/>
  <c r="Y246" i="39"/>
  <c r="X246" i="39"/>
  <c r="W246" i="39"/>
  <c r="V246" i="39"/>
  <c r="U246" i="39"/>
  <c r="T246" i="39"/>
  <c r="S246" i="39"/>
  <c r="F246" i="39"/>
  <c r="AZ245" i="39"/>
  <c r="AX245" i="39"/>
  <c r="AW245" i="39"/>
  <c r="AV245" i="39"/>
  <c r="AU245" i="39"/>
  <c r="AT245" i="39"/>
  <c r="AS245" i="39"/>
  <c r="AR245" i="39"/>
  <c r="AQ245" i="39"/>
  <c r="AP245" i="39"/>
  <c r="AO245" i="39"/>
  <c r="AN245" i="39"/>
  <c r="AM245" i="39"/>
  <c r="AL245" i="39"/>
  <c r="AK245" i="39"/>
  <c r="AJ245" i="39"/>
  <c r="AI245" i="39"/>
  <c r="AH245" i="39"/>
  <c r="AG245" i="39"/>
  <c r="AF245" i="39"/>
  <c r="AE245" i="39"/>
  <c r="AD245" i="39"/>
  <c r="AC245" i="39"/>
  <c r="AB245" i="39"/>
  <c r="AA245" i="39"/>
  <c r="Z245" i="39"/>
  <c r="Y245" i="39"/>
  <c r="X245" i="39"/>
  <c r="W245" i="39"/>
  <c r="V245" i="39"/>
  <c r="U245" i="39"/>
  <c r="T245" i="39"/>
  <c r="S245" i="39"/>
  <c r="AZ243" i="39"/>
  <c r="AX243" i="39"/>
  <c r="AW243" i="39"/>
  <c r="AV243" i="39"/>
  <c r="AU243" i="39"/>
  <c r="AT243" i="39"/>
  <c r="AS243" i="39"/>
  <c r="AR243" i="39"/>
  <c r="AQ243" i="39"/>
  <c r="AP243" i="39"/>
  <c r="AO243" i="39"/>
  <c r="AN243" i="39"/>
  <c r="AM243" i="39"/>
  <c r="AL243" i="39"/>
  <c r="AK243" i="39"/>
  <c r="AJ243" i="39"/>
  <c r="AI243" i="39"/>
  <c r="AH243" i="39"/>
  <c r="AG243" i="39"/>
  <c r="AF243" i="39"/>
  <c r="AE243" i="39"/>
  <c r="AD243" i="39"/>
  <c r="AC243" i="39"/>
  <c r="AB243" i="39"/>
  <c r="AA243" i="39"/>
  <c r="Z243" i="39"/>
  <c r="Y243" i="39"/>
  <c r="X243" i="39"/>
  <c r="W243" i="39"/>
  <c r="V243" i="39"/>
  <c r="U243" i="39"/>
  <c r="T243" i="39"/>
  <c r="S243" i="39"/>
  <c r="F243" i="39"/>
  <c r="AZ242" i="39"/>
  <c r="AX242" i="39"/>
  <c r="AW242" i="39"/>
  <c r="AV242" i="39"/>
  <c r="AU242" i="39"/>
  <c r="AT242" i="39"/>
  <c r="AS242" i="39"/>
  <c r="AR242" i="39"/>
  <c r="AQ242" i="39"/>
  <c r="AP242" i="39"/>
  <c r="AO242" i="39"/>
  <c r="AN242" i="39"/>
  <c r="AM242" i="39"/>
  <c r="AL242" i="39"/>
  <c r="AK242" i="39"/>
  <c r="AJ242" i="39"/>
  <c r="AI242" i="39"/>
  <c r="AH242" i="39"/>
  <c r="AG242" i="39"/>
  <c r="AF242" i="39"/>
  <c r="AE242" i="39"/>
  <c r="AD242" i="39"/>
  <c r="AC242" i="39"/>
  <c r="AB242" i="39"/>
  <c r="AA242" i="39"/>
  <c r="Z242" i="39"/>
  <c r="Y242" i="39"/>
  <c r="X242" i="39"/>
  <c r="W242" i="39"/>
  <c r="V242" i="39"/>
  <c r="U242" i="39"/>
  <c r="T242" i="39"/>
  <c r="S242" i="39"/>
  <c r="AZ240" i="39"/>
  <c r="AX240" i="39"/>
  <c r="AW240" i="39"/>
  <c r="AV240" i="39"/>
  <c r="AU240" i="39"/>
  <c r="AT240" i="39"/>
  <c r="AS240" i="39"/>
  <c r="AR240" i="39"/>
  <c r="AQ240" i="39"/>
  <c r="AP240" i="39"/>
  <c r="AO240" i="39"/>
  <c r="AN240" i="39"/>
  <c r="AM240" i="39"/>
  <c r="AL240" i="39"/>
  <c r="AK240" i="39"/>
  <c r="AJ240" i="39"/>
  <c r="AI240" i="39"/>
  <c r="AH240" i="39"/>
  <c r="AG240" i="39"/>
  <c r="AF240" i="39"/>
  <c r="AE240" i="39"/>
  <c r="AD240" i="39"/>
  <c r="AC240" i="39"/>
  <c r="AB240" i="39"/>
  <c r="AA240" i="39"/>
  <c r="Z240" i="39"/>
  <c r="Y240" i="39"/>
  <c r="X240" i="39"/>
  <c r="W240" i="39"/>
  <c r="V240" i="39"/>
  <c r="U240" i="39"/>
  <c r="T240" i="39"/>
  <c r="S240" i="39"/>
  <c r="F240" i="39"/>
  <c r="AZ239" i="39"/>
  <c r="AX239" i="39"/>
  <c r="AW239" i="39"/>
  <c r="AV239" i="39"/>
  <c r="AU239" i="39"/>
  <c r="AT239" i="39"/>
  <c r="AS239" i="39"/>
  <c r="AR239" i="39"/>
  <c r="AQ239" i="39"/>
  <c r="AP239" i="39"/>
  <c r="AO239" i="39"/>
  <c r="AN239" i="39"/>
  <c r="AM239" i="39"/>
  <c r="AL239" i="39"/>
  <c r="AK239" i="39"/>
  <c r="AJ239" i="39"/>
  <c r="AI239" i="39"/>
  <c r="AH239" i="39"/>
  <c r="AG239" i="39"/>
  <c r="AF239" i="39"/>
  <c r="AE239" i="39"/>
  <c r="AD239" i="39"/>
  <c r="AC239" i="39"/>
  <c r="AB239" i="39"/>
  <c r="AA239" i="39"/>
  <c r="Z239" i="39"/>
  <c r="Y239" i="39"/>
  <c r="X239" i="39"/>
  <c r="W239" i="39"/>
  <c r="V239" i="39"/>
  <c r="U239" i="39"/>
  <c r="T239" i="39"/>
  <c r="S239" i="39"/>
  <c r="AZ237" i="39"/>
  <c r="AX237" i="39"/>
  <c r="AW237" i="39"/>
  <c r="AV237" i="39"/>
  <c r="AU237" i="39"/>
  <c r="AT237" i="39"/>
  <c r="AS237" i="39"/>
  <c r="AR237" i="39"/>
  <c r="AQ237" i="39"/>
  <c r="AP237" i="39"/>
  <c r="AO237" i="39"/>
  <c r="AN237" i="39"/>
  <c r="AM237" i="39"/>
  <c r="AL237" i="39"/>
  <c r="AK237" i="39"/>
  <c r="AJ237" i="39"/>
  <c r="AI237" i="39"/>
  <c r="AH237" i="39"/>
  <c r="AG237" i="39"/>
  <c r="AF237" i="39"/>
  <c r="AE237" i="39"/>
  <c r="AD237" i="39"/>
  <c r="AC237" i="39"/>
  <c r="AB237" i="39"/>
  <c r="AA237" i="39"/>
  <c r="Z237" i="39"/>
  <c r="Y237" i="39"/>
  <c r="X237" i="39"/>
  <c r="W237" i="39"/>
  <c r="V237" i="39"/>
  <c r="U237" i="39"/>
  <c r="T237" i="39"/>
  <c r="S237" i="39"/>
  <c r="F237" i="39"/>
  <c r="AZ236" i="39"/>
  <c r="AX236" i="39"/>
  <c r="AW236" i="39"/>
  <c r="AV236" i="39"/>
  <c r="AU236" i="39"/>
  <c r="AT236" i="39"/>
  <c r="AS236" i="39"/>
  <c r="AR236" i="39"/>
  <c r="AQ236" i="39"/>
  <c r="AP236" i="39"/>
  <c r="AO236" i="39"/>
  <c r="AN236" i="39"/>
  <c r="AM236" i="39"/>
  <c r="AL236" i="39"/>
  <c r="AK236" i="39"/>
  <c r="AJ236" i="39"/>
  <c r="AI236" i="39"/>
  <c r="AH236" i="39"/>
  <c r="AG236" i="39"/>
  <c r="AF236" i="39"/>
  <c r="AE236" i="39"/>
  <c r="AD236" i="39"/>
  <c r="AC236" i="39"/>
  <c r="AB236" i="39"/>
  <c r="AA236" i="39"/>
  <c r="Z236" i="39"/>
  <c r="Y236" i="39"/>
  <c r="X236" i="39"/>
  <c r="W236" i="39"/>
  <c r="V236" i="39"/>
  <c r="U236" i="39"/>
  <c r="T236" i="39"/>
  <c r="S236" i="39"/>
  <c r="AZ234" i="39"/>
  <c r="AX234" i="39"/>
  <c r="AW234" i="39"/>
  <c r="AV234" i="39"/>
  <c r="AU234" i="39"/>
  <c r="AT234" i="39"/>
  <c r="AS234" i="39"/>
  <c r="AR234" i="39"/>
  <c r="AQ234" i="39"/>
  <c r="AP234" i="39"/>
  <c r="AO234" i="39"/>
  <c r="AN234" i="39"/>
  <c r="AM234" i="39"/>
  <c r="AL234" i="39"/>
  <c r="AK234" i="39"/>
  <c r="AJ234" i="39"/>
  <c r="AI234" i="39"/>
  <c r="AH234" i="39"/>
  <c r="AG234" i="39"/>
  <c r="AF234" i="39"/>
  <c r="AE234" i="39"/>
  <c r="AD234" i="39"/>
  <c r="AC234" i="39"/>
  <c r="AB234" i="39"/>
  <c r="AA234" i="39"/>
  <c r="Z234" i="39"/>
  <c r="Y234" i="39"/>
  <c r="X234" i="39"/>
  <c r="W234" i="39"/>
  <c r="V234" i="39"/>
  <c r="U234" i="39"/>
  <c r="T234" i="39"/>
  <c r="S234" i="39"/>
  <c r="F234" i="39"/>
  <c r="AZ233" i="39"/>
  <c r="AX233" i="39"/>
  <c r="AW233" i="39"/>
  <c r="AV233" i="39"/>
  <c r="AU233" i="39"/>
  <c r="AT233" i="39"/>
  <c r="AS233" i="39"/>
  <c r="AR233" i="39"/>
  <c r="AQ233" i="39"/>
  <c r="AP233" i="39"/>
  <c r="AO233" i="39"/>
  <c r="AN233" i="39"/>
  <c r="AM233" i="39"/>
  <c r="AL233" i="39"/>
  <c r="AK233" i="39"/>
  <c r="AJ233" i="39"/>
  <c r="AI233" i="39"/>
  <c r="AH233" i="39"/>
  <c r="AG233" i="39"/>
  <c r="AF233" i="39"/>
  <c r="AE233" i="39"/>
  <c r="AD233" i="39"/>
  <c r="AC233" i="39"/>
  <c r="AB233" i="39"/>
  <c r="AA233" i="39"/>
  <c r="Z233" i="39"/>
  <c r="Y233" i="39"/>
  <c r="X233" i="39"/>
  <c r="W233" i="39"/>
  <c r="V233" i="39"/>
  <c r="U233" i="39"/>
  <c r="T233" i="39"/>
  <c r="S233" i="39"/>
  <c r="AZ231" i="39"/>
  <c r="AX231" i="39"/>
  <c r="AW231" i="39"/>
  <c r="AV231" i="39"/>
  <c r="AU231" i="39"/>
  <c r="AT231" i="39"/>
  <c r="AS231" i="39"/>
  <c r="AR231" i="39"/>
  <c r="AQ231" i="39"/>
  <c r="AP231" i="39"/>
  <c r="AO231" i="39"/>
  <c r="AN231" i="39"/>
  <c r="AM231" i="39"/>
  <c r="AL231" i="39"/>
  <c r="AK231" i="39"/>
  <c r="AJ231" i="39"/>
  <c r="AI231" i="39"/>
  <c r="AH231" i="39"/>
  <c r="AG231" i="39"/>
  <c r="AF231" i="39"/>
  <c r="AE231" i="39"/>
  <c r="AD231" i="39"/>
  <c r="AC231" i="39"/>
  <c r="AB231" i="39"/>
  <c r="AA231" i="39"/>
  <c r="Z231" i="39"/>
  <c r="Y231" i="39"/>
  <c r="X231" i="39"/>
  <c r="W231" i="39"/>
  <c r="V231" i="39"/>
  <c r="U231" i="39"/>
  <c r="T231" i="39"/>
  <c r="S231" i="39"/>
  <c r="F231" i="39"/>
  <c r="AZ230" i="39"/>
  <c r="AX230" i="39"/>
  <c r="AW230" i="39"/>
  <c r="AV230" i="39"/>
  <c r="AU230" i="39"/>
  <c r="AT230" i="39"/>
  <c r="AS230" i="39"/>
  <c r="AR230" i="39"/>
  <c r="AQ230" i="39"/>
  <c r="AP230" i="39"/>
  <c r="AO230" i="39"/>
  <c r="AN230" i="39"/>
  <c r="AM230" i="39"/>
  <c r="AL230" i="39"/>
  <c r="AK230" i="39"/>
  <c r="AJ230" i="39"/>
  <c r="AI230" i="39"/>
  <c r="AH230" i="39"/>
  <c r="AG230" i="39"/>
  <c r="AF230" i="39"/>
  <c r="AE230" i="39"/>
  <c r="AD230" i="39"/>
  <c r="AC230" i="39"/>
  <c r="AB230" i="39"/>
  <c r="AA230" i="39"/>
  <c r="Z230" i="39"/>
  <c r="Y230" i="39"/>
  <c r="X230" i="39"/>
  <c r="W230" i="39"/>
  <c r="V230" i="39"/>
  <c r="U230" i="39"/>
  <c r="T230" i="39"/>
  <c r="S230" i="39"/>
  <c r="AZ228" i="39"/>
  <c r="AX228" i="39"/>
  <c r="AW228" i="39"/>
  <c r="AV228" i="39"/>
  <c r="AU228" i="39"/>
  <c r="AT228" i="39"/>
  <c r="AS228" i="39"/>
  <c r="AR228" i="39"/>
  <c r="AQ228" i="39"/>
  <c r="AP228" i="39"/>
  <c r="AO228" i="39"/>
  <c r="AN228" i="39"/>
  <c r="AM228" i="39"/>
  <c r="AL228" i="39"/>
  <c r="AK228" i="39"/>
  <c r="AJ228" i="39"/>
  <c r="AI228" i="39"/>
  <c r="AH228" i="39"/>
  <c r="AG228" i="39"/>
  <c r="AF228" i="39"/>
  <c r="AE228" i="39"/>
  <c r="AD228" i="39"/>
  <c r="AC228" i="39"/>
  <c r="AB228" i="39"/>
  <c r="AA228" i="39"/>
  <c r="Z228" i="39"/>
  <c r="Y228" i="39"/>
  <c r="X228" i="39"/>
  <c r="W228" i="39"/>
  <c r="V228" i="39"/>
  <c r="U228" i="39"/>
  <c r="T228" i="39"/>
  <c r="S228" i="39"/>
  <c r="F228" i="39"/>
  <c r="AZ227" i="39"/>
  <c r="AX227" i="39"/>
  <c r="AW227" i="39"/>
  <c r="AV227" i="39"/>
  <c r="AU227" i="39"/>
  <c r="AT227" i="39"/>
  <c r="AS227" i="39"/>
  <c r="AR227" i="39"/>
  <c r="AQ227" i="39"/>
  <c r="AP227" i="39"/>
  <c r="AO227" i="39"/>
  <c r="AN227" i="39"/>
  <c r="AM227" i="39"/>
  <c r="AL227" i="39"/>
  <c r="AK227" i="39"/>
  <c r="AJ227" i="39"/>
  <c r="AI227" i="39"/>
  <c r="AH227" i="39"/>
  <c r="AG227" i="39"/>
  <c r="AF227" i="39"/>
  <c r="AE227" i="39"/>
  <c r="AD227" i="39"/>
  <c r="AC227" i="39"/>
  <c r="AB227" i="39"/>
  <c r="AA227" i="39"/>
  <c r="Z227" i="39"/>
  <c r="Y227" i="39"/>
  <c r="X227" i="39"/>
  <c r="W227" i="39"/>
  <c r="V227" i="39"/>
  <c r="U227" i="39"/>
  <c r="T227" i="39"/>
  <c r="S227" i="39"/>
  <c r="AZ225" i="39"/>
  <c r="AX225" i="39"/>
  <c r="AW225" i="39"/>
  <c r="AV225" i="39"/>
  <c r="AU225" i="39"/>
  <c r="AT225" i="39"/>
  <c r="AS225" i="39"/>
  <c r="AR225" i="39"/>
  <c r="AQ225" i="39"/>
  <c r="AP225" i="39"/>
  <c r="AO225" i="39"/>
  <c r="AN225" i="39"/>
  <c r="AM225" i="39"/>
  <c r="AL225" i="39"/>
  <c r="AK225" i="39"/>
  <c r="AJ225" i="39"/>
  <c r="AI225" i="39"/>
  <c r="AH225" i="39"/>
  <c r="AG225" i="39"/>
  <c r="AF225" i="39"/>
  <c r="AE225" i="39"/>
  <c r="AD225" i="39"/>
  <c r="AC225" i="39"/>
  <c r="AB225" i="39"/>
  <c r="AA225" i="39"/>
  <c r="Z225" i="39"/>
  <c r="Y225" i="39"/>
  <c r="X225" i="39"/>
  <c r="W225" i="39"/>
  <c r="V225" i="39"/>
  <c r="U225" i="39"/>
  <c r="T225" i="39"/>
  <c r="S225" i="39"/>
  <c r="F225" i="39"/>
  <c r="AZ224" i="39"/>
  <c r="AX224" i="39"/>
  <c r="AW224" i="39"/>
  <c r="AV224" i="39"/>
  <c r="AU224" i="39"/>
  <c r="AT224" i="39"/>
  <c r="AS224" i="39"/>
  <c r="AR224" i="39"/>
  <c r="AQ224" i="39"/>
  <c r="AP224" i="39"/>
  <c r="AO224" i="39"/>
  <c r="AN224" i="39"/>
  <c r="AM224" i="39"/>
  <c r="AL224" i="39"/>
  <c r="AK224" i="39"/>
  <c r="AJ224" i="39"/>
  <c r="AI224" i="39"/>
  <c r="AH224" i="39"/>
  <c r="AG224" i="39"/>
  <c r="AF224" i="39"/>
  <c r="AE224" i="39"/>
  <c r="AD224" i="39"/>
  <c r="AC224" i="39"/>
  <c r="AB224" i="39"/>
  <c r="AA224" i="39"/>
  <c r="Z224" i="39"/>
  <c r="Y224" i="39"/>
  <c r="X224" i="39"/>
  <c r="W224" i="39"/>
  <c r="V224" i="39"/>
  <c r="U224" i="39"/>
  <c r="T224" i="39"/>
  <c r="S224" i="39"/>
  <c r="AZ222" i="39"/>
  <c r="AX222" i="39"/>
  <c r="AW222" i="39"/>
  <c r="AV222" i="39"/>
  <c r="AU222" i="39"/>
  <c r="AT222" i="39"/>
  <c r="AS222" i="39"/>
  <c r="AR222" i="39"/>
  <c r="AQ222" i="39"/>
  <c r="AP222" i="39"/>
  <c r="AO222" i="39"/>
  <c r="AN222" i="39"/>
  <c r="AM222" i="39"/>
  <c r="AL222" i="39"/>
  <c r="AK222" i="39"/>
  <c r="AJ222" i="39"/>
  <c r="AI222" i="39"/>
  <c r="AH222" i="39"/>
  <c r="AG222" i="39"/>
  <c r="AF222" i="39"/>
  <c r="AE222" i="39"/>
  <c r="AD222" i="39"/>
  <c r="AC222" i="39"/>
  <c r="AB222" i="39"/>
  <c r="AA222" i="39"/>
  <c r="Z222" i="39"/>
  <c r="Y222" i="39"/>
  <c r="X222" i="39"/>
  <c r="W222" i="39"/>
  <c r="V222" i="39"/>
  <c r="U222" i="39"/>
  <c r="T222" i="39"/>
  <c r="S222" i="39"/>
  <c r="F222" i="39"/>
  <c r="AZ221" i="39"/>
  <c r="AX221" i="39"/>
  <c r="AW221" i="39"/>
  <c r="AV221" i="39"/>
  <c r="AU221" i="39"/>
  <c r="AT221" i="39"/>
  <c r="AS221" i="39"/>
  <c r="AR221" i="39"/>
  <c r="AQ221" i="39"/>
  <c r="AP221" i="39"/>
  <c r="AO221" i="39"/>
  <c r="AN221" i="39"/>
  <c r="AM221" i="39"/>
  <c r="AL221" i="39"/>
  <c r="AK221" i="39"/>
  <c r="AJ221" i="39"/>
  <c r="AI221" i="39"/>
  <c r="AH221" i="39"/>
  <c r="AG221" i="39"/>
  <c r="AF221" i="39"/>
  <c r="AE221" i="39"/>
  <c r="AD221" i="39"/>
  <c r="AC221" i="39"/>
  <c r="AB221" i="39"/>
  <c r="AA221" i="39"/>
  <c r="Z221" i="39"/>
  <c r="Y221" i="39"/>
  <c r="X221" i="39"/>
  <c r="W221" i="39"/>
  <c r="V221" i="39"/>
  <c r="U221" i="39"/>
  <c r="T221" i="39"/>
  <c r="S221" i="39"/>
  <c r="AZ219" i="39"/>
  <c r="AX219" i="39"/>
  <c r="AW219" i="39"/>
  <c r="AV219" i="39"/>
  <c r="AU219" i="39"/>
  <c r="AT219" i="39"/>
  <c r="AS219" i="39"/>
  <c r="AR219" i="39"/>
  <c r="AQ219" i="39"/>
  <c r="AP219" i="39"/>
  <c r="AO219" i="39"/>
  <c r="AN219" i="39"/>
  <c r="AM219" i="39"/>
  <c r="AL219" i="39"/>
  <c r="AK219" i="39"/>
  <c r="AJ219" i="39"/>
  <c r="AI219" i="39"/>
  <c r="AH219" i="39"/>
  <c r="AG219" i="39"/>
  <c r="AF219" i="39"/>
  <c r="AE219" i="39"/>
  <c r="AD219" i="39"/>
  <c r="AC219" i="39"/>
  <c r="AB219" i="39"/>
  <c r="AA219" i="39"/>
  <c r="Z219" i="39"/>
  <c r="Y219" i="39"/>
  <c r="X219" i="39"/>
  <c r="W219" i="39"/>
  <c r="V219" i="39"/>
  <c r="U219" i="39"/>
  <c r="T219" i="39"/>
  <c r="S219" i="39"/>
  <c r="F219" i="39"/>
  <c r="AZ218" i="39"/>
  <c r="AX218" i="39"/>
  <c r="AW218" i="39"/>
  <c r="AV218" i="39"/>
  <c r="AU218" i="39"/>
  <c r="AT218" i="39"/>
  <c r="AS218" i="39"/>
  <c r="AR218" i="39"/>
  <c r="AQ218" i="39"/>
  <c r="AP218" i="39"/>
  <c r="AO218" i="39"/>
  <c r="AN218" i="39"/>
  <c r="AM218" i="39"/>
  <c r="AL218" i="39"/>
  <c r="AK218" i="39"/>
  <c r="AJ218" i="39"/>
  <c r="AI218" i="39"/>
  <c r="AH218" i="39"/>
  <c r="AG218" i="39"/>
  <c r="AF218" i="39"/>
  <c r="AE218" i="39"/>
  <c r="AD218" i="39"/>
  <c r="AC218" i="39"/>
  <c r="AB218" i="39"/>
  <c r="AA218" i="39"/>
  <c r="Z218" i="39"/>
  <c r="Y218" i="39"/>
  <c r="X218" i="39"/>
  <c r="W218" i="39"/>
  <c r="V218" i="39"/>
  <c r="U218" i="39"/>
  <c r="T218" i="39"/>
  <c r="S218" i="39"/>
  <c r="AZ216" i="39"/>
  <c r="AX216" i="39"/>
  <c r="AW216" i="39"/>
  <c r="AV216" i="39"/>
  <c r="AU216" i="39"/>
  <c r="AT216" i="39"/>
  <c r="AS216" i="39"/>
  <c r="AR216" i="39"/>
  <c r="AQ216" i="39"/>
  <c r="AP216" i="39"/>
  <c r="AO216" i="39"/>
  <c r="AN216" i="39"/>
  <c r="AM216" i="39"/>
  <c r="AL216" i="39"/>
  <c r="AK216" i="39"/>
  <c r="AJ216" i="39"/>
  <c r="AI216" i="39"/>
  <c r="AH216" i="39"/>
  <c r="AG216" i="39"/>
  <c r="AF216" i="39"/>
  <c r="AE216" i="39"/>
  <c r="AD216" i="39"/>
  <c r="AC216" i="39"/>
  <c r="AB216" i="39"/>
  <c r="AA216" i="39"/>
  <c r="Z216" i="39"/>
  <c r="Y216" i="39"/>
  <c r="X216" i="39"/>
  <c r="W216" i="39"/>
  <c r="V216" i="39"/>
  <c r="U216" i="39"/>
  <c r="T216" i="39"/>
  <c r="S216" i="39"/>
  <c r="F216" i="39"/>
  <c r="AZ215" i="39"/>
  <c r="AX215" i="39"/>
  <c r="AW215" i="39"/>
  <c r="AV215" i="39"/>
  <c r="AU215" i="39"/>
  <c r="AT215" i="39"/>
  <c r="AS215" i="39"/>
  <c r="AR215" i="39"/>
  <c r="AQ215" i="39"/>
  <c r="AP215" i="39"/>
  <c r="AO215" i="39"/>
  <c r="AN215" i="39"/>
  <c r="AM215" i="39"/>
  <c r="AL215" i="39"/>
  <c r="AK215" i="39"/>
  <c r="AJ215" i="39"/>
  <c r="AI215" i="39"/>
  <c r="AH215" i="39"/>
  <c r="AG215" i="39"/>
  <c r="AF215" i="39"/>
  <c r="AE215" i="39"/>
  <c r="AD215" i="39"/>
  <c r="AC215" i="39"/>
  <c r="AB215" i="39"/>
  <c r="AA215" i="39"/>
  <c r="Z215" i="39"/>
  <c r="Y215" i="39"/>
  <c r="X215" i="39"/>
  <c r="W215" i="39"/>
  <c r="V215" i="39"/>
  <c r="U215" i="39"/>
  <c r="T215" i="39"/>
  <c r="S215" i="39"/>
  <c r="AZ213" i="39"/>
  <c r="AX213" i="39"/>
  <c r="AW213" i="39"/>
  <c r="AV213" i="39"/>
  <c r="AU213" i="39"/>
  <c r="AT213" i="39"/>
  <c r="AS213" i="39"/>
  <c r="AR213" i="39"/>
  <c r="AQ213" i="39"/>
  <c r="AP213" i="39"/>
  <c r="AO213" i="39"/>
  <c r="AN213" i="39"/>
  <c r="AM213" i="39"/>
  <c r="AL213" i="39"/>
  <c r="AK213" i="39"/>
  <c r="AJ213" i="39"/>
  <c r="AI213" i="39"/>
  <c r="AH213" i="39"/>
  <c r="AG213" i="39"/>
  <c r="AF213" i="39"/>
  <c r="AE213" i="39"/>
  <c r="AD213" i="39"/>
  <c r="AC213" i="39"/>
  <c r="AB213" i="39"/>
  <c r="AA213" i="39"/>
  <c r="Z213" i="39"/>
  <c r="Y213" i="39"/>
  <c r="X213" i="39"/>
  <c r="W213" i="39"/>
  <c r="V213" i="39"/>
  <c r="U213" i="39"/>
  <c r="T213" i="39"/>
  <c r="S213" i="39"/>
  <c r="F213" i="39"/>
  <c r="AZ212" i="39"/>
  <c r="AX212" i="39"/>
  <c r="AW212" i="39"/>
  <c r="AV212" i="39"/>
  <c r="AU212" i="39"/>
  <c r="AT212" i="39"/>
  <c r="AS212" i="39"/>
  <c r="AR212" i="39"/>
  <c r="AQ212" i="39"/>
  <c r="AP212" i="39"/>
  <c r="AO212" i="39"/>
  <c r="AN212" i="39"/>
  <c r="AM212" i="39"/>
  <c r="AL212" i="39"/>
  <c r="AK212" i="39"/>
  <c r="AJ212" i="39"/>
  <c r="AI212" i="39"/>
  <c r="AH212" i="39"/>
  <c r="AG212" i="39"/>
  <c r="AF212" i="39"/>
  <c r="AE212" i="39"/>
  <c r="AD212" i="39"/>
  <c r="AC212" i="39"/>
  <c r="AB212" i="39"/>
  <c r="AA212" i="39"/>
  <c r="Z212" i="39"/>
  <c r="Y212" i="39"/>
  <c r="X212" i="39"/>
  <c r="W212" i="39"/>
  <c r="V212" i="39"/>
  <c r="U212" i="39"/>
  <c r="T212" i="39"/>
  <c r="S212" i="39"/>
  <c r="AZ210" i="39"/>
  <c r="AX210" i="39"/>
  <c r="AW210" i="39"/>
  <c r="AV210" i="39"/>
  <c r="AU210" i="39"/>
  <c r="AT210" i="39"/>
  <c r="AS210" i="39"/>
  <c r="AR210" i="39"/>
  <c r="AQ210" i="39"/>
  <c r="AP210" i="39"/>
  <c r="AO210" i="39"/>
  <c r="AN210" i="39"/>
  <c r="AM210" i="39"/>
  <c r="AL210" i="39"/>
  <c r="AK210" i="39"/>
  <c r="AJ210" i="39"/>
  <c r="AI210" i="39"/>
  <c r="AH210" i="39"/>
  <c r="AG210" i="39"/>
  <c r="AF210" i="39"/>
  <c r="AE210" i="39"/>
  <c r="AD210" i="39"/>
  <c r="AC210" i="39"/>
  <c r="AB210" i="39"/>
  <c r="AA210" i="39"/>
  <c r="Z210" i="39"/>
  <c r="Y210" i="39"/>
  <c r="X210" i="39"/>
  <c r="W210" i="39"/>
  <c r="V210" i="39"/>
  <c r="U210" i="39"/>
  <c r="T210" i="39"/>
  <c r="S210" i="39"/>
  <c r="F210" i="39"/>
  <c r="AZ209" i="39"/>
  <c r="AX209" i="39"/>
  <c r="AW209" i="39"/>
  <c r="AV209" i="39"/>
  <c r="AU209" i="39"/>
  <c r="AT209" i="39"/>
  <c r="AS209" i="39"/>
  <c r="AR209" i="39"/>
  <c r="AQ209" i="39"/>
  <c r="AP209" i="39"/>
  <c r="AO209" i="39"/>
  <c r="AN209" i="39"/>
  <c r="AM209" i="39"/>
  <c r="AL209" i="39"/>
  <c r="AK209" i="39"/>
  <c r="AJ209" i="39"/>
  <c r="AI209" i="39"/>
  <c r="AH209" i="39"/>
  <c r="AG209" i="39"/>
  <c r="AF209" i="39"/>
  <c r="AE209" i="39"/>
  <c r="AD209" i="39"/>
  <c r="AC209" i="39"/>
  <c r="AB209" i="39"/>
  <c r="AA209" i="39"/>
  <c r="Z209" i="39"/>
  <c r="Y209" i="39"/>
  <c r="X209" i="39"/>
  <c r="W209" i="39"/>
  <c r="V209" i="39"/>
  <c r="U209" i="39"/>
  <c r="T209" i="39"/>
  <c r="S209" i="39"/>
  <c r="AZ207" i="39"/>
  <c r="AX207" i="39"/>
  <c r="AW207" i="39"/>
  <c r="AV207" i="39"/>
  <c r="AU207" i="39"/>
  <c r="AT207" i="39"/>
  <c r="AS207" i="39"/>
  <c r="AR207" i="39"/>
  <c r="AQ207" i="39"/>
  <c r="AP207" i="39"/>
  <c r="AO207" i="39"/>
  <c r="AN207" i="39"/>
  <c r="AM207" i="39"/>
  <c r="AL207" i="39"/>
  <c r="AK207" i="39"/>
  <c r="AJ207" i="39"/>
  <c r="AI207" i="39"/>
  <c r="AH207" i="39"/>
  <c r="AG207" i="39"/>
  <c r="AF207" i="39"/>
  <c r="AE207" i="39"/>
  <c r="AD207" i="39"/>
  <c r="AC207" i="39"/>
  <c r="AB207" i="39"/>
  <c r="AA207" i="39"/>
  <c r="Z207" i="39"/>
  <c r="Y207" i="39"/>
  <c r="X207" i="39"/>
  <c r="W207" i="39"/>
  <c r="V207" i="39"/>
  <c r="U207" i="39"/>
  <c r="T207" i="39"/>
  <c r="S207" i="39"/>
  <c r="F207" i="39"/>
  <c r="AZ206" i="39"/>
  <c r="AX206" i="39"/>
  <c r="AW206" i="39"/>
  <c r="AV206" i="39"/>
  <c r="AU206" i="39"/>
  <c r="AT206" i="39"/>
  <c r="AS206" i="39"/>
  <c r="AR206" i="39"/>
  <c r="AQ206" i="39"/>
  <c r="AP206" i="39"/>
  <c r="AO206" i="39"/>
  <c r="AN206" i="39"/>
  <c r="AM206" i="39"/>
  <c r="AL206" i="39"/>
  <c r="AK206" i="39"/>
  <c r="AJ206" i="39"/>
  <c r="AI206" i="39"/>
  <c r="AH206" i="39"/>
  <c r="AG206" i="39"/>
  <c r="AF206" i="39"/>
  <c r="AE206" i="39"/>
  <c r="AD206" i="39"/>
  <c r="AC206" i="39"/>
  <c r="AB206" i="39"/>
  <c r="AA206" i="39"/>
  <c r="Z206" i="39"/>
  <c r="Y206" i="39"/>
  <c r="X206" i="39"/>
  <c r="W206" i="39"/>
  <c r="V206" i="39"/>
  <c r="U206" i="39"/>
  <c r="T206" i="39"/>
  <c r="S206" i="39"/>
  <c r="AZ204" i="39"/>
  <c r="AX204" i="39"/>
  <c r="AW204" i="39"/>
  <c r="AV204" i="39"/>
  <c r="AU204" i="39"/>
  <c r="AT204" i="39"/>
  <c r="AS204" i="39"/>
  <c r="AR204" i="39"/>
  <c r="AQ204" i="39"/>
  <c r="AP204" i="39"/>
  <c r="AO204" i="39"/>
  <c r="AN204" i="39"/>
  <c r="AM204" i="39"/>
  <c r="AL204" i="39"/>
  <c r="AK204" i="39"/>
  <c r="AJ204" i="39"/>
  <c r="AI204" i="39"/>
  <c r="AH204" i="39"/>
  <c r="AG204" i="39"/>
  <c r="AF204" i="39"/>
  <c r="AE204" i="39"/>
  <c r="AD204" i="39"/>
  <c r="AC204" i="39"/>
  <c r="AB204" i="39"/>
  <c r="AA204" i="39"/>
  <c r="Z204" i="39"/>
  <c r="Y204" i="39"/>
  <c r="X204" i="39"/>
  <c r="W204" i="39"/>
  <c r="V204" i="39"/>
  <c r="U204" i="39"/>
  <c r="T204" i="39"/>
  <c r="S204" i="39"/>
  <c r="F204" i="39"/>
  <c r="AZ203" i="39"/>
  <c r="AX203" i="39"/>
  <c r="AW203" i="39"/>
  <c r="AV203" i="39"/>
  <c r="AU203" i="39"/>
  <c r="AT203" i="39"/>
  <c r="AS203" i="39"/>
  <c r="AR203" i="39"/>
  <c r="AQ203" i="39"/>
  <c r="AP203" i="39"/>
  <c r="AO203" i="39"/>
  <c r="AN203" i="39"/>
  <c r="AM203" i="39"/>
  <c r="AL203" i="39"/>
  <c r="AK203" i="39"/>
  <c r="AJ203" i="39"/>
  <c r="AI203" i="39"/>
  <c r="AH203" i="39"/>
  <c r="AG203" i="39"/>
  <c r="AF203" i="39"/>
  <c r="AE203" i="39"/>
  <c r="AD203" i="39"/>
  <c r="AC203" i="39"/>
  <c r="AB203" i="39"/>
  <c r="AA203" i="39"/>
  <c r="Z203" i="39"/>
  <c r="Y203" i="39"/>
  <c r="X203" i="39"/>
  <c r="W203" i="39"/>
  <c r="V203" i="39"/>
  <c r="U203" i="39"/>
  <c r="T203" i="39"/>
  <c r="S203" i="39"/>
  <c r="AZ201" i="39"/>
  <c r="AX201" i="39"/>
  <c r="AW201" i="39"/>
  <c r="AV201" i="39"/>
  <c r="AU201" i="39"/>
  <c r="AT201" i="39"/>
  <c r="AS201" i="39"/>
  <c r="AR201" i="39"/>
  <c r="AQ201" i="39"/>
  <c r="AP201" i="39"/>
  <c r="AO201" i="39"/>
  <c r="AN201" i="39"/>
  <c r="AM201" i="39"/>
  <c r="AL201" i="39"/>
  <c r="AK201" i="39"/>
  <c r="AJ201" i="39"/>
  <c r="AI201" i="39"/>
  <c r="AH201" i="39"/>
  <c r="AG201" i="39"/>
  <c r="AF201" i="39"/>
  <c r="AE201" i="39"/>
  <c r="AD201" i="39"/>
  <c r="AC201" i="39"/>
  <c r="AB201" i="39"/>
  <c r="AA201" i="39"/>
  <c r="Z201" i="39"/>
  <c r="Y201" i="39"/>
  <c r="X201" i="39"/>
  <c r="W201" i="39"/>
  <c r="V201" i="39"/>
  <c r="U201" i="39"/>
  <c r="T201" i="39"/>
  <c r="S201" i="39"/>
  <c r="F201" i="39"/>
  <c r="AZ200" i="39"/>
  <c r="AX200" i="39"/>
  <c r="AW200" i="39"/>
  <c r="AV200" i="39"/>
  <c r="AU200" i="39"/>
  <c r="AT200" i="39"/>
  <c r="AS200" i="39"/>
  <c r="AR200" i="39"/>
  <c r="AQ200" i="39"/>
  <c r="AP200" i="39"/>
  <c r="AO200" i="39"/>
  <c r="AN200" i="39"/>
  <c r="AM200" i="39"/>
  <c r="AL200" i="39"/>
  <c r="AK200" i="39"/>
  <c r="AJ200" i="39"/>
  <c r="AI200" i="39"/>
  <c r="AH200" i="39"/>
  <c r="AG200" i="39"/>
  <c r="AF200" i="39"/>
  <c r="AE200" i="39"/>
  <c r="AD200" i="39"/>
  <c r="AC200" i="39"/>
  <c r="AB200" i="39"/>
  <c r="AA200" i="39"/>
  <c r="Z200" i="39"/>
  <c r="Y200" i="39"/>
  <c r="X200" i="39"/>
  <c r="W200" i="39"/>
  <c r="V200" i="39"/>
  <c r="U200" i="39"/>
  <c r="T200" i="39"/>
  <c r="S200" i="39"/>
  <c r="AZ198" i="39"/>
  <c r="AX198" i="39"/>
  <c r="AW198" i="39"/>
  <c r="AV198" i="39"/>
  <c r="AU198" i="39"/>
  <c r="AT198" i="39"/>
  <c r="AS198" i="39"/>
  <c r="AR198" i="39"/>
  <c r="AQ198" i="39"/>
  <c r="AP198" i="39"/>
  <c r="AO198" i="39"/>
  <c r="AN198" i="39"/>
  <c r="AM198" i="39"/>
  <c r="AL198" i="39"/>
  <c r="AK198" i="39"/>
  <c r="AJ198" i="39"/>
  <c r="AI198" i="39"/>
  <c r="AH198" i="39"/>
  <c r="AG198" i="39"/>
  <c r="AF198" i="39"/>
  <c r="AE198" i="39"/>
  <c r="AD198" i="39"/>
  <c r="AC198" i="39"/>
  <c r="AB198" i="39"/>
  <c r="AA198" i="39"/>
  <c r="Z198" i="39"/>
  <c r="Y198" i="39"/>
  <c r="X198" i="39"/>
  <c r="W198" i="39"/>
  <c r="V198" i="39"/>
  <c r="U198" i="39"/>
  <c r="T198" i="39"/>
  <c r="S198" i="39"/>
  <c r="F198" i="39"/>
  <c r="AZ197" i="39"/>
  <c r="AX197" i="39"/>
  <c r="AW197" i="39"/>
  <c r="AV197" i="39"/>
  <c r="AU197" i="39"/>
  <c r="AT197" i="39"/>
  <c r="AS197" i="39"/>
  <c r="AR197" i="39"/>
  <c r="AQ197" i="39"/>
  <c r="AP197" i="39"/>
  <c r="AO197" i="39"/>
  <c r="AN197" i="39"/>
  <c r="AM197" i="39"/>
  <c r="AL197" i="39"/>
  <c r="AK197" i="39"/>
  <c r="AJ197" i="39"/>
  <c r="AI197" i="39"/>
  <c r="AH197" i="39"/>
  <c r="AG197" i="39"/>
  <c r="AF197" i="39"/>
  <c r="AE197" i="39"/>
  <c r="AD197" i="39"/>
  <c r="AC197" i="39"/>
  <c r="AB197" i="39"/>
  <c r="AA197" i="39"/>
  <c r="Z197" i="39"/>
  <c r="Y197" i="39"/>
  <c r="X197" i="39"/>
  <c r="W197" i="39"/>
  <c r="V197" i="39"/>
  <c r="U197" i="39"/>
  <c r="T197" i="39"/>
  <c r="S197" i="39"/>
  <c r="AZ195" i="39"/>
  <c r="AX195" i="39"/>
  <c r="AW195" i="39"/>
  <c r="AV195" i="39"/>
  <c r="AU195" i="39"/>
  <c r="AT195" i="39"/>
  <c r="AS195" i="39"/>
  <c r="AR195" i="39"/>
  <c r="AQ195" i="39"/>
  <c r="AP195" i="39"/>
  <c r="AO195" i="39"/>
  <c r="AN195" i="39"/>
  <c r="AM195" i="39"/>
  <c r="AL195" i="39"/>
  <c r="AK195" i="39"/>
  <c r="AJ195" i="39"/>
  <c r="AI195" i="39"/>
  <c r="AH195" i="39"/>
  <c r="AG195" i="39"/>
  <c r="AF195" i="39"/>
  <c r="AE195" i="39"/>
  <c r="AD195" i="39"/>
  <c r="AC195" i="39"/>
  <c r="AB195" i="39"/>
  <c r="AA195" i="39"/>
  <c r="Z195" i="39"/>
  <c r="Y195" i="39"/>
  <c r="X195" i="39"/>
  <c r="W195" i="39"/>
  <c r="V195" i="39"/>
  <c r="U195" i="39"/>
  <c r="T195" i="39"/>
  <c r="S195" i="39"/>
  <c r="F195" i="39"/>
  <c r="AZ194" i="39"/>
  <c r="AX194" i="39"/>
  <c r="AW194" i="39"/>
  <c r="AV194" i="39"/>
  <c r="AU194" i="39"/>
  <c r="AT194" i="39"/>
  <c r="AS194" i="39"/>
  <c r="AR194" i="39"/>
  <c r="AQ194" i="39"/>
  <c r="AP194" i="39"/>
  <c r="AO194" i="39"/>
  <c r="AN194" i="39"/>
  <c r="AM194" i="39"/>
  <c r="AL194" i="39"/>
  <c r="AK194" i="39"/>
  <c r="AJ194" i="39"/>
  <c r="AI194" i="39"/>
  <c r="AH194" i="39"/>
  <c r="AG194" i="39"/>
  <c r="AF194" i="39"/>
  <c r="AE194" i="39"/>
  <c r="AD194" i="39"/>
  <c r="AC194" i="39"/>
  <c r="AB194" i="39"/>
  <c r="AA194" i="39"/>
  <c r="Z194" i="39"/>
  <c r="Y194" i="39"/>
  <c r="X194" i="39"/>
  <c r="W194" i="39"/>
  <c r="V194" i="39"/>
  <c r="U194" i="39"/>
  <c r="T194" i="39"/>
  <c r="S194" i="39"/>
  <c r="AZ192" i="39"/>
  <c r="AX192" i="39"/>
  <c r="AW192" i="39"/>
  <c r="AV192" i="39"/>
  <c r="AU192" i="39"/>
  <c r="AT192" i="39"/>
  <c r="AS192" i="39"/>
  <c r="AR192" i="39"/>
  <c r="AQ192" i="39"/>
  <c r="AP192" i="39"/>
  <c r="AO192" i="39"/>
  <c r="AN192" i="39"/>
  <c r="AM192" i="39"/>
  <c r="AL192" i="39"/>
  <c r="AK192" i="39"/>
  <c r="AJ192" i="39"/>
  <c r="AI192" i="39"/>
  <c r="AH192" i="39"/>
  <c r="AG192" i="39"/>
  <c r="AF192" i="39"/>
  <c r="AE192" i="39"/>
  <c r="AD192" i="39"/>
  <c r="AC192" i="39"/>
  <c r="AB192" i="39"/>
  <c r="AA192" i="39"/>
  <c r="Z192" i="39"/>
  <c r="Y192" i="39"/>
  <c r="X192" i="39"/>
  <c r="W192" i="39"/>
  <c r="V192" i="39"/>
  <c r="U192" i="39"/>
  <c r="T192" i="39"/>
  <c r="S192" i="39"/>
  <c r="F192" i="39"/>
  <c r="AZ191" i="39"/>
  <c r="AX191" i="39"/>
  <c r="AW191" i="39"/>
  <c r="AV191" i="39"/>
  <c r="AU191" i="39"/>
  <c r="AT191" i="39"/>
  <c r="AS191" i="39"/>
  <c r="AR191" i="39"/>
  <c r="AQ191" i="39"/>
  <c r="AP191" i="39"/>
  <c r="AO191" i="39"/>
  <c r="AN191" i="39"/>
  <c r="AM191" i="39"/>
  <c r="AL191" i="39"/>
  <c r="AK191" i="39"/>
  <c r="AJ191" i="39"/>
  <c r="AI191" i="39"/>
  <c r="AH191" i="39"/>
  <c r="AG191" i="39"/>
  <c r="AF191" i="39"/>
  <c r="AE191" i="39"/>
  <c r="AD191" i="39"/>
  <c r="AC191" i="39"/>
  <c r="AB191" i="39"/>
  <c r="AA191" i="39"/>
  <c r="Z191" i="39"/>
  <c r="Y191" i="39"/>
  <c r="X191" i="39"/>
  <c r="W191" i="39"/>
  <c r="V191" i="39"/>
  <c r="U191" i="39"/>
  <c r="T191" i="39"/>
  <c r="S191" i="39"/>
  <c r="AZ189" i="39"/>
  <c r="AX189" i="39"/>
  <c r="AW189" i="39"/>
  <c r="AV189" i="39"/>
  <c r="AU189" i="39"/>
  <c r="AT189" i="39"/>
  <c r="AS189" i="39"/>
  <c r="AR189" i="39"/>
  <c r="AQ189" i="39"/>
  <c r="AP189" i="39"/>
  <c r="AO189" i="39"/>
  <c r="AN189" i="39"/>
  <c r="AM189" i="39"/>
  <c r="AL189" i="39"/>
  <c r="AK189" i="39"/>
  <c r="AJ189" i="39"/>
  <c r="AI189" i="39"/>
  <c r="AH189" i="39"/>
  <c r="AG189" i="39"/>
  <c r="AF189" i="39"/>
  <c r="AE189" i="39"/>
  <c r="AD189" i="39"/>
  <c r="AC189" i="39"/>
  <c r="AB189" i="39"/>
  <c r="AA189" i="39"/>
  <c r="Z189" i="39"/>
  <c r="Y189" i="39"/>
  <c r="X189" i="39"/>
  <c r="W189" i="39"/>
  <c r="V189" i="39"/>
  <c r="U189" i="39"/>
  <c r="T189" i="39"/>
  <c r="S189" i="39"/>
  <c r="F189" i="39"/>
  <c r="AZ188" i="39"/>
  <c r="AX188" i="39"/>
  <c r="AW188" i="39"/>
  <c r="AV188" i="39"/>
  <c r="AU188" i="39"/>
  <c r="AT188" i="39"/>
  <c r="AS188" i="39"/>
  <c r="AR188" i="39"/>
  <c r="AQ188" i="39"/>
  <c r="AP188" i="39"/>
  <c r="AO188" i="39"/>
  <c r="AN188" i="39"/>
  <c r="AM188" i="39"/>
  <c r="AL188" i="39"/>
  <c r="AK188" i="39"/>
  <c r="AJ188" i="39"/>
  <c r="AI188" i="39"/>
  <c r="AH188" i="39"/>
  <c r="AG188" i="39"/>
  <c r="AF188" i="39"/>
  <c r="AE188" i="39"/>
  <c r="AD188" i="39"/>
  <c r="AC188" i="39"/>
  <c r="AB188" i="39"/>
  <c r="AA188" i="39"/>
  <c r="Z188" i="39"/>
  <c r="Y188" i="39"/>
  <c r="X188" i="39"/>
  <c r="W188" i="39"/>
  <c r="V188" i="39"/>
  <c r="U188" i="39"/>
  <c r="T188" i="39"/>
  <c r="S188" i="39"/>
  <c r="AZ186" i="39"/>
  <c r="AX186" i="39"/>
  <c r="AW186" i="39"/>
  <c r="AV186" i="39"/>
  <c r="AU186" i="39"/>
  <c r="AT186" i="39"/>
  <c r="AS186" i="39"/>
  <c r="AR186" i="39"/>
  <c r="AQ186" i="39"/>
  <c r="AP186" i="39"/>
  <c r="AO186" i="39"/>
  <c r="AN186" i="39"/>
  <c r="AM186" i="39"/>
  <c r="AL186" i="39"/>
  <c r="AK186" i="39"/>
  <c r="AJ186" i="39"/>
  <c r="AI186" i="39"/>
  <c r="AH186" i="39"/>
  <c r="AG186" i="39"/>
  <c r="AF186" i="39"/>
  <c r="AE186" i="39"/>
  <c r="AD186" i="39"/>
  <c r="AC186" i="39"/>
  <c r="AB186" i="39"/>
  <c r="AA186" i="39"/>
  <c r="Z186" i="39"/>
  <c r="Y186" i="39"/>
  <c r="X186" i="39"/>
  <c r="W186" i="39"/>
  <c r="V186" i="39"/>
  <c r="U186" i="39"/>
  <c r="T186" i="39"/>
  <c r="S186" i="39"/>
  <c r="F186" i="39"/>
  <c r="AZ185" i="39"/>
  <c r="AX185" i="39"/>
  <c r="AW185" i="39"/>
  <c r="AV185" i="39"/>
  <c r="AU185" i="39"/>
  <c r="AT185" i="39"/>
  <c r="AS185" i="39"/>
  <c r="AR185" i="39"/>
  <c r="AQ185" i="39"/>
  <c r="AP185" i="39"/>
  <c r="AO185" i="39"/>
  <c r="AN185" i="39"/>
  <c r="AM185" i="39"/>
  <c r="AL185" i="39"/>
  <c r="AK185" i="39"/>
  <c r="AJ185" i="39"/>
  <c r="AI185" i="39"/>
  <c r="AH185" i="39"/>
  <c r="AG185" i="39"/>
  <c r="AF185" i="39"/>
  <c r="AE185" i="39"/>
  <c r="AD185" i="39"/>
  <c r="AC185" i="39"/>
  <c r="AB185" i="39"/>
  <c r="AA185" i="39"/>
  <c r="Z185" i="39"/>
  <c r="Y185" i="39"/>
  <c r="X185" i="39"/>
  <c r="W185" i="39"/>
  <c r="V185" i="39"/>
  <c r="U185" i="39"/>
  <c r="T185" i="39"/>
  <c r="S185" i="39"/>
  <c r="AZ183" i="39"/>
  <c r="AX183" i="39"/>
  <c r="AW183" i="39"/>
  <c r="AV183" i="39"/>
  <c r="AU183" i="39"/>
  <c r="AT183" i="39"/>
  <c r="AS183" i="39"/>
  <c r="AR183" i="39"/>
  <c r="AQ183" i="39"/>
  <c r="AP183" i="39"/>
  <c r="AO183" i="39"/>
  <c r="AN183" i="39"/>
  <c r="AM183" i="39"/>
  <c r="AL183" i="39"/>
  <c r="AK183" i="39"/>
  <c r="AJ183" i="39"/>
  <c r="AI183" i="39"/>
  <c r="AH183" i="39"/>
  <c r="AG183" i="39"/>
  <c r="AF183" i="39"/>
  <c r="AE183" i="39"/>
  <c r="AD183" i="39"/>
  <c r="AC183" i="39"/>
  <c r="AB183" i="39"/>
  <c r="AA183" i="39"/>
  <c r="Z183" i="39"/>
  <c r="Y183" i="39"/>
  <c r="X183" i="39"/>
  <c r="W183" i="39"/>
  <c r="V183" i="39"/>
  <c r="U183" i="39"/>
  <c r="T183" i="39"/>
  <c r="S183" i="39"/>
  <c r="F183" i="39"/>
  <c r="AZ182" i="39"/>
  <c r="AX182" i="39"/>
  <c r="AW182" i="39"/>
  <c r="AV182" i="39"/>
  <c r="AU182" i="39"/>
  <c r="AT182" i="39"/>
  <c r="AS182" i="39"/>
  <c r="AR182" i="39"/>
  <c r="AQ182" i="39"/>
  <c r="AP182" i="39"/>
  <c r="AO182" i="39"/>
  <c r="AN182" i="39"/>
  <c r="AM182" i="39"/>
  <c r="AL182" i="39"/>
  <c r="AK182" i="39"/>
  <c r="AJ182" i="39"/>
  <c r="AI182" i="39"/>
  <c r="AH182" i="39"/>
  <c r="AG182" i="39"/>
  <c r="AF182" i="39"/>
  <c r="AE182" i="39"/>
  <c r="AD182" i="39"/>
  <c r="AC182" i="39"/>
  <c r="AB182" i="39"/>
  <c r="AA182" i="39"/>
  <c r="Z182" i="39"/>
  <c r="Y182" i="39"/>
  <c r="X182" i="39"/>
  <c r="W182" i="39"/>
  <c r="V182" i="39"/>
  <c r="U182" i="39"/>
  <c r="T182" i="39"/>
  <c r="S182" i="39"/>
  <c r="AZ180" i="39"/>
  <c r="AX180" i="39"/>
  <c r="AW180" i="39"/>
  <c r="AV180" i="39"/>
  <c r="AU180" i="39"/>
  <c r="AT180" i="39"/>
  <c r="AS180" i="39"/>
  <c r="AR180" i="39"/>
  <c r="AQ180" i="39"/>
  <c r="AP180" i="39"/>
  <c r="AO180" i="39"/>
  <c r="AN180" i="39"/>
  <c r="AM180" i="39"/>
  <c r="AL180" i="39"/>
  <c r="AK180" i="39"/>
  <c r="AJ180" i="39"/>
  <c r="AI180" i="39"/>
  <c r="AH180" i="39"/>
  <c r="AG180" i="39"/>
  <c r="AF180" i="39"/>
  <c r="AE180" i="39"/>
  <c r="AD180" i="39"/>
  <c r="AC180" i="39"/>
  <c r="AB180" i="39"/>
  <c r="AA180" i="39"/>
  <c r="Z180" i="39"/>
  <c r="Y180" i="39"/>
  <c r="X180" i="39"/>
  <c r="W180" i="39"/>
  <c r="V180" i="39"/>
  <c r="U180" i="39"/>
  <c r="T180" i="39"/>
  <c r="S180" i="39"/>
  <c r="F180" i="39"/>
  <c r="AZ179" i="39"/>
  <c r="AX179" i="39"/>
  <c r="AW179" i="39"/>
  <c r="AV179" i="39"/>
  <c r="AU179" i="39"/>
  <c r="AT179" i="39"/>
  <c r="AS179" i="39"/>
  <c r="AR179" i="39"/>
  <c r="AQ179" i="39"/>
  <c r="AP179" i="39"/>
  <c r="AO179" i="39"/>
  <c r="AN179" i="39"/>
  <c r="AM179" i="39"/>
  <c r="AL179" i="39"/>
  <c r="AK179" i="39"/>
  <c r="AJ179" i="39"/>
  <c r="AI179" i="39"/>
  <c r="AH179" i="39"/>
  <c r="AG179" i="39"/>
  <c r="AF179" i="39"/>
  <c r="AE179" i="39"/>
  <c r="AD179" i="39"/>
  <c r="AC179" i="39"/>
  <c r="AB179" i="39"/>
  <c r="AA179" i="39"/>
  <c r="Z179" i="39"/>
  <c r="Y179" i="39"/>
  <c r="X179" i="39"/>
  <c r="W179" i="39"/>
  <c r="V179" i="39"/>
  <c r="U179" i="39"/>
  <c r="T179" i="39"/>
  <c r="S179" i="39"/>
  <c r="AZ177" i="39"/>
  <c r="AX177" i="39"/>
  <c r="AW177" i="39"/>
  <c r="AV177" i="39"/>
  <c r="AU177" i="39"/>
  <c r="AT177" i="39"/>
  <c r="AS177" i="39"/>
  <c r="AR177" i="39"/>
  <c r="AQ177" i="39"/>
  <c r="AP177" i="39"/>
  <c r="AO177" i="39"/>
  <c r="AN177" i="39"/>
  <c r="AM177" i="39"/>
  <c r="AL177" i="39"/>
  <c r="AK177" i="39"/>
  <c r="AJ177" i="39"/>
  <c r="AI177" i="39"/>
  <c r="AH177" i="39"/>
  <c r="AG177" i="39"/>
  <c r="AF177" i="39"/>
  <c r="AE177" i="39"/>
  <c r="AD177" i="39"/>
  <c r="AC177" i="39"/>
  <c r="AB177" i="39"/>
  <c r="AA177" i="39"/>
  <c r="Z177" i="39"/>
  <c r="Y177" i="39"/>
  <c r="X177" i="39"/>
  <c r="W177" i="39"/>
  <c r="V177" i="39"/>
  <c r="U177" i="39"/>
  <c r="T177" i="39"/>
  <c r="S177" i="39"/>
  <c r="F177" i="39"/>
  <c r="AZ176" i="39"/>
  <c r="AX176" i="39"/>
  <c r="AW176" i="39"/>
  <c r="AV176" i="39"/>
  <c r="AU176" i="39"/>
  <c r="AT176" i="39"/>
  <c r="AS176" i="39"/>
  <c r="AR176" i="39"/>
  <c r="AQ176" i="39"/>
  <c r="AP176" i="39"/>
  <c r="AO176" i="39"/>
  <c r="AN176" i="39"/>
  <c r="AM176" i="39"/>
  <c r="AL176" i="39"/>
  <c r="AK176" i="39"/>
  <c r="AJ176" i="39"/>
  <c r="AI176" i="39"/>
  <c r="AH176" i="39"/>
  <c r="AG176" i="39"/>
  <c r="AF176" i="39"/>
  <c r="AE176" i="39"/>
  <c r="AD176" i="39"/>
  <c r="AC176" i="39"/>
  <c r="AB176" i="39"/>
  <c r="AA176" i="39"/>
  <c r="Z176" i="39"/>
  <c r="Y176" i="39"/>
  <c r="X176" i="39"/>
  <c r="W176" i="39"/>
  <c r="V176" i="39"/>
  <c r="U176" i="39"/>
  <c r="T176" i="39"/>
  <c r="S176" i="39"/>
  <c r="AZ174" i="39"/>
  <c r="AX174" i="39"/>
  <c r="AW174" i="39"/>
  <c r="AV174" i="39"/>
  <c r="AU174" i="39"/>
  <c r="AT174" i="39"/>
  <c r="AS174" i="39"/>
  <c r="AR174" i="39"/>
  <c r="AQ174" i="39"/>
  <c r="AP174" i="39"/>
  <c r="AO174" i="39"/>
  <c r="AN174" i="39"/>
  <c r="AM174" i="39"/>
  <c r="AL174" i="39"/>
  <c r="AK174" i="39"/>
  <c r="AJ174" i="39"/>
  <c r="AI174" i="39"/>
  <c r="AH174" i="39"/>
  <c r="AG174" i="39"/>
  <c r="AF174" i="39"/>
  <c r="AE174" i="39"/>
  <c r="AD174" i="39"/>
  <c r="AC174" i="39"/>
  <c r="AB174" i="39"/>
  <c r="AA174" i="39"/>
  <c r="Z174" i="39"/>
  <c r="Y174" i="39"/>
  <c r="X174" i="39"/>
  <c r="W174" i="39"/>
  <c r="V174" i="39"/>
  <c r="U174" i="39"/>
  <c r="T174" i="39"/>
  <c r="S174" i="39"/>
  <c r="F174" i="39"/>
  <c r="AZ173" i="39"/>
  <c r="AX173" i="39"/>
  <c r="AW173" i="39"/>
  <c r="AV173" i="39"/>
  <c r="AU173" i="39"/>
  <c r="AT173" i="39"/>
  <c r="AS173" i="39"/>
  <c r="AR173" i="39"/>
  <c r="AQ173" i="39"/>
  <c r="AP173" i="39"/>
  <c r="AO173" i="39"/>
  <c r="AN173" i="39"/>
  <c r="AM173" i="39"/>
  <c r="AL173" i="39"/>
  <c r="AK173" i="39"/>
  <c r="AJ173" i="39"/>
  <c r="AI173" i="39"/>
  <c r="AH173" i="39"/>
  <c r="AG173" i="39"/>
  <c r="AF173" i="39"/>
  <c r="AE173" i="39"/>
  <c r="AD173" i="39"/>
  <c r="AC173" i="39"/>
  <c r="AB173" i="39"/>
  <c r="AA173" i="39"/>
  <c r="Z173" i="39"/>
  <c r="Y173" i="39"/>
  <c r="X173" i="39"/>
  <c r="W173" i="39"/>
  <c r="V173" i="39"/>
  <c r="U173" i="39"/>
  <c r="T173" i="39"/>
  <c r="S173" i="39"/>
  <c r="AZ171" i="39"/>
  <c r="AX171" i="39"/>
  <c r="AW171" i="39"/>
  <c r="AV171" i="39"/>
  <c r="AU171" i="39"/>
  <c r="AT171" i="39"/>
  <c r="AS171" i="39"/>
  <c r="AR171" i="39"/>
  <c r="AQ171" i="39"/>
  <c r="AP171" i="39"/>
  <c r="AO171" i="39"/>
  <c r="AN171" i="39"/>
  <c r="AM171" i="39"/>
  <c r="AL171" i="39"/>
  <c r="AK171" i="39"/>
  <c r="AJ171" i="39"/>
  <c r="AI171" i="39"/>
  <c r="AH171" i="39"/>
  <c r="AG171" i="39"/>
  <c r="AF171" i="39"/>
  <c r="AE171" i="39"/>
  <c r="AD171" i="39"/>
  <c r="AC171" i="39"/>
  <c r="AB171" i="39"/>
  <c r="AA171" i="39"/>
  <c r="Z171" i="39"/>
  <c r="Y171" i="39"/>
  <c r="X171" i="39"/>
  <c r="W171" i="39"/>
  <c r="V171" i="39"/>
  <c r="U171" i="39"/>
  <c r="T171" i="39"/>
  <c r="S171" i="39"/>
  <c r="F171" i="39"/>
  <c r="AZ170" i="39"/>
  <c r="AX170" i="39"/>
  <c r="AW170" i="39"/>
  <c r="AV170" i="39"/>
  <c r="AU170" i="39"/>
  <c r="AT170" i="39"/>
  <c r="AS170" i="39"/>
  <c r="AR170" i="39"/>
  <c r="AQ170" i="39"/>
  <c r="AP170" i="39"/>
  <c r="AO170" i="39"/>
  <c r="AN170" i="39"/>
  <c r="AM170" i="39"/>
  <c r="AL170" i="39"/>
  <c r="AK170" i="39"/>
  <c r="AJ170" i="39"/>
  <c r="AI170" i="39"/>
  <c r="AH170" i="39"/>
  <c r="AG170" i="39"/>
  <c r="AF170" i="39"/>
  <c r="AE170" i="39"/>
  <c r="AD170" i="39"/>
  <c r="AC170" i="39"/>
  <c r="AB170" i="39"/>
  <c r="AA170" i="39"/>
  <c r="Z170" i="39"/>
  <c r="Y170" i="39"/>
  <c r="X170" i="39"/>
  <c r="W170" i="39"/>
  <c r="V170" i="39"/>
  <c r="U170" i="39"/>
  <c r="T170" i="39"/>
  <c r="S170" i="39"/>
  <c r="AZ168" i="39"/>
  <c r="AX168" i="39"/>
  <c r="AW168" i="39"/>
  <c r="AV168" i="39"/>
  <c r="AU168" i="39"/>
  <c r="AT168" i="39"/>
  <c r="AS168" i="39"/>
  <c r="AR168" i="39"/>
  <c r="AQ168" i="39"/>
  <c r="AP168" i="39"/>
  <c r="AO168" i="39"/>
  <c r="AN168" i="39"/>
  <c r="AM168" i="39"/>
  <c r="AL168" i="39"/>
  <c r="AK168" i="39"/>
  <c r="AJ168" i="39"/>
  <c r="AI168" i="39"/>
  <c r="AH168" i="39"/>
  <c r="AG168" i="39"/>
  <c r="AF168" i="39"/>
  <c r="AE168" i="39"/>
  <c r="AD168" i="39"/>
  <c r="AC168" i="39"/>
  <c r="AB168" i="39"/>
  <c r="AA168" i="39"/>
  <c r="Z168" i="39"/>
  <c r="Y168" i="39"/>
  <c r="X168" i="39"/>
  <c r="W168" i="39"/>
  <c r="V168" i="39"/>
  <c r="U168" i="39"/>
  <c r="T168" i="39"/>
  <c r="S168" i="39"/>
  <c r="F168" i="39"/>
  <c r="AZ167" i="39"/>
  <c r="AX167" i="39"/>
  <c r="AW167" i="39"/>
  <c r="AV167" i="39"/>
  <c r="AU167" i="39"/>
  <c r="AT167" i="39"/>
  <c r="AS167" i="39"/>
  <c r="AR167" i="39"/>
  <c r="AQ167" i="39"/>
  <c r="AP167" i="39"/>
  <c r="AO167" i="39"/>
  <c r="AN167" i="39"/>
  <c r="AM167" i="39"/>
  <c r="AL167" i="39"/>
  <c r="AK167" i="39"/>
  <c r="AJ167" i="39"/>
  <c r="AI167" i="39"/>
  <c r="AH167" i="39"/>
  <c r="AG167" i="39"/>
  <c r="AF167" i="39"/>
  <c r="AE167" i="39"/>
  <c r="AD167" i="39"/>
  <c r="AC167" i="39"/>
  <c r="AB167" i="39"/>
  <c r="AA167" i="39"/>
  <c r="Z167" i="39"/>
  <c r="Y167" i="39"/>
  <c r="X167" i="39"/>
  <c r="W167" i="39"/>
  <c r="V167" i="39"/>
  <c r="U167" i="39"/>
  <c r="T167" i="39"/>
  <c r="S167" i="39"/>
  <c r="AZ165" i="39"/>
  <c r="AX165" i="39"/>
  <c r="AW165" i="39"/>
  <c r="AV165" i="39"/>
  <c r="AU165" i="39"/>
  <c r="AT165" i="39"/>
  <c r="AS165" i="39"/>
  <c r="AR165" i="39"/>
  <c r="AQ165" i="39"/>
  <c r="AP165" i="39"/>
  <c r="AO165" i="39"/>
  <c r="AN165" i="39"/>
  <c r="AM165" i="39"/>
  <c r="AL165" i="39"/>
  <c r="AK165" i="39"/>
  <c r="AJ165" i="39"/>
  <c r="AI165" i="39"/>
  <c r="AH165" i="39"/>
  <c r="AG165" i="39"/>
  <c r="AF165" i="39"/>
  <c r="AE165" i="39"/>
  <c r="AD165" i="39"/>
  <c r="AC165" i="39"/>
  <c r="AB165" i="39"/>
  <c r="AA165" i="39"/>
  <c r="Z165" i="39"/>
  <c r="Y165" i="39"/>
  <c r="X165" i="39"/>
  <c r="W165" i="39"/>
  <c r="V165" i="39"/>
  <c r="U165" i="39"/>
  <c r="T165" i="39"/>
  <c r="S165" i="39"/>
  <c r="F165" i="39"/>
  <c r="AZ164" i="39"/>
  <c r="AX164" i="39"/>
  <c r="AW164" i="39"/>
  <c r="AV164" i="39"/>
  <c r="AU164" i="39"/>
  <c r="AT164" i="39"/>
  <c r="AS164" i="39"/>
  <c r="AR164" i="39"/>
  <c r="AQ164" i="39"/>
  <c r="AP164" i="39"/>
  <c r="AO164" i="39"/>
  <c r="AN164" i="39"/>
  <c r="AM164" i="39"/>
  <c r="AL164" i="39"/>
  <c r="AK164" i="39"/>
  <c r="AJ164" i="39"/>
  <c r="AI164" i="39"/>
  <c r="AH164" i="39"/>
  <c r="AG164" i="39"/>
  <c r="AF164" i="39"/>
  <c r="AE164" i="39"/>
  <c r="AD164" i="39"/>
  <c r="AC164" i="39"/>
  <c r="AB164" i="39"/>
  <c r="AA164" i="39"/>
  <c r="Z164" i="39"/>
  <c r="Y164" i="39"/>
  <c r="X164" i="39"/>
  <c r="W164" i="39"/>
  <c r="V164" i="39"/>
  <c r="U164" i="39"/>
  <c r="T164" i="39"/>
  <c r="S164" i="39"/>
  <c r="AZ162" i="39"/>
  <c r="AX162" i="39"/>
  <c r="AW162" i="39"/>
  <c r="AV162" i="39"/>
  <c r="AU162" i="39"/>
  <c r="AT162" i="39"/>
  <c r="AS162" i="39"/>
  <c r="AR162" i="39"/>
  <c r="AQ162" i="39"/>
  <c r="AP162" i="39"/>
  <c r="AO162" i="39"/>
  <c r="AN162" i="39"/>
  <c r="AM162" i="39"/>
  <c r="AL162" i="39"/>
  <c r="AK162" i="39"/>
  <c r="AJ162" i="39"/>
  <c r="AI162" i="39"/>
  <c r="AH162" i="39"/>
  <c r="AG162" i="39"/>
  <c r="AF162" i="39"/>
  <c r="AE162" i="39"/>
  <c r="AD162" i="39"/>
  <c r="AC162" i="39"/>
  <c r="AB162" i="39"/>
  <c r="AA162" i="39"/>
  <c r="Z162" i="39"/>
  <c r="Y162" i="39"/>
  <c r="X162" i="39"/>
  <c r="W162" i="39"/>
  <c r="V162" i="39"/>
  <c r="U162" i="39"/>
  <c r="T162" i="39"/>
  <c r="S162" i="39"/>
  <c r="F162" i="39"/>
  <c r="AZ161" i="39"/>
  <c r="AX161" i="39"/>
  <c r="AW161" i="39"/>
  <c r="AV161" i="39"/>
  <c r="AU161" i="39"/>
  <c r="AT161" i="39"/>
  <c r="AS161" i="39"/>
  <c r="AR161" i="39"/>
  <c r="AQ161" i="39"/>
  <c r="AP161" i="39"/>
  <c r="AO161" i="39"/>
  <c r="AN161" i="39"/>
  <c r="AM161" i="39"/>
  <c r="AL161" i="39"/>
  <c r="AK161" i="39"/>
  <c r="AJ161" i="39"/>
  <c r="AI161" i="39"/>
  <c r="AH161" i="39"/>
  <c r="AG161" i="39"/>
  <c r="AF161" i="39"/>
  <c r="AE161" i="39"/>
  <c r="AD161" i="39"/>
  <c r="AC161" i="39"/>
  <c r="AB161" i="39"/>
  <c r="AA161" i="39"/>
  <c r="Z161" i="39"/>
  <c r="Y161" i="39"/>
  <c r="X161" i="39"/>
  <c r="W161" i="39"/>
  <c r="V161" i="39"/>
  <c r="U161" i="39"/>
  <c r="T161" i="39"/>
  <c r="S161" i="39"/>
  <c r="AZ159" i="39"/>
  <c r="AX159" i="39"/>
  <c r="AW159" i="39"/>
  <c r="AV159" i="39"/>
  <c r="AU159" i="39"/>
  <c r="AT159" i="39"/>
  <c r="AS159" i="39"/>
  <c r="AR159" i="39"/>
  <c r="AQ159" i="39"/>
  <c r="AP159" i="39"/>
  <c r="AO159" i="39"/>
  <c r="AN159" i="39"/>
  <c r="AM159" i="39"/>
  <c r="AL159" i="39"/>
  <c r="AK159" i="39"/>
  <c r="AJ159" i="39"/>
  <c r="AI159" i="39"/>
  <c r="AH159" i="39"/>
  <c r="AG159" i="39"/>
  <c r="AF159" i="39"/>
  <c r="AE159" i="39"/>
  <c r="AD159" i="39"/>
  <c r="AC159" i="39"/>
  <c r="AB159" i="39"/>
  <c r="AA159" i="39"/>
  <c r="Z159" i="39"/>
  <c r="Y159" i="39"/>
  <c r="X159" i="39"/>
  <c r="W159" i="39"/>
  <c r="V159" i="39"/>
  <c r="U159" i="39"/>
  <c r="T159" i="39"/>
  <c r="S159" i="39"/>
  <c r="F159" i="39"/>
  <c r="AZ158" i="39"/>
  <c r="AX158" i="39"/>
  <c r="AW158" i="39"/>
  <c r="AV158" i="39"/>
  <c r="AU158" i="39"/>
  <c r="AT158" i="39"/>
  <c r="AS158" i="39"/>
  <c r="AR158" i="39"/>
  <c r="AQ158" i="39"/>
  <c r="AP158" i="39"/>
  <c r="AO158" i="39"/>
  <c r="AN158" i="39"/>
  <c r="AM158" i="39"/>
  <c r="AL158" i="39"/>
  <c r="AK158" i="39"/>
  <c r="AJ158" i="39"/>
  <c r="AI158" i="39"/>
  <c r="AH158" i="39"/>
  <c r="AG158" i="39"/>
  <c r="AF158" i="39"/>
  <c r="AE158" i="39"/>
  <c r="AD158" i="39"/>
  <c r="AC158" i="39"/>
  <c r="AB158" i="39"/>
  <c r="AA158" i="39"/>
  <c r="Z158" i="39"/>
  <c r="Y158" i="39"/>
  <c r="X158" i="39"/>
  <c r="W158" i="39"/>
  <c r="V158" i="39"/>
  <c r="U158" i="39"/>
  <c r="T158" i="39"/>
  <c r="S158" i="39"/>
  <c r="AZ156" i="39"/>
  <c r="AX156" i="39"/>
  <c r="AW156" i="39"/>
  <c r="AV156" i="39"/>
  <c r="AU156" i="39"/>
  <c r="AT156" i="39"/>
  <c r="AS156" i="39"/>
  <c r="AR156" i="39"/>
  <c r="AQ156" i="39"/>
  <c r="AP156" i="39"/>
  <c r="AO156" i="39"/>
  <c r="AN156" i="39"/>
  <c r="AM156" i="39"/>
  <c r="AL156" i="39"/>
  <c r="AK156" i="39"/>
  <c r="AJ156" i="39"/>
  <c r="AI156" i="39"/>
  <c r="AH156" i="39"/>
  <c r="AG156" i="39"/>
  <c r="AF156" i="39"/>
  <c r="AE156" i="39"/>
  <c r="AD156" i="39"/>
  <c r="AC156" i="39"/>
  <c r="AB156" i="39"/>
  <c r="AA156" i="39"/>
  <c r="Z156" i="39"/>
  <c r="Y156" i="39"/>
  <c r="X156" i="39"/>
  <c r="W156" i="39"/>
  <c r="V156" i="39"/>
  <c r="U156" i="39"/>
  <c r="T156" i="39"/>
  <c r="S156" i="39"/>
  <c r="F156" i="39"/>
  <c r="AZ155" i="39"/>
  <c r="AX155" i="39"/>
  <c r="AW155" i="39"/>
  <c r="AV155" i="39"/>
  <c r="AU155" i="39"/>
  <c r="AT155" i="39"/>
  <c r="AS155" i="39"/>
  <c r="AR155" i="39"/>
  <c r="AQ155" i="39"/>
  <c r="AP155" i="39"/>
  <c r="AO155" i="39"/>
  <c r="AN155" i="39"/>
  <c r="AM155" i="39"/>
  <c r="AL155" i="39"/>
  <c r="AK155" i="39"/>
  <c r="AJ155" i="39"/>
  <c r="AI155" i="39"/>
  <c r="AH155" i="39"/>
  <c r="AG155" i="39"/>
  <c r="AF155" i="39"/>
  <c r="AE155" i="39"/>
  <c r="AD155" i="39"/>
  <c r="AC155" i="39"/>
  <c r="AB155" i="39"/>
  <c r="AA155" i="39"/>
  <c r="Z155" i="39"/>
  <c r="Y155" i="39"/>
  <c r="X155" i="39"/>
  <c r="W155" i="39"/>
  <c r="V155" i="39"/>
  <c r="U155" i="39"/>
  <c r="T155" i="39"/>
  <c r="S155" i="39"/>
  <c r="AZ153" i="39"/>
  <c r="AX153" i="39"/>
  <c r="AW153" i="39"/>
  <c r="AV153" i="39"/>
  <c r="AU153" i="39"/>
  <c r="AT153" i="39"/>
  <c r="AS153" i="39"/>
  <c r="AR153" i="39"/>
  <c r="AQ153" i="39"/>
  <c r="AP153" i="39"/>
  <c r="AO153" i="39"/>
  <c r="AN153" i="39"/>
  <c r="AM153" i="39"/>
  <c r="AL153" i="39"/>
  <c r="AK153" i="39"/>
  <c r="AJ153" i="39"/>
  <c r="AI153" i="39"/>
  <c r="AH153" i="39"/>
  <c r="AG153" i="39"/>
  <c r="AF153" i="39"/>
  <c r="AE153" i="39"/>
  <c r="AD153" i="39"/>
  <c r="AC153" i="39"/>
  <c r="AB153" i="39"/>
  <c r="AA153" i="39"/>
  <c r="Z153" i="39"/>
  <c r="Y153" i="39"/>
  <c r="X153" i="39"/>
  <c r="W153" i="39"/>
  <c r="V153" i="39"/>
  <c r="U153" i="39"/>
  <c r="T153" i="39"/>
  <c r="S153" i="39"/>
  <c r="F153" i="39"/>
  <c r="AZ152" i="39"/>
  <c r="AX152" i="39"/>
  <c r="AW152" i="39"/>
  <c r="AV152" i="39"/>
  <c r="AU152" i="39"/>
  <c r="AT152" i="39"/>
  <c r="AS152" i="39"/>
  <c r="AR152" i="39"/>
  <c r="AQ152" i="39"/>
  <c r="AP152" i="39"/>
  <c r="AO152" i="39"/>
  <c r="AN152" i="39"/>
  <c r="AM152" i="39"/>
  <c r="AL152" i="39"/>
  <c r="AK152" i="39"/>
  <c r="AJ152" i="39"/>
  <c r="AI152" i="39"/>
  <c r="AH152" i="39"/>
  <c r="AG152" i="39"/>
  <c r="AF152" i="39"/>
  <c r="AE152" i="39"/>
  <c r="AD152" i="39"/>
  <c r="AC152" i="39"/>
  <c r="AB152" i="39"/>
  <c r="AA152" i="39"/>
  <c r="Z152" i="39"/>
  <c r="Y152" i="39"/>
  <c r="X152" i="39"/>
  <c r="W152" i="39"/>
  <c r="V152" i="39"/>
  <c r="U152" i="39"/>
  <c r="T152" i="39"/>
  <c r="S152" i="39"/>
  <c r="AZ150" i="39"/>
  <c r="AX150" i="39"/>
  <c r="AW150" i="39"/>
  <c r="AV150" i="39"/>
  <c r="AU150" i="39"/>
  <c r="AT150" i="39"/>
  <c r="AS150" i="39"/>
  <c r="AR150" i="39"/>
  <c r="AQ150" i="39"/>
  <c r="AP150" i="39"/>
  <c r="AO150" i="39"/>
  <c r="AN150" i="39"/>
  <c r="AM150" i="39"/>
  <c r="AL150" i="39"/>
  <c r="AK150" i="39"/>
  <c r="AJ150" i="39"/>
  <c r="AI150" i="39"/>
  <c r="AH150" i="39"/>
  <c r="AG150" i="39"/>
  <c r="AF150" i="39"/>
  <c r="AE150" i="39"/>
  <c r="AD150" i="39"/>
  <c r="AC150" i="39"/>
  <c r="AB150" i="39"/>
  <c r="AA150" i="39"/>
  <c r="Z150" i="39"/>
  <c r="Y150" i="39"/>
  <c r="X150" i="39"/>
  <c r="W150" i="39"/>
  <c r="V150" i="39"/>
  <c r="U150" i="39"/>
  <c r="T150" i="39"/>
  <c r="S150" i="39"/>
  <c r="F150" i="39"/>
  <c r="AZ149" i="39"/>
  <c r="AX149" i="39"/>
  <c r="AW149" i="39"/>
  <c r="AV149" i="39"/>
  <c r="AU149" i="39"/>
  <c r="AT149" i="39"/>
  <c r="AS149" i="39"/>
  <c r="AR149" i="39"/>
  <c r="AQ149" i="39"/>
  <c r="AP149" i="39"/>
  <c r="AO149" i="39"/>
  <c r="AN149" i="39"/>
  <c r="AM149" i="39"/>
  <c r="AL149" i="39"/>
  <c r="AK149" i="39"/>
  <c r="AJ149" i="39"/>
  <c r="AI149" i="39"/>
  <c r="AH149" i="39"/>
  <c r="AG149" i="39"/>
  <c r="AF149" i="39"/>
  <c r="AE149" i="39"/>
  <c r="AD149" i="39"/>
  <c r="AC149" i="39"/>
  <c r="AB149" i="39"/>
  <c r="AA149" i="39"/>
  <c r="Z149" i="39"/>
  <c r="Y149" i="39"/>
  <c r="X149" i="39"/>
  <c r="W149" i="39"/>
  <c r="V149" i="39"/>
  <c r="U149" i="39"/>
  <c r="T149" i="39"/>
  <c r="S149" i="39"/>
  <c r="AZ147" i="39"/>
  <c r="AX147" i="39"/>
  <c r="AW147" i="39"/>
  <c r="AV147" i="39"/>
  <c r="AU147" i="39"/>
  <c r="AT147" i="39"/>
  <c r="AS147" i="39"/>
  <c r="AR147" i="39"/>
  <c r="AQ147" i="39"/>
  <c r="AP147" i="39"/>
  <c r="AO147" i="39"/>
  <c r="AN147" i="39"/>
  <c r="AM147" i="39"/>
  <c r="AL147" i="39"/>
  <c r="AK147" i="39"/>
  <c r="AJ147" i="39"/>
  <c r="AI147" i="39"/>
  <c r="AH147" i="39"/>
  <c r="AG147" i="39"/>
  <c r="AF147" i="39"/>
  <c r="AE147" i="39"/>
  <c r="AD147" i="39"/>
  <c r="AC147" i="39"/>
  <c r="AB147" i="39"/>
  <c r="AA147" i="39"/>
  <c r="Z147" i="39"/>
  <c r="Y147" i="39"/>
  <c r="X147" i="39"/>
  <c r="W147" i="39"/>
  <c r="V147" i="39"/>
  <c r="U147" i="39"/>
  <c r="T147" i="39"/>
  <c r="S147" i="39"/>
  <c r="F147" i="39"/>
  <c r="AZ146" i="39"/>
  <c r="AX146" i="39"/>
  <c r="AW146" i="39"/>
  <c r="AV146" i="39"/>
  <c r="AU146" i="39"/>
  <c r="AT146" i="39"/>
  <c r="AS146" i="39"/>
  <c r="AR146" i="39"/>
  <c r="AQ146" i="39"/>
  <c r="AP146" i="39"/>
  <c r="AO146" i="39"/>
  <c r="AN146" i="39"/>
  <c r="AM146" i="39"/>
  <c r="AL146" i="39"/>
  <c r="AK146" i="39"/>
  <c r="AJ146" i="39"/>
  <c r="AI146" i="39"/>
  <c r="AH146" i="39"/>
  <c r="AG146" i="39"/>
  <c r="AF146" i="39"/>
  <c r="AE146" i="39"/>
  <c r="AD146" i="39"/>
  <c r="AC146" i="39"/>
  <c r="AB146" i="39"/>
  <c r="AA146" i="39"/>
  <c r="Z146" i="39"/>
  <c r="Y146" i="39"/>
  <c r="X146" i="39"/>
  <c r="W146" i="39"/>
  <c r="V146" i="39"/>
  <c r="U146" i="39"/>
  <c r="T146" i="39"/>
  <c r="S146" i="39"/>
  <c r="AZ144" i="39"/>
  <c r="AX144" i="39"/>
  <c r="AW144" i="39"/>
  <c r="AV144" i="39"/>
  <c r="AU144" i="39"/>
  <c r="AT144" i="39"/>
  <c r="AS144" i="39"/>
  <c r="AR144" i="39"/>
  <c r="AQ144" i="39"/>
  <c r="AP144" i="39"/>
  <c r="AO144" i="39"/>
  <c r="AN144" i="39"/>
  <c r="AM144" i="39"/>
  <c r="AL144" i="39"/>
  <c r="AK144" i="39"/>
  <c r="AJ144" i="39"/>
  <c r="AI144" i="39"/>
  <c r="AH144" i="39"/>
  <c r="AG144" i="39"/>
  <c r="AF144" i="39"/>
  <c r="AE144" i="39"/>
  <c r="AD144" i="39"/>
  <c r="AC144" i="39"/>
  <c r="AB144" i="39"/>
  <c r="AA144" i="39"/>
  <c r="Z144" i="39"/>
  <c r="Y144" i="39"/>
  <c r="X144" i="39"/>
  <c r="W144" i="39"/>
  <c r="V144" i="39"/>
  <c r="U144" i="39"/>
  <c r="T144" i="39"/>
  <c r="S144" i="39"/>
  <c r="F144" i="39"/>
  <c r="AZ143" i="39"/>
  <c r="AX143" i="39"/>
  <c r="AW143" i="39"/>
  <c r="AV143" i="39"/>
  <c r="AU143" i="39"/>
  <c r="AT143" i="39"/>
  <c r="AS143" i="39"/>
  <c r="AR143" i="39"/>
  <c r="AQ143" i="39"/>
  <c r="AP143" i="39"/>
  <c r="AO143" i="39"/>
  <c r="AN143" i="39"/>
  <c r="AM143" i="39"/>
  <c r="AL143" i="39"/>
  <c r="AK143" i="39"/>
  <c r="AJ143" i="39"/>
  <c r="AI143" i="39"/>
  <c r="AH143" i="39"/>
  <c r="AG143" i="39"/>
  <c r="AF143" i="39"/>
  <c r="AE143" i="39"/>
  <c r="AD143" i="39"/>
  <c r="AC143" i="39"/>
  <c r="AB143" i="39"/>
  <c r="AA143" i="39"/>
  <c r="Z143" i="39"/>
  <c r="Y143" i="39"/>
  <c r="X143" i="39"/>
  <c r="W143" i="39"/>
  <c r="V143" i="39"/>
  <c r="U143" i="39"/>
  <c r="T143" i="39"/>
  <c r="S143" i="39"/>
  <c r="AZ141" i="39"/>
  <c r="AX141" i="39"/>
  <c r="AW141" i="39"/>
  <c r="AV141" i="39"/>
  <c r="AU141" i="39"/>
  <c r="AT141" i="39"/>
  <c r="AS141" i="39"/>
  <c r="AR141" i="39"/>
  <c r="AQ141" i="39"/>
  <c r="AP141" i="39"/>
  <c r="AO141" i="39"/>
  <c r="AN141" i="39"/>
  <c r="AM141" i="39"/>
  <c r="AL141" i="39"/>
  <c r="AK141" i="39"/>
  <c r="AJ141" i="39"/>
  <c r="AI141" i="39"/>
  <c r="AH141" i="39"/>
  <c r="AG141" i="39"/>
  <c r="AF141" i="39"/>
  <c r="AE141" i="39"/>
  <c r="AD141" i="39"/>
  <c r="AC141" i="39"/>
  <c r="AB141" i="39"/>
  <c r="AA141" i="39"/>
  <c r="Z141" i="39"/>
  <c r="Y141" i="39"/>
  <c r="X141" i="39"/>
  <c r="W141" i="39"/>
  <c r="V141" i="39"/>
  <c r="U141" i="39"/>
  <c r="T141" i="39"/>
  <c r="S141" i="39"/>
  <c r="F141" i="39"/>
  <c r="AZ140" i="39"/>
  <c r="AX140" i="39"/>
  <c r="AW140" i="39"/>
  <c r="AV140" i="39"/>
  <c r="AU140" i="39"/>
  <c r="AT140" i="39"/>
  <c r="AS140" i="39"/>
  <c r="AR140" i="39"/>
  <c r="AQ140" i="39"/>
  <c r="AP140" i="39"/>
  <c r="AO140" i="39"/>
  <c r="AN140" i="39"/>
  <c r="AM140" i="39"/>
  <c r="AL140" i="39"/>
  <c r="AK140" i="39"/>
  <c r="AJ140" i="39"/>
  <c r="AI140" i="39"/>
  <c r="AH140" i="39"/>
  <c r="AG140" i="39"/>
  <c r="AF140" i="39"/>
  <c r="AE140" i="39"/>
  <c r="AD140" i="39"/>
  <c r="AC140" i="39"/>
  <c r="AB140" i="39"/>
  <c r="AA140" i="39"/>
  <c r="Z140" i="39"/>
  <c r="Y140" i="39"/>
  <c r="X140" i="39"/>
  <c r="W140" i="39"/>
  <c r="V140" i="39"/>
  <c r="U140" i="39"/>
  <c r="T140" i="39"/>
  <c r="S140" i="39"/>
  <c r="AZ138" i="39"/>
  <c r="AX138" i="39"/>
  <c r="AW138" i="39"/>
  <c r="AV138" i="39"/>
  <c r="AU138" i="39"/>
  <c r="AT138" i="39"/>
  <c r="AS138" i="39"/>
  <c r="AR138" i="39"/>
  <c r="AQ138" i="39"/>
  <c r="AP138" i="39"/>
  <c r="AO138" i="39"/>
  <c r="AN138" i="39"/>
  <c r="AM138" i="39"/>
  <c r="AL138" i="39"/>
  <c r="AK138" i="39"/>
  <c r="AJ138" i="39"/>
  <c r="AI138" i="39"/>
  <c r="AH138" i="39"/>
  <c r="AG138" i="39"/>
  <c r="AF138" i="39"/>
  <c r="AE138" i="39"/>
  <c r="AD138" i="39"/>
  <c r="AC138" i="39"/>
  <c r="AB138" i="39"/>
  <c r="AA138" i="39"/>
  <c r="Z138" i="39"/>
  <c r="Y138" i="39"/>
  <c r="X138" i="39"/>
  <c r="W138" i="39"/>
  <c r="V138" i="39"/>
  <c r="U138" i="39"/>
  <c r="T138" i="39"/>
  <c r="S138" i="39"/>
  <c r="F138" i="39"/>
  <c r="AZ137" i="39"/>
  <c r="AX137" i="39"/>
  <c r="AW137" i="39"/>
  <c r="AV137" i="39"/>
  <c r="AU137" i="39"/>
  <c r="AT137" i="39"/>
  <c r="AS137" i="39"/>
  <c r="AR137" i="39"/>
  <c r="AQ137" i="39"/>
  <c r="AP137" i="39"/>
  <c r="AO137" i="39"/>
  <c r="AN137" i="39"/>
  <c r="AM137" i="39"/>
  <c r="AL137" i="39"/>
  <c r="AK137" i="39"/>
  <c r="AJ137" i="39"/>
  <c r="AI137" i="39"/>
  <c r="AH137" i="39"/>
  <c r="AG137" i="39"/>
  <c r="AF137" i="39"/>
  <c r="AE137" i="39"/>
  <c r="AD137" i="39"/>
  <c r="AC137" i="39"/>
  <c r="AB137" i="39"/>
  <c r="AA137" i="39"/>
  <c r="Z137" i="39"/>
  <c r="Y137" i="39"/>
  <c r="X137" i="39"/>
  <c r="W137" i="39"/>
  <c r="V137" i="39"/>
  <c r="U137" i="39"/>
  <c r="T137" i="39"/>
  <c r="S137" i="39"/>
  <c r="AZ135" i="39"/>
  <c r="AX135" i="39"/>
  <c r="AW135" i="39"/>
  <c r="AV135" i="39"/>
  <c r="AU135" i="39"/>
  <c r="AT135" i="39"/>
  <c r="AS135" i="39"/>
  <c r="AR135" i="39"/>
  <c r="AQ135" i="39"/>
  <c r="AP135" i="39"/>
  <c r="AO135" i="39"/>
  <c r="AN135" i="39"/>
  <c r="AM135" i="39"/>
  <c r="AL135" i="39"/>
  <c r="AK135" i="39"/>
  <c r="AJ135" i="39"/>
  <c r="AI135" i="39"/>
  <c r="AH135" i="39"/>
  <c r="AG135" i="39"/>
  <c r="AF135" i="39"/>
  <c r="AE135" i="39"/>
  <c r="AD135" i="39"/>
  <c r="AC135" i="39"/>
  <c r="AB135" i="39"/>
  <c r="AA135" i="39"/>
  <c r="Z135" i="39"/>
  <c r="Y135" i="39"/>
  <c r="X135" i="39"/>
  <c r="W135" i="39"/>
  <c r="V135" i="39"/>
  <c r="U135" i="39"/>
  <c r="T135" i="39"/>
  <c r="S135" i="39"/>
  <c r="F135" i="39"/>
  <c r="AZ134" i="39"/>
  <c r="AX134" i="39"/>
  <c r="AW134" i="39"/>
  <c r="AV134" i="39"/>
  <c r="AU134" i="39"/>
  <c r="AT134" i="39"/>
  <c r="AS134" i="39"/>
  <c r="AR134" i="39"/>
  <c r="AQ134" i="39"/>
  <c r="AP134" i="39"/>
  <c r="AO134" i="39"/>
  <c r="AN134" i="39"/>
  <c r="AM134" i="39"/>
  <c r="AL134" i="39"/>
  <c r="AK134" i="39"/>
  <c r="AJ134" i="39"/>
  <c r="AI134" i="39"/>
  <c r="AH134" i="39"/>
  <c r="AG134" i="39"/>
  <c r="AF134" i="39"/>
  <c r="AE134" i="39"/>
  <c r="AD134" i="39"/>
  <c r="AC134" i="39"/>
  <c r="AB134" i="39"/>
  <c r="AA134" i="39"/>
  <c r="Z134" i="39"/>
  <c r="Y134" i="39"/>
  <c r="X134" i="39"/>
  <c r="W134" i="39"/>
  <c r="V134" i="39"/>
  <c r="U134" i="39"/>
  <c r="T134" i="39"/>
  <c r="S134" i="39"/>
  <c r="AZ132" i="39"/>
  <c r="AX132" i="39"/>
  <c r="AW132" i="39"/>
  <c r="AV132" i="39"/>
  <c r="AU132" i="39"/>
  <c r="AT132" i="39"/>
  <c r="AS132" i="39"/>
  <c r="AR132" i="39"/>
  <c r="AQ132" i="39"/>
  <c r="AP132" i="39"/>
  <c r="AO132" i="39"/>
  <c r="AN132" i="39"/>
  <c r="AM132" i="39"/>
  <c r="AL132" i="39"/>
  <c r="AK132" i="39"/>
  <c r="AJ132" i="39"/>
  <c r="AI132" i="39"/>
  <c r="AH132" i="39"/>
  <c r="AG132" i="39"/>
  <c r="AF132" i="39"/>
  <c r="AE132" i="39"/>
  <c r="AD132" i="39"/>
  <c r="AC132" i="39"/>
  <c r="AB132" i="39"/>
  <c r="AA132" i="39"/>
  <c r="Z132" i="39"/>
  <c r="Y132" i="39"/>
  <c r="X132" i="39"/>
  <c r="W132" i="39"/>
  <c r="V132" i="39"/>
  <c r="U132" i="39"/>
  <c r="T132" i="39"/>
  <c r="S132" i="39"/>
  <c r="F132" i="39"/>
  <c r="AZ131" i="39"/>
  <c r="AX131" i="39"/>
  <c r="AW131" i="39"/>
  <c r="AV131" i="39"/>
  <c r="AU131" i="39"/>
  <c r="AT131" i="39"/>
  <c r="AS131" i="39"/>
  <c r="AR131" i="39"/>
  <c r="AQ131" i="39"/>
  <c r="AP131" i="39"/>
  <c r="AO131" i="39"/>
  <c r="AN131" i="39"/>
  <c r="AM131" i="39"/>
  <c r="AL131" i="39"/>
  <c r="AK131" i="39"/>
  <c r="AJ131" i="39"/>
  <c r="AI131" i="39"/>
  <c r="AH131" i="39"/>
  <c r="AG131" i="39"/>
  <c r="AF131" i="39"/>
  <c r="AE131" i="39"/>
  <c r="AD131" i="39"/>
  <c r="AC131" i="39"/>
  <c r="AB131" i="39"/>
  <c r="AA131" i="39"/>
  <c r="Z131" i="39"/>
  <c r="Y131" i="39"/>
  <c r="X131" i="39"/>
  <c r="W131" i="39"/>
  <c r="V131" i="39"/>
  <c r="U131" i="39"/>
  <c r="T131" i="39"/>
  <c r="S131" i="39"/>
  <c r="AZ129" i="39"/>
  <c r="AX129" i="39"/>
  <c r="AW129" i="39"/>
  <c r="AV129" i="39"/>
  <c r="AU129" i="39"/>
  <c r="AT129" i="39"/>
  <c r="AS129" i="39"/>
  <c r="AR129" i="39"/>
  <c r="AQ129" i="39"/>
  <c r="AP129" i="39"/>
  <c r="AO129" i="39"/>
  <c r="AN129" i="39"/>
  <c r="AM129" i="39"/>
  <c r="AL129" i="39"/>
  <c r="AK129" i="39"/>
  <c r="AJ129" i="39"/>
  <c r="AI129" i="39"/>
  <c r="AH129" i="39"/>
  <c r="AG129" i="39"/>
  <c r="AF129" i="39"/>
  <c r="AE129" i="39"/>
  <c r="AD129" i="39"/>
  <c r="AC129" i="39"/>
  <c r="AB129" i="39"/>
  <c r="AA129" i="39"/>
  <c r="Z129" i="39"/>
  <c r="Y129" i="39"/>
  <c r="X129" i="39"/>
  <c r="W129" i="39"/>
  <c r="V129" i="39"/>
  <c r="U129" i="39"/>
  <c r="T129" i="39"/>
  <c r="S129" i="39"/>
  <c r="F129" i="39"/>
  <c r="AZ128" i="39"/>
  <c r="AX128" i="39"/>
  <c r="AW128" i="39"/>
  <c r="AV128" i="39"/>
  <c r="AU128" i="39"/>
  <c r="AT128" i="39"/>
  <c r="AS128" i="39"/>
  <c r="AR128" i="39"/>
  <c r="AQ128" i="39"/>
  <c r="AP128" i="39"/>
  <c r="AO128" i="39"/>
  <c r="AN128" i="39"/>
  <c r="AM128" i="39"/>
  <c r="AL128" i="39"/>
  <c r="AK128" i="39"/>
  <c r="AJ128" i="39"/>
  <c r="AI128" i="39"/>
  <c r="AH128" i="39"/>
  <c r="AG128" i="39"/>
  <c r="AF128" i="39"/>
  <c r="AE128" i="39"/>
  <c r="AD128" i="39"/>
  <c r="AC128" i="39"/>
  <c r="AB128" i="39"/>
  <c r="AA128" i="39"/>
  <c r="Z128" i="39"/>
  <c r="Y128" i="39"/>
  <c r="X128" i="39"/>
  <c r="W128" i="39"/>
  <c r="V128" i="39"/>
  <c r="U128" i="39"/>
  <c r="T128" i="39"/>
  <c r="S128" i="39"/>
  <c r="AZ126" i="39"/>
  <c r="AX126" i="39"/>
  <c r="AW126" i="39"/>
  <c r="AV126" i="39"/>
  <c r="AU126" i="39"/>
  <c r="AT126" i="39"/>
  <c r="AS126" i="39"/>
  <c r="AR126" i="39"/>
  <c r="AQ126" i="39"/>
  <c r="AP126" i="39"/>
  <c r="AO126" i="39"/>
  <c r="AN126" i="39"/>
  <c r="AM126" i="39"/>
  <c r="AL126" i="39"/>
  <c r="AK126" i="39"/>
  <c r="AJ126" i="39"/>
  <c r="AI126" i="39"/>
  <c r="AH126" i="39"/>
  <c r="AG126" i="39"/>
  <c r="AF126" i="39"/>
  <c r="AE126" i="39"/>
  <c r="AD126" i="39"/>
  <c r="AC126" i="39"/>
  <c r="AB126" i="39"/>
  <c r="AA126" i="39"/>
  <c r="Z126" i="39"/>
  <c r="Y126" i="39"/>
  <c r="X126" i="39"/>
  <c r="W126" i="39"/>
  <c r="V126" i="39"/>
  <c r="U126" i="39"/>
  <c r="T126" i="39"/>
  <c r="S126" i="39"/>
  <c r="F126" i="39"/>
  <c r="AZ125" i="39"/>
  <c r="AX125" i="39"/>
  <c r="AW125" i="39"/>
  <c r="AV125" i="39"/>
  <c r="AU125" i="39"/>
  <c r="AT125" i="39"/>
  <c r="AS125" i="39"/>
  <c r="AR125" i="39"/>
  <c r="AQ125" i="39"/>
  <c r="AP125" i="39"/>
  <c r="AO125" i="39"/>
  <c r="AN125" i="39"/>
  <c r="AM125" i="39"/>
  <c r="AL125" i="39"/>
  <c r="AK125" i="39"/>
  <c r="AJ125" i="39"/>
  <c r="AI125" i="39"/>
  <c r="AH125" i="39"/>
  <c r="AG125" i="39"/>
  <c r="AF125" i="39"/>
  <c r="AE125" i="39"/>
  <c r="AD125" i="39"/>
  <c r="AC125" i="39"/>
  <c r="AB125" i="39"/>
  <c r="AA125" i="39"/>
  <c r="Z125" i="39"/>
  <c r="Y125" i="39"/>
  <c r="X125" i="39"/>
  <c r="W125" i="39"/>
  <c r="V125" i="39"/>
  <c r="U125" i="39"/>
  <c r="T125" i="39"/>
  <c r="S125" i="39"/>
  <c r="AZ123" i="39"/>
  <c r="AX123" i="39"/>
  <c r="AW123" i="39"/>
  <c r="AV123" i="39"/>
  <c r="AU123" i="39"/>
  <c r="AT123" i="39"/>
  <c r="AS123" i="39"/>
  <c r="AR123" i="39"/>
  <c r="AQ123" i="39"/>
  <c r="AP123" i="39"/>
  <c r="AO123" i="39"/>
  <c r="AN123" i="39"/>
  <c r="AM123" i="39"/>
  <c r="AL123" i="39"/>
  <c r="AK123" i="39"/>
  <c r="AJ123" i="39"/>
  <c r="AI123" i="39"/>
  <c r="AH123" i="39"/>
  <c r="AG123" i="39"/>
  <c r="AF123" i="39"/>
  <c r="AE123" i="39"/>
  <c r="AD123" i="39"/>
  <c r="AC123" i="39"/>
  <c r="AB123" i="39"/>
  <c r="AA123" i="39"/>
  <c r="Z123" i="39"/>
  <c r="Y123" i="39"/>
  <c r="X123" i="39"/>
  <c r="W123" i="39"/>
  <c r="V123" i="39"/>
  <c r="U123" i="39"/>
  <c r="T123" i="39"/>
  <c r="S123" i="39"/>
  <c r="F123" i="39"/>
  <c r="AZ122" i="39"/>
  <c r="AX122" i="39"/>
  <c r="AW122" i="39"/>
  <c r="AV122" i="39"/>
  <c r="AU122" i="39"/>
  <c r="AT122" i="39"/>
  <c r="AS122" i="39"/>
  <c r="AR122" i="39"/>
  <c r="AQ122" i="39"/>
  <c r="AP122" i="39"/>
  <c r="AO122" i="39"/>
  <c r="AN122" i="39"/>
  <c r="AM122" i="39"/>
  <c r="AL122" i="39"/>
  <c r="AK122" i="39"/>
  <c r="AJ122" i="39"/>
  <c r="AI122" i="39"/>
  <c r="AH122" i="39"/>
  <c r="AG122" i="39"/>
  <c r="AF122" i="39"/>
  <c r="AE122" i="39"/>
  <c r="AD122" i="39"/>
  <c r="AC122" i="39"/>
  <c r="AB122" i="39"/>
  <c r="AA122" i="39"/>
  <c r="Z122" i="39"/>
  <c r="Y122" i="39"/>
  <c r="X122" i="39"/>
  <c r="W122" i="39"/>
  <c r="V122" i="39"/>
  <c r="U122" i="39"/>
  <c r="T122" i="39"/>
  <c r="S122" i="39"/>
  <c r="AZ120" i="39"/>
  <c r="AX120" i="39"/>
  <c r="AW120" i="39"/>
  <c r="AV120" i="39"/>
  <c r="AU120" i="39"/>
  <c r="AT120" i="39"/>
  <c r="AS120" i="39"/>
  <c r="AR120" i="39"/>
  <c r="AQ120" i="39"/>
  <c r="AP120" i="39"/>
  <c r="AO120" i="39"/>
  <c r="AN120" i="39"/>
  <c r="AM120" i="39"/>
  <c r="AL120" i="39"/>
  <c r="AK120" i="39"/>
  <c r="AJ120" i="39"/>
  <c r="AI120" i="39"/>
  <c r="AH120" i="39"/>
  <c r="AG120" i="39"/>
  <c r="AF120" i="39"/>
  <c r="AE120" i="39"/>
  <c r="AD120" i="39"/>
  <c r="AC120" i="39"/>
  <c r="AB120" i="39"/>
  <c r="AA120" i="39"/>
  <c r="Z120" i="39"/>
  <c r="Y120" i="39"/>
  <c r="X120" i="39"/>
  <c r="W120" i="39"/>
  <c r="V120" i="39"/>
  <c r="U120" i="39"/>
  <c r="T120" i="39"/>
  <c r="S120" i="39"/>
  <c r="F120" i="39"/>
  <c r="AZ119" i="39"/>
  <c r="AX119" i="39"/>
  <c r="AW119" i="39"/>
  <c r="AV119" i="39"/>
  <c r="AU119" i="39"/>
  <c r="AT119" i="39"/>
  <c r="AS119" i="39"/>
  <c r="AR119" i="39"/>
  <c r="AQ119" i="39"/>
  <c r="AP119" i="39"/>
  <c r="AO119" i="39"/>
  <c r="AN119" i="39"/>
  <c r="AM119" i="39"/>
  <c r="AL119" i="39"/>
  <c r="AK119" i="39"/>
  <c r="AJ119" i="39"/>
  <c r="AI119" i="39"/>
  <c r="AH119" i="39"/>
  <c r="AG119" i="39"/>
  <c r="AF119" i="39"/>
  <c r="AE119" i="39"/>
  <c r="AD119" i="39"/>
  <c r="AC119" i="39"/>
  <c r="AB119" i="39"/>
  <c r="AA119" i="39"/>
  <c r="Z119" i="39"/>
  <c r="Y119" i="39"/>
  <c r="X119" i="39"/>
  <c r="W119" i="39"/>
  <c r="V119" i="39"/>
  <c r="U119" i="39"/>
  <c r="T119" i="39"/>
  <c r="S119" i="39"/>
  <c r="AZ117" i="39"/>
  <c r="AX117" i="39"/>
  <c r="AW117" i="39"/>
  <c r="AV117" i="39"/>
  <c r="AU117" i="39"/>
  <c r="AT117" i="39"/>
  <c r="AS117" i="39"/>
  <c r="AR117" i="39"/>
  <c r="AQ117" i="39"/>
  <c r="AP117" i="39"/>
  <c r="AO117" i="39"/>
  <c r="AN117" i="39"/>
  <c r="AM117" i="39"/>
  <c r="AL117" i="39"/>
  <c r="AK117" i="39"/>
  <c r="AJ117" i="39"/>
  <c r="AI117" i="39"/>
  <c r="AH117" i="39"/>
  <c r="AG117" i="39"/>
  <c r="AF117" i="39"/>
  <c r="AE117" i="39"/>
  <c r="AD117" i="39"/>
  <c r="AC117" i="39"/>
  <c r="AB117" i="39"/>
  <c r="AA117" i="39"/>
  <c r="Z117" i="39"/>
  <c r="Y117" i="39"/>
  <c r="X117" i="39"/>
  <c r="W117" i="39"/>
  <c r="V117" i="39"/>
  <c r="U117" i="39"/>
  <c r="T117" i="39"/>
  <c r="S117" i="39"/>
  <c r="F117" i="39"/>
  <c r="AZ116" i="39"/>
  <c r="AX116" i="39"/>
  <c r="AW116" i="39"/>
  <c r="AV116" i="39"/>
  <c r="AU116" i="39"/>
  <c r="AT116" i="39"/>
  <c r="AS116" i="39"/>
  <c r="AR116" i="39"/>
  <c r="AQ116" i="39"/>
  <c r="AP116" i="39"/>
  <c r="AO116" i="39"/>
  <c r="AN116" i="39"/>
  <c r="AM116" i="39"/>
  <c r="AL116" i="39"/>
  <c r="AK116" i="39"/>
  <c r="AJ116" i="39"/>
  <c r="AI116" i="39"/>
  <c r="AH116" i="39"/>
  <c r="AG116" i="39"/>
  <c r="AF116" i="39"/>
  <c r="AE116" i="39"/>
  <c r="AD116" i="39"/>
  <c r="AC116" i="39"/>
  <c r="AB116" i="39"/>
  <c r="AA116" i="39"/>
  <c r="Z116" i="39"/>
  <c r="Y116" i="39"/>
  <c r="X116" i="39"/>
  <c r="W116" i="39"/>
  <c r="V116" i="39"/>
  <c r="U116" i="39"/>
  <c r="T116" i="39"/>
  <c r="S116" i="39"/>
  <c r="AZ114" i="39"/>
  <c r="AX114" i="39"/>
  <c r="AW114" i="39"/>
  <c r="AV114" i="39"/>
  <c r="AU114" i="39"/>
  <c r="AT114" i="39"/>
  <c r="AS114" i="39"/>
  <c r="AR114" i="39"/>
  <c r="AQ114" i="39"/>
  <c r="AP114" i="39"/>
  <c r="AO114" i="39"/>
  <c r="AN114" i="39"/>
  <c r="AM114" i="39"/>
  <c r="AL114" i="39"/>
  <c r="AK114" i="39"/>
  <c r="AJ114" i="39"/>
  <c r="AI114" i="39"/>
  <c r="AH114" i="39"/>
  <c r="AG114" i="39"/>
  <c r="AF114" i="39"/>
  <c r="AE114" i="39"/>
  <c r="AD114" i="39"/>
  <c r="AC114" i="39"/>
  <c r="AB114" i="39"/>
  <c r="AA114" i="39"/>
  <c r="Z114" i="39"/>
  <c r="Y114" i="39"/>
  <c r="X114" i="39"/>
  <c r="W114" i="39"/>
  <c r="V114" i="39"/>
  <c r="U114" i="39"/>
  <c r="T114" i="39"/>
  <c r="S114" i="39"/>
  <c r="F114" i="39"/>
  <c r="AZ113" i="39"/>
  <c r="AX113" i="39"/>
  <c r="AW113" i="39"/>
  <c r="AV113" i="39"/>
  <c r="AU113" i="39"/>
  <c r="AT113" i="39"/>
  <c r="AS113" i="39"/>
  <c r="AR113" i="39"/>
  <c r="AQ113" i="39"/>
  <c r="AP113" i="39"/>
  <c r="AO113" i="39"/>
  <c r="AN113" i="39"/>
  <c r="AM113" i="39"/>
  <c r="AL113" i="39"/>
  <c r="AK113" i="39"/>
  <c r="AJ113" i="39"/>
  <c r="AI113" i="39"/>
  <c r="AH113" i="39"/>
  <c r="AG113" i="39"/>
  <c r="AF113" i="39"/>
  <c r="AE113" i="39"/>
  <c r="AD113" i="39"/>
  <c r="AC113" i="39"/>
  <c r="AB113" i="39"/>
  <c r="AA113" i="39"/>
  <c r="Z113" i="39"/>
  <c r="Y113" i="39"/>
  <c r="X113" i="39"/>
  <c r="W113" i="39"/>
  <c r="V113" i="39"/>
  <c r="U113" i="39"/>
  <c r="T113" i="39"/>
  <c r="S113" i="39"/>
  <c r="AZ111" i="39"/>
  <c r="AX111" i="39"/>
  <c r="AW111" i="39"/>
  <c r="AV111" i="39"/>
  <c r="AU111" i="39"/>
  <c r="AT111" i="39"/>
  <c r="AS111" i="39"/>
  <c r="AR111" i="39"/>
  <c r="AQ111" i="39"/>
  <c r="AP111" i="39"/>
  <c r="AO111" i="39"/>
  <c r="AN111" i="39"/>
  <c r="AM111" i="39"/>
  <c r="AL111" i="39"/>
  <c r="AK111" i="39"/>
  <c r="AJ111" i="39"/>
  <c r="AI111" i="39"/>
  <c r="AH111" i="39"/>
  <c r="AG111" i="39"/>
  <c r="AF111" i="39"/>
  <c r="AE111" i="39"/>
  <c r="AD111" i="39"/>
  <c r="AC111" i="39"/>
  <c r="AB111" i="39"/>
  <c r="AA111" i="39"/>
  <c r="Z111" i="39"/>
  <c r="Y111" i="39"/>
  <c r="X111" i="39"/>
  <c r="W111" i="39"/>
  <c r="V111" i="39"/>
  <c r="U111" i="39"/>
  <c r="T111" i="39"/>
  <c r="S111" i="39"/>
  <c r="F111" i="39"/>
  <c r="AZ110" i="39"/>
  <c r="AX110" i="39"/>
  <c r="AW110" i="39"/>
  <c r="AV110" i="39"/>
  <c r="AU110" i="39"/>
  <c r="AT110" i="39"/>
  <c r="AS110" i="39"/>
  <c r="AR110" i="39"/>
  <c r="AQ110" i="39"/>
  <c r="AP110" i="39"/>
  <c r="AO110" i="39"/>
  <c r="AN110" i="39"/>
  <c r="AM110" i="39"/>
  <c r="AL110" i="39"/>
  <c r="AK110" i="39"/>
  <c r="AJ110" i="39"/>
  <c r="AI110" i="39"/>
  <c r="AH110" i="39"/>
  <c r="AG110" i="39"/>
  <c r="AF110" i="39"/>
  <c r="AE110" i="39"/>
  <c r="AD110" i="39"/>
  <c r="AC110" i="39"/>
  <c r="AB110" i="39"/>
  <c r="AA110" i="39"/>
  <c r="Z110" i="39"/>
  <c r="Y110" i="39"/>
  <c r="X110" i="39"/>
  <c r="W110" i="39"/>
  <c r="V110" i="39"/>
  <c r="U110" i="39"/>
  <c r="T110" i="39"/>
  <c r="S110" i="39"/>
  <c r="AZ108" i="39"/>
  <c r="AX108" i="39"/>
  <c r="AW108" i="39"/>
  <c r="AV108" i="39"/>
  <c r="AU108" i="39"/>
  <c r="AT108" i="39"/>
  <c r="AS108" i="39"/>
  <c r="AR108" i="39"/>
  <c r="AQ108" i="39"/>
  <c r="AP108" i="39"/>
  <c r="AO108" i="39"/>
  <c r="AN108" i="39"/>
  <c r="AM108" i="39"/>
  <c r="AL108" i="39"/>
  <c r="AK108" i="39"/>
  <c r="AJ108" i="39"/>
  <c r="AI108" i="39"/>
  <c r="AH108" i="39"/>
  <c r="AG108" i="39"/>
  <c r="AF108" i="39"/>
  <c r="AE108" i="39"/>
  <c r="AD108" i="39"/>
  <c r="AC108" i="39"/>
  <c r="AB108" i="39"/>
  <c r="AA108" i="39"/>
  <c r="Z108" i="39"/>
  <c r="Y108" i="39"/>
  <c r="X108" i="39"/>
  <c r="W108" i="39"/>
  <c r="V108" i="39"/>
  <c r="U108" i="39"/>
  <c r="T108" i="39"/>
  <c r="S108" i="39"/>
  <c r="F108" i="39"/>
  <c r="AZ107" i="39"/>
  <c r="AX107" i="39"/>
  <c r="AW107" i="39"/>
  <c r="AV107" i="39"/>
  <c r="AU107" i="39"/>
  <c r="AT107" i="39"/>
  <c r="AS107" i="39"/>
  <c r="AR107" i="39"/>
  <c r="AQ107" i="39"/>
  <c r="AP107" i="39"/>
  <c r="AO107" i="39"/>
  <c r="AN107" i="39"/>
  <c r="AM107" i="39"/>
  <c r="AL107" i="39"/>
  <c r="AK107" i="39"/>
  <c r="AJ107" i="39"/>
  <c r="AI107" i="39"/>
  <c r="AH107" i="39"/>
  <c r="AG107" i="39"/>
  <c r="AF107" i="39"/>
  <c r="AE107" i="39"/>
  <c r="AD107" i="39"/>
  <c r="AC107" i="39"/>
  <c r="AB107" i="39"/>
  <c r="AA107" i="39"/>
  <c r="Z107" i="39"/>
  <c r="Y107" i="39"/>
  <c r="X107" i="39"/>
  <c r="W107" i="39"/>
  <c r="V107" i="39"/>
  <c r="U107" i="39"/>
  <c r="T107" i="39"/>
  <c r="S107" i="39"/>
  <c r="AZ105" i="39"/>
  <c r="AX105" i="39"/>
  <c r="AW105" i="39"/>
  <c r="AV105" i="39"/>
  <c r="AU105" i="39"/>
  <c r="AT105" i="39"/>
  <c r="AS105" i="39"/>
  <c r="AR105" i="39"/>
  <c r="AQ105" i="39"/>
  <c r="AP105" i="39"/>
  <c r="AO105" i="39"/>
  <c r="AN105" i="39"/>
  <c r="AM105" i="39"/>
  <c r="AL105" i="39"/>
  <c r="AK105" i="39"/>
  <c r="AJ105" i="39"/>
  <c r="AI105" i="39"/>
  <c r="AH105" i="39"/>
  <c r="AG105" i="39"/>
  <c r="AF105" i="39"/>
  <c r="AE105" i="39"/>
  <c r="AD105" i="39"/>
  <c r="AC105" i="39"/>
  <c r="AB105" i="39"/>
  <c r="AA105" i="39"/>
  <c r="Z105" i="39"/>
  <c r="Y105" i="39"/>
  <c r="X105" i="39"/>
  <c r="W105" i="39"/>
  <c r="V105" i="39"/>
  <c r="U105" i="39"/>
  <c r="T105" i="39"/>
  <c r="S105" i="39"/>
  <c r="F105" i="39"/>
  <c r="AZ104" i="39"/>
  <c r="AX104" i="39"/>
  <c r="AW104" i="39"/>
  <c r="AV104" i="39"/>
  <c r="AU104" i="39"/>
  <c r="AT104" i="39"/>
  <c r="AS104" i="39"/>
  <c r="AR104" i="39"/>
  <c r="AQ104" i="39"/>
  <c r="AP104" i="39"/>
  <c r="AO104" i="39"/>
  <c r="AN104" i="39"/>
  <c r="AM104" i="39"/>
  <c r="AL104" i="39"/>
  <c r="AK104" i="39"/>
  <c r="AJ104" i="39"/>
  <c r="AI104" i="39"/>
  <c r="AH104" i="39"/>
  <c r="AG104" i="39"/>
  <c r="AF104" i="39"/>
  <c r="AE104" i="39"/>
  <c r="AD104" i="39"/>
  <c r="AC104" i="39"/>
  <c r="AB104" i="39"/>
  <c r="AA104" i="39"/>
  <c r="Z104" i="39"/>
  <c r="Y104" i="39"/>
  <c r="X104" i="39"/>
  <c r="W104" i="39"/>
  <c r="V104" i="39"/>
  <c r="U104" i="39"/>
  <c r="T104" i="39"/>
  <c r="S104" i="39"/>
  <c r="AZ102" i="39"/>
  <c r="AX102" i="39"/>
  <c r="AW102" i="39"/>
  <c r="AV102" i="39"/>
  <c r="AU102" i="39"/>
  <c r="AT102" i="39"/>
  <c r="AS102" i="39"/>
  <c r="AR102" i="39"/>
  <c r="AQ102" i="39"/>
  <c r="AP102" i="39"/>
  <c r="AO102" i="39"/>
  <c r="AN102" i="39"/>
  <c r="AM102" i="39"/>
  <c r="AL102" i="39"/>
  <c r="AK102" i="39"/>
  <c r="AJ102" i="39"/>
  <c r="AI102" i="39"/>
  <c r="AH102" i="39"/>
  <c r="AG102" i="39"/>
  <c r="AF102" i="39"/>
  <c r="AE102" i="39"/>
  <c r="AD102" i="39"/>
  <c r="AC102" i="39"/>
  <c r="AB102" i="39"/>
  <c r="AA102" i="39"/>
  <c r="Z102" i="39"/>
  <c r="Y102" i="39"/>
  <c r="X102" i="39"/>
  <c r="W102" i="39"/>
  <c r="V102" i="39"/>
  <c r="U102" i="39"/>
  <c r="T102" i="39"/>
  <c r="S102" i="39"/>
  <c r="F102" i="39"/>
  <c r="AZ101" i="39"/>
  <c r="AX101" i="39"/>
  <c r="AW101" i="39"/>
  <c r="AV101" i="39"/>
  <c r="AU101" i="39"/>
  <c r="AT101" i="39"/>
  <c r="AS101" i="39"/>
  <c r="AR101" i="39"/>
  <c r="AQ101" i="39"/>
  <c r="AP101" i="39"/>
  <c r="AO101" i="39"/>
  <c r="AN101" i="39"/>
  <c r="AM101" i="39"/>
  <c r="AL101" i="39"/>
  <c r="AK101" i="39"/>
  <c r="AJ101" i="39"/>
  <c r="AI101" i="39"/>
  <c r="AH101" i="39"/>
  <c r="AG101" i="39"/>
  <c r="AF101" i="39"/>
  <c r="AE101" i="39"/>
  <c r="AD101" i="39"/>
  <c r="AC101" i="39"/>
  <c r="AB101" i="39"/>
  <c r="AA101" i="39"/>
  <c r="Z101" i="39"/>
  <c r="Y101" i="39"/>
  <c r="X101" i="39"/>
  <c r="W101" i="39"/>
  <c r="V101" i="39"/>
  <c r="U101" i="39"/>
  <c r="T101" i="39"/>
  <c r="S101" i="39"/>
  <c r="AZ99" i="39"/>
  <c r="AX99" i="39"/>
  <c r="AW99" i="39"/>
  <c r="AV99" i="39"/>
  <c r="AU99" i="39"/>
  <c r="AT99" i="39"/>
  <c r="AS99" i="39"/>
  <c r="AR99" i="39"/>
  <c r="AQ99" i="39"/>
  <c r="AP99" i="39"/>
  <c r="AO99" i="39"/>
  <c r="AN99" i="39"/>
  <c r="AM99" i="39"/>
  <c r="AL99" i="39"/>
  <c r="AK99" i="39"/>
  <c r="AJ99" i="39"/>
  <c r="AI99" i="39"/>
  <c r="AH99" i="39"/>
  <c r="AG99" i="39"/>
  <c r="AF99" i="39"/>
  <c r="AE99" i="39"/>
  <c r="AD99" i="39"/>
  <c r="AC99" i="39"/>
  <c r="AB99" i="39"/>
  <c r="AA99" i="39"/>
  <c r="Z99" i="39"/>
  <c r="Y99" i="39"/>
  <c r="X99" i="39"/>
  <c r="W99" i="39"/>
  <c r="V99" i="39"/>
  <c r="U99" i="39"/>
  <c r="T99" i="39"/>
  <c r="S99" i="39"/>
  <c r="F99" i="39"/>
  <c r="AZ98" i="39"/>
  <c r="AX98" i="39"/>
  <c r="AW98" i="39"/>
  <c r="AV98" i="39"/>
  <c r="AU98" i="39"/>
  <c r="AT98" i="39"/>
  <c r="AS98" i="39"/>
  <c r="AR98" i="39"/>
  <c r="AQ98" i="39"/>
  <c r="AP98" i="39"/>
  <c r="AO98" i="39"/>
  <c r="AN98" i="39"/>
  <c r="AM98" i="39"/>
  <c r="AL98" i="39"/>
  <c r="AK98" i="39"/>
  <c r="AJ98" i="39"/>
  <c r="AI98" i="39"/>
  <c r="AH98" i="39"/>
  <c r="AG98" i="39"/>
  <c r="AF98" i="39"/>
  <c r="AE98" i="39"/>
  <c r="AD98" i="39"/>
  <c r="AC98" i="39"/>
  <c r="AB98" i="39"/>
  <c r="AA98" i="39"/>
  <c r="Z98" i="39"/>
  <c r="Y98" i="39"/>
  <c r="X98" i="39"/>
  <c r="W98" i="39"/>
  <c r="V98" i="39"/>
  <c r="U98" i="39"/>
  <c r="T98" i="39"/>
  <c r="S98" i="39"/>
  <c r="AZ96" i="39"/>
  <c r="AX96" i="39"/>
  <c r="AW96" i="39"/>
  <c r="AV96" i="39"/>
  <c r="AU96" i="39"/>
  <c r="AT96" i="39"/>
  <c r="AS96" i="39"/>
  <c r="AR96" i="39"/>
  <c r="AQ96" i="39"/>
  <c r="AP96" i="39"/>
  <c r="AO96" i="39"/>
  <c r="AN96" i="39"/>
  <c r="AM96" i="39"/>
  <c r="AL96" i="39"/>
  <c r="AK96" i="39"/>
  <c r="AJ96" i="39"/>
  <c r="AI96" i="39"/>
  <c r="AH96" i="39"/>
  <c r="AG96" i="39"/>
  <c r="AF96" i="39"/>
  <c r="AE96" i="39"/>
  <c r="AD96" i="39"/>
  <c r="AC96" i="39"/>
  <c r="AB96" i="39"/>
  <c r="AA96" i="39"/>
  <c r="Z96" i="39"/>
  <c r="Y96" i="39"/>
  <c r="X96" i="39"/>
  <c r="W96" i="39"/>
  <c r="V96" i="39"/>
  <c r="U96" i="39"/>
  <c r="T96" i="39"/>
  <c r="S96" i="39"/>
  <c r="F96" i="39"/>
  <c r="AZ95" i="39"/>
  <c r="AX95" i="39"/>
  <c r="AW95" i="39"/>
  <c r="AV95" i="39"/>
  <c r="AU95" i="39"/>
  <c r="AT95" i="39"/>
  <c r="AS95" i="39"/>
  <c r="AR95" i="39"/>
  <c r="AQ95" i="39"/>
  <c r="AP95" i="39"/>
  <c r="AO95" i="39"/>
  <c r="AN95" i="39"/>
  <c r="AM95" i="39"/>
  <c r="AL95" i="39"/>
  <c r="AK95" i="39"/>
  <c r="AJ95" i="39"/>
  <c r="AI95" i="39"/>
  <c r="AH95" i="39"/>
  <c r="AG95" i="39"/>
  <c r="AF95" i="39"/>
  <c r="AE95" i="39"/>
  <c r="AD95" i="39"/>
  <c r="AC95" i="39"/>
  <c r="AB95" i="39"/>
  <c r="AA95" i="39"/>
  <c r="Z95" i="39"/>
  <c r="Y95" i="39"/>
  <c r="X95" i="39"/>
  <c r="W95" i="39"/>
  <c r="V95" i="39"/>
  <c r="U95" i="39"/>
  <c r="T95" i="39"/>
  <c r="S95" i="39"/>
  <c r="AZ93" i="39"/>
  <c r="AX93" i="39"/>
  <c r="AW93" i="39"/>
  <c r="AV93" i="39"/>
  <c r="AU93" i="39"/>
  <c r="AT93" i="39"/>
  <c r="AS93" i="39"/>
  <c r="AR93" i="39"/>
  <c r="AQ93" i="39"/>
  <c r="AP93" i="39"/>
  <c r="AO93" i="39"/>
  <c r="AN93" i="39"/>
  <c r="AM93" i="39"/>
  <c r="AL93" i="39"/>
  <c r="AK93" i="39"/>
  <c r="AJ93" i="39"/>
  <c r="AI93" i="39"/>
  <c r="AH93" i="39"/>
  <c r="AG93" i="39"/>
  <c r="AF93" i="39"/>
  <c r="AE93" i="39"/>
  <c r="AD93" i="39"/>
  <c r="AC93" i="39"/>
  <c r="AB93" i="39"/>
  <c r="AA93" i="39"/>
  <c r="Z93" i="39"/>
  <c r="Y93" i="39"/>
  <c r="X93" i="39"/>
  <c r="W93" i="39"/>
  <c r="V93" i="39"/>
  <c r="U93" i="39"/>
  <c r="T93" i="39"/>
  <c r="S93" i="39"/>
  <c r="F93" i="39"/>
  <c r="AZ92" i="39"/>
  <c r="AX92" i="39"/>
  <c r="AW92" i="39"/>
  <c r="AV92" i="39"/>
  <c r="AU92" i="39"/>
  <c r="AT92" i="39"/>
  <c r="AS92" i="39"/>
  <c r="AR92" i="39"/>
  <c r="AQ92" i="39"/>
  <c r="AP92" i="39"/>
  <c r="AO92" i="39"/>
  <c r="AN92" i="39"/>
  <c r="AM92" i="39"/>
  <c r="AL92" i="39"/>
  <c r="AK92" i="39"/>
  <c r="AJ92" i="39"/>
  <c r="AI92" i="39"/>
  <c r="AH92" i="39"/>
  <c r="AG92" i="39"/>
  <c r="AF92" i="39"/>
  <c r="AE92" i="39"/>
  <c r="AD92" i="39"/>
  <c r="AC92" i="39"/>
  <c r="AB92" i="39"/>
  <c r="AA92" i="39"/>
  <c r="Z92" i="39"/>
  <c r="Y92" i="39"/>
  <c r="X92" i="39"/>
  <c r="W92" i="39"/>
  <c r="V92" i="39"/>
  <c r="U92" i="39"/>
  <c r="T92" i="39"/>
  <c r="S92" i="39"/>
  <c r="AZ90" i="39"/>
  <c r="AX90" i="39"/>
  <c r="AW90" i="39"/>
  <c r="AV90" i="39"/>
  <c r="AU90" i="39"/>
  <c r="AT90" i="39"/>
  <c r="AS90" i="39"/>
  <c r="AR90" i="39"/>
  <c r="AQ90" i="39"/>
  <c r="AP90" i="39"/>
  <c r="AO90" i="39"/>
  <c r="AN90" i="39"/>
  <c r="AM90" i="39"/>
  <c r="AL90" i="39"/>
  <c r="AK90" i="39"/>
  <c r="AJ90" i="39"/>
  <c r="AI90" i="39"/>
  <c r="AH90" i="39"/>
  <c r="AG90" i="39"/>
  <c r="AF90" i="39"/>
  <c r="AE90" i="39"/>
  <c r="AD90" i="39"/>
  <c r="AC90" i="39"/>
  <c r="AB90" i="39"/>
  <c r="AA90" i="39"/>
  <c r="Z90" i="39"/>
  <c r="Y90" i="39"/>
  <c r="X90" i="39"/>
  <c r="W90" i="39"/>
  <c r="V90" i="39"/>
  <c r="U90" i="39"/>
  <c r="T90" i="39"/>
  <c r="S90" i="39"/>
  <c r="F90" i="39"/>
  <c r="AZ89" i="39"/>
  <c r="AX89" i="39"/>
  <c r="AW89" i="39"/>
  <c r="AV89" i="39"/>
  <c r="AU89" i="39"/>
  <c r="AT89" i="39"/>
  <c r="AS89" i="39"/>
  <c r="AR89" i="39"/>
  <c r="AQ89" i="39"/>
  <c r="AP89" i="39"/>
  <c r="AO89" i="39"/>
  <c r="AN89" i="39"/>
  <c r="AM89" i="39"/>
  <c r="AL89" i="39"/>
  <c r="AK89" i="39"/>
  <c r="AJ89" i="39"/>
  <c r="AI89" i="39"/>
  <c r="AH89" i="39"/>
  <c r="AG89" i="39"/>
  <c r="AF89" i="39"/>
  <c r="AE89" i="39"/>
  <c r="AD89" i="39"/>
  <c r="AC89" i="39"/>
  <c r="AB89" i="39"/>
  <c r="AA89" i="39"/>
  <c r="Z89" i="39"/>
  <c r="Y89" i="39"/>
  <c r="X89" i="39"/>
  <c r="W89" i="39"/>
  <c r="V89" i="39"/>
  <c r="U89" i="39"/>
  <c r="T89" i="39"/>
  <c r="S89" i="39"/>
  <c r="AZ87" i="39"/>
  <c r="AX87" i="39"/>
  <c r="AW87" i="39"/>
  <c r="AV87" i="39"/>
  <c r="AU87" i="39"/>
  <c r="AT87" i="39"/>
  <c r="AS87" i="39"/>
  <c r="AR87" i="39"/>
  <c r="AQ87" i="39"/>
  <c r="AP87" i="39"/>
  <c r="AO87" i="39"/>
  <c r="AN87" i="39"/>
  <c r="AM87" i="39"/>
  <c r="AL87" i="39"/>
  <c r="AK87" i="39"/>
  <c r="AJ87" i="39"/>
  <c r="AI87" i="39"/>
  <c r="AH87" i="39"/>
  <c r="AG87" i="39"/>
  <c r="AF87" i="39"/>
  <c r="AE87" i="39"/>
  <c r="AD87" i="39"/>
  <c r="AC87" i="39"/>
  <c r="AB87" i="39"/>
  <c r="AA87" i="39"/>
  <c r="Z87" i="39"/>
  <c r="Y87" i="39"/>
  <c r="X87" i="39"/>
  <c r="W87" i="39"/>
  <c r="V87" i="39"/>
  <c r="U87" i="39"/>
  <c r="T87" i="39"/>
  <c r="S87" i="39"/>
  <c r="F87" i="39"/>
  <c r="AZ86" i="39"/>
  <c r="AX86" i="39"/>
  <c r="AW86" i="39"/>
  <c r="AV86" i="39"/>
  <c r="AU86" i="39"/>
  <c r="AT86" i="39"/>
  <c r="AS86" i="39"/>
  <c r="AR86" i="39"/>
  <c r="AQ86" i="39"/>
  <c r="AP86" i="39"/>
  <c r="AO86" i="39"/>
  <c r="AN86" i="39"/>
  <c r="AM86" i="39"/>
  <c r="AL86" i="39"/>
  <c r="AK86" i="39"/>
  <c r="AJ86" i="39"/>
  <c r="AI86" i="39"/>
  <c r="AH86" i="39"/>
  <c r="AG86" i="39"/>
  <c r="AF86" i="39"/>
  <c r="AE86" i="39"/>
  <c r="AD86" i="39"/>
  <c r="AC86" i="39"/>
  <c r="AB86" i="39"/>
  <c r="AA86" i="39"/>
  <c r="Z86" i="39"/>
  <c r="Y86" i="39"/>
  <c r="X86" i="39"/>
  <c r="W86" i="39"/>
  <c r="V86" i="39"/>
  <c r="U86" i="39"/>
  <c r="T86" i="39"/>
  <c r="S86" i="39"/>
  <c r="AZ84" i="39"/>
  <c r="AX84" i="39"/>
  <c r="AW84" i="39"/>
  <c r="AV84" i="39"/>
  <c r="AU84" i="39"/>
  <c r="AT84" i="39"/>
  <c r="AS84" i="39"/>
  <c r="AR84" i="39"/>
  <c r="AQ84" i="39"/>
  <c r="AP84" i="39"/>
  <c r="AO84" i="39"/>
  <c r="AN84" i="39"/>
  <c r="AM84" i="39"/>
  <c r="AL84" i="39"/>
  <c r="AK84" i="39"/>
  <c r="AJ84" i="39"/>
  <c r="AI84" i="39"/>
  <c r="AH84" i="39"/>
  <c r="AG84" i="39"/>
  <c r="AF84" i="39"/>
  <c r="AE84" i="39"/>
  <c r="AD84" i="39"/>
  <c r="AC84" i="39"/>
  <c r="AB84" i="39"/>
  <c r="AA84" i="39"/>
  <c r="Z84" i="39"/>
  <c r="Y84" i="39"/>
  <c r="X84" i="39"/>
  <c r="W84" i="39"/>
  <c r="V84" i="39"/>
  <c r="U84" i="39"/>
  <c r="T84" i="39"/>
  <c r="S84" i="39"/>
  <c r="F84" i="39"/>
  <c r="AZ83" i="39"/>
  <c r="AX83" i="39"/>
  <c r="AW83" i="39"/>
  <c r="AV83" i="39"/>
  <c r="AU83" i="39"/>
  <c r="AT83" i="39"/>
  <c r="AS83" i="39"/>
  <c r="AR83" i="39"/>
  <c r="AQ83" i="39"/>
  <c r="AP83" i="39"/>
  <c r="AO83" i="39"/>
  <c r="AN83" i="39"/>
  <c r="AM83" i="39"/>
  <c r="AL83" i="39"/>
  <c r="AK83" i="39"/>
  <c r="AJ83" i="39"/>
  <c r="AI83" i="39"/>
  <c r="AH83" i="39"/>
  <c r="AG83" i="39"/>
  <c r="AF83" i="39"/>
  <c r="AE83" i="39"/>
  <c r="AD83" i="39"/>
  <c r="AC83" i="39"/>
  <c r="AB83" i="39"/>
  <c r="AA83" i="39"/>
  <c r="Z83" i="39"/>
  <c r="Y83" i="39"/>
  <c r="X83" i="39"/>
  <c r="W83" i="39"/>
  <c r="V83" i="39"/>
  <c r="U83" i="39"/>
  <c r="T83" i="39"/>
  <c r="S83" i="39"/>
  <c r="AZ81" i="39"/>
  <c r="AX81" i="39"/>
  <c r="AW81" i="39"/>
  <c r="AV81" i="39"/>
  <c r="AU81" i="39"/>
  <c r="AT81" i="39"/>
  <c r="AS81" i="39"/>
  <c r="AR81" i="39"/>
  <c r="AQ81" i="39"/>
  <c r="AP81" i="39"/>
  <c r="AO81" i="39"/>
  <c r="AN81" i="39"/>
  <c r="AM81" i="39"/>
  <c r="AL81" i="39"/>
  <c r="AK81" i="39"/>
  <c r="AJ81" i="39"/>
  <c r="AI81" i="39"/>
  <c r="AH81" i="39"/>
  <c r="AG81" i="39"/>
  <c r="AF81" i="39"/>
  <c r="AE81" i="39"/>
  <c r="AD81" i="39"/>
  <c r="AC81" i="39"/>
  <c r="AB81" i="39"/>
  <c r="AA81" i="39"/>
  <c r="Z81" i="39"/>
  <c r="Y81" i="39"/>
  <c r="X81" i="39"/>
  <c r="W81" i="39"/>
  <c r="V81" i="39"/>
  <c r="U81" i="39"/>
  <c r="T81" i="39"/>
  <c r="S81" i="39"/>
  <c r="F81" i="39"/>
  <c r="AZ80" i="39"/>
  <c r="AX80" i="39"/>
  <c r="AW80" i="39"/>
  <c r="AV80" i="39"/>
  <c r="AU80" i="39"/>
  <c r="AT80" i="39"/>
  <c r="AS80" i="39"/>
  <c r="AR80" i="39"/>
  <c r="AQ80" i="39"/>
  <c r="AP80" i="39"/>
  <c r="AO80" i="39"/>
  <c r="AN80" i="39"/>
  <c r="AM80" i="39"/>
  <c r="AL80" i="39"/>
  <c r="AK80" i="39"/>
  <c r="AJ80" i="39"/>
  <c r="AI80" i="39"/>
  <c r="AH80" i="39"/>
  <c r="AG80" i="39"/>
  <c r="AF80" i="39"/>
  <c r="AE80" i="39"/>
  <c r="AD80" i="39"/>
  <c r="AC80" i="39"/>
  <c r="AB80" i="39"/>
  <c r="AA80" i="39"/>
  <c r="Z80" i="39"/>
  <c r="Y80" i="39"/>
  <c r="X80" i="39"/>
  <c r="W80" i="39"/>
  <c r="V80" i="39"/>
  <c r="U80" i="39"/>
  <c r="T80" i="39"/>
  <c r="S80" i="39"/>
  <c r="AZ78" i="39"/>
  <c r="AX78" i="39"/>
  <c r="AW78" i="39"/>
  <c r="AV78" i="39"/>
  <c r="AU78" i="39"/>
  <c r="AT78" i="39"/>
  <c r="AS78" i="39"/>
  <c r="AR78" i="39"/>
  <c r="AQ78" i="39"/>
  <c r="AP78" i="39"/>
  <c r="AO78" i="39"/>
  <c r="AN78" i="39"/>
  <c r="AM78" i="39"/>
  <c r="AL78" i="39"/>
  <c r="AK78" i="39"/>
  <c r="AJ78" i="39"/>
  <c r="AI78" i="39"/>
  <c r="AH78" i="39"/>
  <c r="AG78" i="39"/>
  <c r="AF78" i="39"/>
  <c r="AE78" i="39"/>
  <c r="AD78" i="39"/>
  <c r="AC78" i="39"/>
  <c r="AB78" i="39"/>
  <c r="AA78" i="39"/>
  <c r="Z78" i="39"/>
  <c r="Y78" i="39"/>
  <c r="X78" i="39"/>
  <c r="W78" i="39"/>
  <c r="V78" i="39"/>
  <c r="U78" i="39"/>
  <c r="T78" i="39"/>
  <c r="S78" i="39"/>
  <c r="F78" i="39"/>
  <c r="AZ77" i="39"/>
  <c r="AX77" i="39"/>
  <c r="AW77" i="39"/>
  <c r="AV77" i="39"/>
  <c r="AU77" i="39"/>
  <c r="AT77" i="39"/>
  <c r="AS77" i="39"/>
  <c r="AR77" i="39"/>
  <c r="AQ77" i="39"/>
  <c r="AP77" i="39"/>
  <c r="AO77" i="39"/>
  <c r="AN77" i="39"/>
  <c r="AM77" i="39"/>
  <c r="AL77" i="39"/>
  <c r="AK77" i="39"/>
  <c r="AJ77" i="39"/>
  <c r="AI77" i="39"/>
  <c r="AH77" i="39"/>
  <c r="AG77" i="39"/>
  <c r="AF77" i="39"/>
  <c r="AE77" i="39"/>
  <c r="AD77" i="39"/>
  <c r="AC77" i="39"/>
  <c r="AB77" i="39"/>
  <c r="AA77" i="39"/>
  <c r="Z77" i="39"/>
  <c r="Y77" i="39"/>
  <c r="X77" i="39"/>
  <c r="W77" i="39"/>
  <c r="V77" i="39"/>
  <c r="U77" i="39"/>
  <c r="T77" i="39"/>
  <c r="S77" i="39"/>
  <c r="AZ75" i="39"/>
  <c r="AX75" i="39"/>
  <c r="AW75" i="39"/>
  <c r="AV75" i="39"/>
  <c r="AU75" i="39"/>
  <c r="AT75" i="39"/>
  <c r="AS75" i="39"/>
  <c r="AR75" i="39"/>
  <c r="AQ75" i="39"/>
  <c r="AP75" i="39"/>
  <c r="AO75" i="39"/>
  <c r="AN75" i="39"/>
  <c r="AM75" i="39"/>
  <c r="AL75" i="39"/>
  <c r="AK75" i="39"/>
  <c r="AJ75" i="39"/>
  <c r="AI75" i="39"/>
  <c r="AH75" i="39"/>
  <c r="AG75" i="39"/>
  <c r="AF75" i="39"/>
  <c r="AE75" i="39"/>
  <c r="AD75" i="39"/>
  <c r="AC75" i="39"/>
  <c r="AB75" i="39"/>
  <c r="AA75" i="39"/>
  <c r="Z75" i="39"/>
  <c r="Y75" i="39"/>
  <c r="X75" i="39"/>
  <c r="W75" i="39"/>
  <c r="V75" i="39"/>
  <c r="U75" i="39"/>
  <c r="T75" i="39"/>
  <c r="S75" i="39"/>
  <c r="F75" i="39"/>
  <c r="AZ74" i="39"/>
  <c r="AX74" i="39"/>
  <c r="AW74" i="39"/>
  <c r="AV74" i="39"/>
  <c r="AU74" i="39"/>
  <c r="AT74" i="39"/>
  <c r="AS74" i="39"/>
  <c r="AR74" i="39"/>
  <c r="AQ74" i="39"/>
  <c r="AP74" i="39"/>
  <c r="AO74" i="39"/>
  <c r="AN74" i="39"/>
  <c r="AM74" i="39"/>
  <c r="AL74" i="39"/>
  <c r="AK74" i="39"/>
  <c r="AJ74" i="39"/>
  <c r="AI74" i="39"/>
  <c r="AH74" i="39"/>
  <c r="AG74" i="39"/>
  <c r="AF74" i="39"/>
  <c r="AE74" i="39"/>
  <c r="AD74" i="39"/>
  <c r="AC74" i="39"/>
  <c r="AB74" i="39"/>
  <c r="AA74" i="39"/>
  <c r="Z74" i="39"/>
  <c r="Y74" i="39"/>
  <c r="X74" i="39"/>
  <c r="W74" i="39"/>
  <c r="V74" i="39"/>
  <c r="U74" i="39"/>
  <c r="T74" i="39"/>
  <c r="S74" i="39"/>
  <c r="AZ72" i="39"/>
  <c r="AX72" i="39"/>
  <c r="AW72" i="39"/>
  <c r="AV72" i="39"/>
  <c r="AU72" i="39"/>
  <c r="AT72" i="39"/>
  <c r="AS72" i="39"/>
  <c r="AR72" i="39"/>
  <c r="AQ72" i="39"/>
  <c r="AP72" i="39"/>
  <c r="AO72" i="39"/>
  <c r="AN72" i="39"/>
  <c r="AM72" i="39"/>
  <c r="AL72" i="39"/>
  <c r="AK72" i="39"/>
  <c r="AJ72" i="39"/>
  <c r="AI72" i="39"/>
  <c r="AH72" i="39"/>
  <c r="AG72" i="39"/>
  <c r="AF72" i="39"/>
  <c r="AE72" i="39"/>
  <c r="AD72" i="39"/>
  <c r="AC72" i="39"/>
  <c r="AB72" i="39"/>
  <c r="AA72" i="39"/>
  <c r="Z72" i="39"/>
  <c r="Y72" i="39"/>
  <c r="X72" i="39"/>
  <c r="W72" i="39"/>
  <c r="V72" i="39"/>
  <c r="U72" i="39"/>
  <c r="T72" i="39"/>
  <c r="S72" i="39"/>
  <c r="F72" i="39"/>
  <c r="AZ71" i="39"/>
  <c r="AX71" i="39"/>
  <c r="AW71" i="39"/>
  <c r="AV71" i="39"/>
  <c r="AU71" i="39"/>
  <c r="AT71" i="39"/>
  <c r="AS71" i="39"/>
  <c r="AR71" i="39"/>
  <c r="AQ71" i="39"/>
  <c r="AP71" i="39"/>
  <c r="AO71" i="39"/>
  <c r="AN71" i="39"/>
  <c r="AM71" i="39"/>
  <c r="AL71" i="39"/>
  <c r="AK71" i="39"/>
  <c r="AJ71" i="39"/>
  <c r="AI71" i="39"/>
  <c r="AH71" i="39"/>
  <c r="AG71" i="39"/>
  <c r="AF71" i="39"/>
  <c r="AE71" i="39"/>
  <c r="AD71" i="39"/>
  <c r="AC71" i="39"/>
  <c r="AB71" i="39"/>
  <c r="AA71" i="39"/>
  <c r="Z71" i="39"/>
  <c r="Y71" i="39"/>
  <c r="X71" i="39"/>
  <c r="W71" i="39"/>
  <c r="V71" i="39"/>
  <c r="U71" i="39"/>
  <c r="T71" i="39"/>
  <c r="S71" i="39"/>
  <c r="AZ69" i="39"/>
  <c r="AX69" i="39"/>
  <c r="AW69" i="39"/>
  <c r="AV69" i="39"/>
  <c r="AU69" i="39"/>
  <c r="AT69" i="39"/>
  <c r="AS69" i="39"/>
  <c r="AR69" i="39"/>
  <c r="AQ69" i="39"/>
  <c r="AP69" i="39"/>
  <c r="AO69" i="39"/>
  <c r="AN69" i="39"/>
  <c r="AM69" i="39"/>
  <c r="AL69" i="39"/>
  <c r="AK69" i="39"/>
  <c r="AJ69" i="39"/>
  <c r="AI69" i="39"/>
  <c r="AH69" i="39"/>
  <c r="AG69" i="39"/>
  <c r="AF69" i="39"/>
  <c r="AE69" i="39"/>
  <c r="AD69" i="39"/>
  <c r="AC69" i="39"/>
  <c r="AB69" i="39"/>
  <c r="AA69" i="39"/>
  <c r="Z69" i="39"/>
  <c r="Y69" i="39"/>
  <c r="X69" i="39"/>
  <c r="W69" i="39"/>
  <c r="V69" i="39"/>
  <c r="U69" i="39"/>
  <c r="T69" i="39"/>
  <c r="S69" i="39"/>
  <c r="F69" i="39"/>
  <c r="AZ68" i="39"/>
  <c r="AX68" i="39"/>
  <c r="AW68" i="39"/>
  <c r="AV68" i="39"/>
  <c r="AU68" i="39"/>
  <c r="AT68" i="39"/>
  <c r="AS68" i="39"/>
  <c r="AR68" i="39"/>
  <c r="AQ68" i="39"/>
  <c r="AP68" i="39"/>
  <c r="AO68" i="39"/>
  <c r="AN68" i="39"/>
  <c r="AM68" i="39"/>
  <c r="AL68" i="39"/>
  <c r="AK68" i="39"/>
  <c r="AJ68" i="39"/>
  <c r="AI68" i="39"/>
  <c r="AH68" i="39"/>
  <c r="AG68" i="39"/>
  <c r="AF68" i="39"/>
  <c r="AE68" i="39"/>
  <c r="AD68" i="39"/>
  <c r="AC68" i="39"/>
  <c r="AB68" i="39"/>
  <c r="AA68" i="39"/>
  <c r="Z68" i="39"/>
  <c r="Y68" i="39"/>
  <c r="X68" i="39"/>
  <c r="W68" i="39"/>
  <c r="V68" i="39"/>
  <c r="U68" i="39"/>
  <c r="T68" i="39"/>
  <c r="S68" i="39"/>
  <c r="AZ66" i="39"/>
  <c r="AX66" i="39"/>
  <c r="AW66" i="39"/>
  <c r="AV66" i="39"/>
  <c r="AU66" i="39"/>
  <c r="AT66" i="39"/>
  <c r="AS66" i="39"/>
  <c r="AR66" i="39"/>
  <c r="AQ66" i="39"/>
  <c r="AP66" i="39"/>
  <c r="AO66" i="39"/>
  <c r="AN66" i="39"/>
  <c r="AM66" i="39"/>
  <c r="AL66" i="39"/>
  <c r="AK66" i="39"/>
  <c r="AJ66" i="39"/>
  <c r="AI66" i="39"/>
  <c r="AH66" i="39"/>
  <c r="AG66" i="39"/>
  <c r="AF66" i="39"/>
  <c r="AE66" i="39"/>
  <c r="AD66" i="39"/>
  <c r="AC66" i="39"/>
  <c r="AB66" i="39"/>
  <c r="AA66" i="39"/>
  <c r="Z66" i="39"/>
  <c r="Y66" i="39"/>
  <c r="X66" i="39"/>
  <c r="W66" i="39"/>
  <c r="V66" i="39"/>
  <c r="U66" i="39"/>
  <c r="T66" i="39"/>
  <c r="S66" i="39"/>
  <c r="F66" i="39"/>
  <c r="AZ65" i="39"/>
  <c r="AX65" i="39"/>
  <c r="AW65" i="39"/>
  <c r="AV65" i="39"/>
  <c r="AU65" i="39"/>
  <c r="AT65" i="39"/>
  <c r="AS65" i="39"/>
  <c r="AR65" i="39"/>
  <c r="AQ65" i="39"/>
  <c r="AP65" i="39"/>
  <c r="AO65" i="39"/>
  <c r="AN65" i="39"/>
  <c r="AM65" i="39"/>
  <c r="AL65" i="39"/>
  <c r="AK65" i="39"/>
  <c r="AJ65" i="39"/>
  <c r="AI65" i="39"/>
  <c r="AH65" i="39"/>
  <c r="AG65" i="39"/>
  <c r="AF65" i="39"/>
  <c r="AE65" i="39"/>
  <c r="AD65" i="39"/>
  <c r="AC65" i="39"/>
  <c r="AB65" i="39"/>
  <c r="AA65" i="39"/>
  <c r="Z65" i="39"/>
  <c r="Y65" i="39"/>
  <c r="X65" i="39"/>
  <c r="W65" i="39"/>
  <c r="V65" i="39"/>
  <c r="U65" i="39"/>
  <c r="T65" i="39"/>
  <c r="S65" i="39"/>
  <c r="AZ63" i="39"/>
  <c r="AX63" i="39"/>
  <c r="AW63" i="39"/>
  <c r="AV63" i="39"/>
  <c r="AU63" i="39"/>
  <c r="AT63" i="39"/>
  <c r="AS63" i="39"/>
  <c r="AR63" i="39"/>
  <c r="AQ63" i="39"/>
  <c r="AP63" i="39"/>
  <c r="AO63" i="39"/>
  <c r="AN63" i="39"/>
  <c r="AM63" i="39"/>
  <c r="AL63" i="39"/>
  <c r="AK63" i="39"/>
  <c r="AJ63" i="39"/>
  <c r="AI63" i="39"/>
  <c r="AH63" i="39"/>
  <c r="AG63" i="39"/>
  <c r="AF63" i="39"/>
  <c r="AE63" i="39"/>
  <c r="AD63" i="39"/>
  <c r="AC63" i="39"/>
  <c r="AB63" i="39"/>
  <c r="AA63" i="39"/>
  <c r="Z63" i="39"/>
  <c r="Y63" i="39"/>
  <c r="X63" i="39"/>
  <c r="W63" i="39"/>
  <c r="V63" i="39"/>
  <c r="U63" i="39"/>
  <c r="T63" i="39"/>
  <c r="S63" i="39"/>
  <c r="F63" i="39"/>
  <c r="AZ62" i="39"/>
  <c r="AX62" i="39"/>
  <c r="AW62" i="39"/>
  <c r="AV62" i="39"/>
  <c r="AU62" i="39"/>
  <c r="AT62" i="39"/>
  <c r="AS62" i="39"/>
  <c r="AR62" i="39"/>
  <c r="AQ62" i="39"/>
  <c r="AP62" i="39"/>
  <c r="AO62" i="39"/>
  <c r="AN62" i="39"/>
  <c r="AM62" i="39"/>
  <c r="AL62" i="39"/>
  <c r="AK62" i="39"/>
  <c r="AJ62" i="39"/>
  <c r="AI62" i="39"/>
  <c r="AH62" i="39"/>
  <c r="AG62" i="39"/>
  <c r="AF62" i="39"/>
  <c r="AE62" i="39"/>
  <c r="AD62" i="39"/>
  <c r="AC62" i="39"/>
  <c r="AB62" i="39"/>
  <c r="AA62" i="39"/>
  <c r="Z62" i="39"/>
  <c r="Y62" i="39"/>
  <c r="X62" i="39"/>
  <c r="W62" i="39"/>
  <c r="V62" i="39"/>
  <c r="U62" i="39"/>
  <c r="T62" i="39"/>
  <c r="S62" i="39"/>
  <c r="AZ60" i="39"/>
  <c r="AX60" i="39"/>
  <c r="AW60" i="39"/>
  <c r="AV60" i="39"/>
  <c r="AU60" i="39"/>
  <c r="AT60" i="39"/>
  <c r="AS60" i="39"/>
  <c r="AR60" i="39"/>
  <c r="AQ60" i="39"/>
  <c r="AP60" i="39"/>
  <c r="AO60" i="39"/>
  <c r="AN60" i="39"/>
  <c r="AM60" i="39"/>
  <c r="AL60" i="39"/>
  <c r="AK60" i="39"/>
  <c r="AJ60" i="39"/>
  <c r="AI60" i="39"/>
  <c r="AH60" i="39"/>
  <c r="AG60" i="39"/>
  <c r="AF60" i="39"/>
  <c r="AE60" i="39"/>
  <c r="AD60" i="39"/>
  <c r="AC60" i="39"/>
  <c r="AB60" i="39"/>
  <c r="AA60" i="39"/>
  <c r="Z60" i="39"/>
  <c r="Y60" i="39"/>
  <c r="X60" i="39"/>
  <c r="W60" i="39"/>
  <c r="V60" i="39"/>
  <c r="U60" i="39"/>
  <c r="T60" i="39"/>
  <c r="S60" i="39"/>
  <c r="F60" i="39"/>
  <c r="AZ59" i="39"/>
  <c r="AX59" i="39"/>
  <c r="AW59" i="39"/>
  <c r="AV59" i="39"/>
  <c r="AU59" i="39"/>
  <c r="AT59" i="39"/>
  <c r="AS59" i="39"/>
  <c r="AR59" i="39"/>
  <c r="AQ59" i="39"/>
  <c r="AP59" i="39"/>
  <c r="AO59" i="39"/>
  <c r="AN59" i="39"/>
  <c r="AM59" i="39"/>
  <c r="AL59" i="39"/>
  <c r="AK59" i="39"/>
  <c r="AJ59" i="39"/>
  <c r="AI59" i="39"/>
  <c r="AH59" i="39"/>
  <c r="AG59" i="39"/>
  <c r="AF59" i="39"/>
  <c r="AE59" i="39"/>
  <c r="AD59" i="39"/>
  <c r="AC59" i="39"/>
  <c r="AB59" i="39"/>
  <c r="AA59" i="39"/>
  <c r="Z59" i="39"/>
  <c r="Y59" i="39"/>
  <c r="X59" i="39"/>
  <c r="W59" i="39"/>
  <c r="V59" i="39"/>
  <c r="U59" i="39"/>
  <c r="T59" i="39"/>
  <c r="S59" i="39"/>
  <c r="AZ57" i="39"/>
  <c r="AX57" i="39"/>
  <c r="AW57" i="39"/>
  <c r="AV57" i="39"/>
  <c r="AU57" i="39"/>
  <c r="AT57" i="39"/>
  <c r="AS57" i="39"/>
  <c r="AR57" i="39"/>
  <c r="AQ57" i="39"/>
  <c r="AP57" i="39"/>
  <c r="AO57" i="39"/>
  <c r="AN57" i="39"/>
  <c r="AM57" i="39"/>
  <c r="AL57" i="39"/>
  <c r="AK57" i="39"/>
  <c r="AJ57" i="39"/>
  <c r="AI57" i="39"/>
  <c r="AH57" i="39"/>
  <c r="AG57" i="39"/>
  <c r="AF57" i="39"/>
  <c r="AE57" i="39"/>
  <c r="AD57" i="39"/>
  <c r="AC57" i="39"/>
  <c r="AB57" i="39"/>
  <c r="AA57" i="39"/>
  <c r="Z57" i="39"/>
  <c r="Y57" i="39"/>
  <c r="X57" i="39"/>
  <c r="W57" i="39"/>
  <c r="V57" i="39"/>
  <c r="U57" i="39"/>
  <c r="T57" i="39"/>
  <c r="S57" i="39"/>
  <c r="F57" i="39"/>
  <c r="AZ56" i="39"/>
  <c r="AX56" i="39"/>
  <c r="AW56" i="39"/>
  <c r="AV56" i="39"/>
  <c r="AU56" i="39"/>
  <c r="AT56" i="39"/>
  <c r="AS56" i="39"/>
  <c r="AR56" i="39"/>
  <c r="AQ56" i="39"/>
  <c r="AP56" i="39"/>
  <c r="AO56" i="39"/>
  <c r="AN56" i="39"/>
  <c r="AM56" i="39"/>
  <c r="AL56" i="39"/>
  <c r="AK56" i="39"/>
  <c r="AJ56" i="39"/>
  <c r="AI56" i="39"/>
  <c r="AH56" i="39"/>
  <c r="AG56" i="39"/>
  <c r="AF56" i="39"/>
  <c r="AE56" i="39"/>
  <c r="AD56" i="39"/>
  <c r="AC56" i="39"/>
  <c r="AB56" i="39"/>
  <c r="AA56" i="39"/>
  <c r="Z56" i="39"/>
  <c r="Y56" i="39"/>
  <c r="X56" i="39"/>
  <c r="W56" i="39"/>
  <c r="V56" i="39"/>
  <c r="U56" i="39"/>
  <c r="T56" i="39"/>
  <c r="S56" i="39"/>
  <c r="AZ54" i="39"/>
  <c r="AX54" i="39"/>
  <c r="AW54" i="39"/>
  <c r="AV54" i="39"/>
  <c r="AU54" i="39"/>
  <c r="AT54" i="39"/>
  <c r="AS54" i="39"/>
  <c r="AR54" i="39"/>
  <c r="AQ54" i="39"/>
  <c r="AP54" i="39"/>
  <c r="AO54" i="39"/>
  <c r="AN54" i="39"/>
  <c r="AM54" i="39"/>
  <c r="AL54" i="39"/>
  <c r="AK54" i="39"/>
  <c r="AJ54" i="39"/>
  <c r="AI54" i="39"/>
  <c r="AH54" i="39"/>
  <c r="AG54" i="39"/>
  <c r="AF54" i="39"/>
  <c r="AE54" i="39"/>
  <c r="AD54" i="39"/>
  <c r="AC54" i="39"/>
  <c r="AB54" i="39"/>
  <c r="AA54" i="39"/>
  <c r="Z54" i="39"/>
  <c r="Y54" i="39"/>
  <c r="X54" i="39"/>
  <c r="W54" i="39"/>
  <c r="V54" i="39"/>
  <c r="U54" i="39"/>
  <c r="T54" i="39"/>
  <c r="S54" i="39"/>
  <c r="F54" i="39"/>
  <c r="AZ53" i="39"/>
  <c r="AX53" i="39"/>
  <c r="AW53" i="39"/>
  <c r="AV53" i="39"/>
  <c r="AU53" i="39"/>
  <c r="AT53" i="39"/>
  <c r="AS53" i="39"/>
  <c r="AR53" i="39"/>
  <c r="AQ53" i="39"/>
  <c r="AP53" i="39"/>
  <c r="AO53" i="39"/>
  <c r="AN53" i="39"/>
  <c r="AM53" i="39"/>
  <c r="AL53" i="39"/>
  <c r="AK53" i="39"/>
  <c r="AJ53" i="39"/>
  <c r="AI53" i="39"/>
  <c r="AH53" i="39"/>
  <c r="AG53" i="39"/>
  <c r="AF53" i="39"/>
  <c r="AE53" i="39"/>
  <c r="AD53" i="39"/>
  <c r="AC53" i="39"/>
  <c r="AB53" i="39"/>
  <c r="AA53" i="39"/>
  <c r="Z53" i="39"/>
  <c r="Y53" i="39"/>
  <c r="X53" i="39"/>
  <c r="W53" i="39"/>
  <c r="V53" i="39"/>
  <c r="U53" i="39"/>
  <c r="T53" i="39"/>
  <c r="S53" i="39"/>
  <c r="AZ51" i="39"/>
  <c r="AX51" i="39"/>
  <c r="AW51" i="39"/>
  <c r="AV51" i="39"/>
  <c r="AU51" i="39"/>
  <c r="AT51" i="39"/>
  <c r="AS51" i="39"/>
  <c r="AR51" i="39"/>
  <c r="AQ51" i="39"/>
  <c r="AP51" i="39"/>
  <c r="AO51" i="39"/>
  <c r="AN51" i="39"/>
  <c r="AM51" i="39"/>
  <c r="AL51" i="39"/>
  <c r="AK51" i="39"/>
  <c r="AJ51" i="39"/>
  <c r="AI51" i="39"/>
  <c r="AH51" i="39"/>
  <c r="AG51" i="39"/>
  <c r="AF51" i="39"/>
  <c r="AE51" i="39"/>
  <c r="AD51" i="39"/>
  <c r="AC51" i="39"/>
  <c r="AB51" i="39"/>
  <c r="AA51" i="39"/>
  <c r="Z51" i="39"/>
  <c r="Y51" i="39"/>
  <c r="X51" i="39"/>
  <c r="W51" i="39"/>
  <c r="V51" i="39"/>
  <c r="U51" i="39"/>
  <c r="T51" i="39"/>
  <c r="S51" i="39"/>
  <c r="F51" i="39"/>
  <c r="AZ50" i="39"/>
  <c r="AX50" i="39"/>
  <c r="AW50" i="39"/>
  <c r="AV50" i="39"/>
  <c r="AU50" i="39"/>
  <c r="AT50" i="39"/>
  <c r="AS50" i="39"/>
  <c r="AR50" i="39"/>
  <c r="AQ50" i="39"/>
  <c r="AP50" i="39"/>
  <c r="AO50" i="39"/>
  <c r="AN50" i="39"/>
  <c r="AM50" i="39"/>
  <c r="AL50" i="39"/>
  <c r="AK50" i="39"/>
  <c r="AJ50" i="39"/>
  <c r="AI50" i="39"/>
  <c r="AH50" i="39"/>
  <c r="AG50" i="39"/>
  <c r="AF50" i="39"/>
  <c r="AE50" i="39"/>
  <c r="AD50" i="39"/>
  <c r="AC50" i="39"/>
  <c r="AB50" i="39"/>
  <c r="AA50" i="39"/>
  <c r="Z50" i="39"/>
  <c r="Y50" i="39"/>
  <c r="X50" i="39"/>
  <c r="W50" i="39"/>
  <c r="V50" i="39"/>
  <c r="U50" i="39"/>
  <c r="T50" i="39"/>
  <c r="S50" i="39"/>
  <c r="AZ48" i="39"/>
  <c r="AX48" i="39"/>
  <c r="AW48" i="39"/>
  <c r="AV48" i="39"/>
  <c r="AU48" i="39"/>
  <c r="AT48" i="39"/>
  <c r="AS48" i="39"/>
  <c r="AR48" i="39"/>
  <c r="AQ48" i="39"/>
  <c r="AP48" i="39"/>
  <c r="AO48" i="39"/>
  <c r="AN48" i="39"/>
  <c r="AM48" i="39"/>
  <c r="AL48" i="39"/>
  <c r="AK48" i="39"/>
  <c r="AJ48" i="39"/>
  <c r="AI48" i="39"/>
  <c r="AH48" i="39"/>
  <c r="AG48" i="39"/>
  <c r="AF48" i="39"/>
  <c r="AE48" i="39"/>
  <c r="AD48" i="39"/>
  <c r="AC48" i="39"/>
  <c r="AB48" i="39"/>
  <c r="AA48" i="39"/>
  <c r="Z48" i="39"/>
  <c r="Y48" i="39"/>
  <c r="X48" i="39"/>
  <c r="W48" i="39"/>
  <c r="V48" i="39"/>
  <c r="U48" i="39"/>
  <c r="T48" i="39"/>
  <c r="S48" i="39"/>
  <c r="F48" i="39"/>
  <c r="AZ47" i="39"/>
  <c r="AX47" i="39"/>
  <c r="AW47" i="39"/>
  <c r="AV47" i="39"/>
  <c r="AU47" i="39"/>
  <c r="AT47" i="39"/>
  <c r="AS47" i="39"/>
  <c r="AR47" i="39"/>
  <c r="AQ47" i="39"/>
  <c r="AP47" i="39"/>
  <c r="AO47" i="39"/>
  <c r="AN47" i="39"/>
  <c r="AM47" i="39"/>
  <c r="AL47" i="39"/>
  <c r="AK47" i="39"/>
  <c r="AJ47" i="39"/>
  <c r="AI47" i="39"/>
  <c r="AH47" i="39"/>
  <c r="AG47" i="39"/>
  <c r="AF47" i="39"/>
  <c r="AE47" i="39"/>
  <c r="AD47" i="39"/>
  <c r="AC47" i="39"/>
  <c r="AB47" i="39"/>
  <c r="AA47" i="39"/>
  <c r="Z47" i="39"/>
  <c r="Y47" i="39"/>
  <c r="X47" i="39"/>
  <c r="W47" i="39"/>
  <c r="V47" i="39"/>
  <c r="U47" i="39"/>
  <c r="T47" i="39"/>
  <c r="S47" i="39"/>
  <c r="AZ45" i="39"/>
  <c r="AX45" i="39"/>
  <c r="AW45" i="39"/>
  <c r="AV45" i="39"/>
  <c r="AU45" i="39"/>
  <c r="AT45" i="39"/>
  <c r="AS45" i="39"/>
  <c r="AR45" i="39"/>
  <c r="AQ45" i="39"/>
  <c r="AP45" i="39"/>
  <c r="AO45" i="39"/>
  <c r="AN45" i="39"/>
  <c r="AM45" i="39"/>
  <c r="AL45" i="39"/>
  <c r="AK45" i="39"/>
  <c r="AJ45" i="39"/>
  <c r="AI45" i="39"/>
  <c r="AH45" i="39"/>
  <c r="AG45" i="39"/>
  <c r="AF45" i="39"/>
  <c r="AE45" i="39"/>
  <c r="AD45" i="39"/>
  <c r="AC45" i="39"/>
  <c r="AB45" i="39"/>
  <c r="AA45" i="39"/>
  <c r="Z45" i="39"/>
  <c r="Y45" i="39"/>
  <c r="X45" i="39"/>
  <c r="W45" i="39"/>
  <c r="V45" i="39"/>
  <c r="U45" i="39"/>
  <c r="T45" i="39"/>
  <c r="S45" i="39"/>
  <c r="F45" i="39"/>
  <c r="AZ44" i="39"/>
  <c r="AX44" i="39"/>
  <c r="AW44" i="39"/>
  <c r="AV44" i="39"/>
  <c r="AU44" i="39"/>
  <c r="AT44" i="39"/>
  <c r="AS44" i="39"/>
  <c r="AR44" i="39"/>
  <c r="AQ44" i="39"/>
  <c r="AP44" i="39"/>
  <c r="AO44" i="39"/>
  <c r="AN44" i="39"/>
  <c r="AM44" i="39"/>
  <c r="AL44" i="39"/>
  <c r="AK44" i="39"/>
  <c r="AJ44" i="39"/>
  <c r="AI44" i="39"/>
  <c r="AH44" i="39"/>
  <c r="AG44" i="39"/>
  <c r="AF44" i="39"/>
  <c r="AE44" i="39"/>
  <c r="AD44" i="39"/>
  <c r="AC44" i="39"/>
  <c r="AB44" i="39"/>
  <c r="AA44" i="39"/>
  <c r="Z44" i="39"/>
  <c r="Y44" i="39"/>
  <c r="X44" i="39"/>
  <c r="W44" i="39"/>
  <c r="V44" i="39"/>
  <c r="U44" i="39"/>
  <c r="T44" i="39"/>
  <c r="S44" i="39"/>
  <c r="AZ42" i="39"/>
  <c r="AX42" i="39"/>
  <c r="AW42" i="39"/>
  <c r="AV42" i="39"/>
  <c r="AU42" i="39"/>
  <c r="AT42" i="39"/>
  <c r="AS42" i="39"/>
  <c r="AR42" i="39"/>
  <c r="AQ42" i="39"/>
  <c r="AP42" i="39"/>
  <c r="AO42" i="39"/>
  <c r="AN42" i="39"/>
  <c r="AM42" i="39"/>
  <c r="AL42" i="39"/>
  <c r="AK42" i="39"/>
  <c r="AJ42" i="39"/>
  <c r="AI42" i="39"/>
  <c r="AH42" i="39"/>
  <c r="AG42" i="39"/>
  <c r="AF42" i="39"/>
  <c r="AE42" i="39"/>
  <c r="AD42" i="39"/>
  <c r="AC42" i="39"/>
  <c r="AB42" i="39"/>
  <c r="AA42" i="39"/>
  <c r="Z42" i="39"/>
  <c r="Y42" i="39"/>
  <c r="X42" i="39"/>
  <c r="W42" i="39"/>
  <c r="V42" i="39"/>
  <c r="U42" i="39"/>
  <c r="T42" i="39"/>
  <c r="S42" i="39"/>
  <c r="F42" i="39"/>
  <c r="AZ41" i="39"/>
  <c r="AX41" i="39"/>
  <c r="AW41" i="39"/>
  <c r="AV41" i="39"/>
  <c r="AU41" i="39"/>
  <c r="AT41" i="39"/>
  <c r="AS41" i="39"/>
  <c r="AR41" i="39"/>
  <c r="AQ41" i="39"/>
  <c r="AP41" i="39"/>
  <c r="AO41" i="39"/>
  <c r="AN41" i="39"/>
  <c r="AM41" i="39"/>
  <c r="AL41" i="39"/>
  <c r="AK41" i="39"/>
  <c r="AJ41" i="39"/>
  <c r="AI41" i="39"/>
  <c r="AH41" i="39"/>
  <c r="AG41" i="39"/>
  <c r="AF41" i="39"/>
  <c r="AE41" i="39"/>
  <c r="AD41" i="39"/>
  <c r="AC41" i="39"/>
  <c r="AB41" i="39"/>
  <c r="AA41" i="39"/>
  <c r="Z41" i="39"/>
  <c r="Y41" i="39"/>
  <c r="X41" i="39"/>
  <c r="W41" i="39"/>
  <c r="V41" i="39"/>
  <c r="U41" i="39"/>
  <c r="T41" i="39"/>
  <c r="S41" i="39"/>
  <c r="AZ39" i="39"/>
  <c r="AX39" i="39"/>
  <c r="AW39" i="39"/>
  <c r="AV39" i="39"/>
  <c r="AU39" i="39"/>
  <c r="AT39" i="39"/>
  <c r="AS39" i="39"/>
  <c r="AR39" i="39"/>
  <c r="AQ39" i="39"/>
  <c r="AP39" i="39"/>
  <c r="AO39" i="39"/>
  <c r="AN39" i="39"/>
  <c r="AM39" i="39"/>
  <c r="AL39" i="39"/>
  <c r="AK39" i="39"/>
  <c r="AJ39" i="39"/>
  <c r="AI39" i="39"/>
  <c r="AH39" i="39"/>
  <c r="AG39" i="39"/>
  <c r="AF39" i="39"/>
  <c r="AE39" i="39"/>
  <c r="AD39" i="39"/>
  <c r="AC39" i="39"/>
  <c r="AB39" i="39"/>
  <c r="AA39" i="39"/>
  <c r="Z39" i="39"/>
  <c r="Y39" i="39"/>
  <c r="X39" i="39"/>
  <c r="W39" i="39"/>
  <c r="V39" i="39"/>
  <c r="U39" i="39"/>
  <c r="T39" i="39"/>
  <c r="S39" i="39"/>
  <c r="F39" i="39"/>
  <c r="AZ38" i="39"/>
  <c r="AX38" i="39"/>
  <c r="AW38" i="39"/>
  <c r="AV38" i="39"/>
  <c r="AU38" i="39"/>
  <c r="AT38" i="39"/>
  <c r="AS38" i="39"/>
  <c r="AR38" i="39"/>
  <c r="AQ38" i="39"/>
  <c r="AP38" i="39"/>
  <c r="AO38" i="39"/>
  <c r="AN38" i="39"/>
  <c r="AM38" i="39"/>
  <c r="AL38" i="39"/>
  <c r="AK38" i="39"/>
  <c r="AJ38" i="39"/>
  <c r="AI38" i="39"/>
  <c r="AH38" i="39"/>
  <c r="AG38" i="39"/>
  <c r="AF38" i="39"/>
  <c r="AE38" i="39"/>
  <c r="AD38" i="39"/>
  <c r="AC38" i="39"/>
  <c r="AB38" i="39"/>
  <c r="AA38" i="39"/>
  <c r="Z38" i="39"/>
  <c r="Y38" i="39"/>
  <c r="X38" i="39"/>
  <c r="W38" i="39"/>
  <c r="V38" i="39"/>
  <c r="U38" i="39"/>
  <c r="T38" i="39"/>
  <c r="S38" i="39"/>
  <c r="AZ36" i="39"/>
  <c r="AX36" i="39"/>
  <c r="AW36" i="39"/>
  <c r="AV36" i="39"/>
  <c r="AU36" i="39"/>
  <c r="AT36" i="39"/>
  <c r="AS36" i="39"/>
  <c r="AR36" i="39"/>
  <c r="AQ36" i="39"/>
  <c r="AP36" i="39"/>
  <c r="AO36" i="39"/>
  <c r="AN36" i="39"/>
  <c r="AM36" i="39"/>
  <c r="AL36" i="39"/>
  <c r="AK36" i="39"/>
  <c r="AJ36" i="39"/>
  <c r="AI36" i="39"/>
  <c r="AH36" i="39"/>
  <c r="AG36" i="39"/>
  <c r="AF36" i="39"/>
  <c r="AE36" i="39"/>
  <c r="AD36" i="39"/>
  <c r="AC36" i="39"/>
  <c r="AB36" i="39"/>
  <c r="AA36" i="39"/>
  <c r="Z36" i="39"/>
  <c r="Y36" i="39"/>
  <c r="X36" i="39"/>
  <c r="W36" i="39"/>
  <c r="V36" i="39"/>
  <c r="U36" i="39"/>
  <c r="T36" i="39"/>
  <c r="S36" i="39"/>
  <c r="F36" i="39"/>
  <c r="AZ35" i="39"/>
  <c r="AX35" i="39"/>
  <c r="AW35" i="39"/>
  <c r="AV35" i="39"/>
  <c r="AU35" i="39"/>
  <c r="AT35" i="39"/>
  <c r="AS35" i="39"/>
  <c r="AR35" i="39"/>
  <c r="AQ35" i="39"/>
  <c r="AP35" i="39"/>
  <c r="AO35" i="39"/>
  <c r="AN35" i="39"/>
  <c r="AM35" i="39"/>
  <c r="AL35" i="39"/>
  <c r="AK35" i="39"/>
  <c r="AJ35" i="39"/>
  <c r="AI35" i="39"/>
  <c r="AH35" i="39"/>
  <c r="AG35" i="39"/>
  <c r="AF35" i="39"/>
  <c r="AE35" i="39"/>
  <c r="AD35" i="39"/>
  <c r="AC35" i="39"/>
  <c r="AB35" i="39"/>
  <c r="AA35" i="39"/>
  <c r="Z35" i="39"/>
  <c r="Y35" i="39"/>
  <c r="X35" i="39"/>
  <c r="W35" i="39"/>
  <c r="V35" i="39"/>
  <c r="U35" i="39"/>
  <c r="T35" i="39"/>
  <c r="S35" i="39"/>
  <c r="AZ33" i="39"/>
  <c r="AX33" i="39"/>
  <c r="AW33" i="39"/>
  <c r="AV33" i="39"/>
  <c r="AU33" i="39"/>
  <c r="AT33" i="39"/>
  <c r="AS33" i="39"/>
  <c r="AR33" i="39"/>
  <c r="AQ33" i="39"/>
  <c r="AP33" i="39"/>
  <c r="AO33" i="39"/>
  <c r="AN33" i="39"/>
  <c r="AM33" i="39"/>
  <c r="AL33" i="39"/>
  <c r="AK33" i="39"/>
  <c r="AJ33" i="39"/>
  <c r="AI33" i="39"/>
  <c r="AH33" i="39"/>
  <c r="AG33" i="39"/>
  <c r="AF33" i="39"/>
  <c r="AE33" i="39"/>
  <c r="AD33" i="39"/>
  <c r="AC33" i="39"/>
  <c r="AB33" i="39"/>
  <c r="AA33" i="39"/>
  <c r="Z33" i="39"/>
  <c r="Y33" i="39"/>
  <c r="X33" i="39"/>
  <c r="W33" i="39"/>
  <c r="V33" i="39"/>
  <c r="U33" i="39"/>
  <c r="T33" i="39"/>
  <c r="S33" i="39"/>
  <c r="F33" i="39"/>
  <c r="AZ32" i="39"/>
  <c r="AX32" i="39"/>
  <c r="AW32" i="39"/>
  <c r="AV32" i="39"/>
  <c r="AU32" i="39"/>
  <c r="AT32" i="39"/>
  <c r="AS32" i="39"/>
  <c r="AR32" i="39"/>
  <c r="AQ32" i="39"/>
  <c r="AP32" i="39"/>
  <c r="AO32" i="39"/>
  <c r="AN32" i="39"/>
  <c r="AM32" i="39"/>
  <c r="AL32" i="39"/>
  <c r="AK32" i="39"/>
  <c r="AJ32" i="39"/>
  <c r="AI32" i="39"/>
  <c r="AH32" i="39"/>
  <c r="AG32" i="39"/>
  <c r="AF32" i="39"/>
  <c r="AE32" i="39"/>
  <c r="AD32" i="39"/>
  <c r="AC32" i="39"/>
  <c r="AB32" i="39"/>
  <c r="AA32" i="39"/>
  <c r="Z32" i="39"/>
  <c r="Y32" i="39"/>
  <c r="X32" i="39"/>
  <c r="W32" i="39"/>
  <c r="V32" i="39"/>
  <c r="U32" i="39"/>
  <c r="T32" i="39"/>
  <c r="S32" i="39"/>
  <c r="AZ30" i="39"/>
  <c r="AX30" i="39"/>
  <c r="AW30" i="39"/>
  <c r="AV30" i="39"/>
  <c r="AU30" i="39"/>
  <c r="AT30" i="39"/>
  <c r="AS30" i="39"/>
  <c r="AR30" i="39"/>
  <c r="AQ30" i="39"/>
  <c r="AP30" i="39"/>
  <c r="AO30" i="39"/>
  <c r="AN30" i="39"/>
  <c r="AM30" i="39"/>
  <c r="AL30" i="39"/>
  <c r="AK30" i="39"/>
  <c r="AJ30" i="39"/>
  <c r="AI30" i="39"/>
  <c r="AH30" i="39"/>
  <c r="AG30" i="39"/>
  <c r="AF30" i="39"/>
  <c r="AE30" i="39"/>
  <c r="AD30" i="39"/>
  <c r="AC30" i="39"/>
  <c r="AB30" i="39"/>
  <c r="AA30" i="39"/>
  <c r="Z30" i="39"/>
  <c r="Y30" i="39"/>
  <c r="X30" i="39"/>
  <c r="W30" i="39"/>
  <c r="V30" i="39"/>
  <c r="U30" i="39"/>
  <c r="T30" i="39"/>
  <c r="S30" i="39"/>
  <c r="F30" i="39"/>
  <c r="AZ29" i="39"/>
  <c r="AX29" i="39"/>
  <c r="AW29" i="39"/>
  <c r="AV29" i="39"/>
  <c r="AU29" i="39"/>
  <c r="AT29" i="39"/>
  <c r="AS29" i="39"/>
  <c r="AR29" i="39"/>
  <c r="AQ29" i="39"/>
  <c r="AP29" i="39"/>
  <c r="AO29" i="39"/>
  <c r="AN29" i="39"/>
  <c r="AM29" i="39"/>
  <c r="AL29" i="39"/>
  <c r="AK29" i="39"/>
  <c r="AJ29" i="39"/>
  <c r="AI29" i="39"/>
  <c r="AH29" i="39"/>
  <c r="AG29" i="39"/>
  <c r="AF29" i="39"/>
  <c r="AE29" i="39"/>
  <c r="AD29" i="39"/>
  <c r="AC29" i="39"/>
  <c r="AB29" i="39"/>
  <c r="AA29" i="39"/>
  <c r="Z29" i="39"/>
  <c r="Y29" i="39"/>
  <c r="X29" i="39"/>
  <c r="W29" i="39"/>
  <c r="V29" i="39"/>
  <c r="U29" i="39"/>
  <c r="T29" i="39"/>
  <c r="S29" i="39"/>
  <c r="AZ27" i="39"/>
  <c r="AX27" i="39"/>
  <c r="AW27" i="39"/>
  <c r="AV27" i="39"/>
  <c r="AU27" i="39"/>
  <c r="AT27" i="39"/>
  <c r="AS27" i="39"/>
  <c r="AR27" i="39"/>
  <c r="AQ27" i="39"/>
  <c r="AP27" i="39"/>
  <c r="AO27" i="39"/>
  <c r="AN27" i="39"/>
  <c r="AM27" i="39"/>
  <c r="AL27" i="39"/>
  <c r="AK27" i="39"/>
  <c r="AJ27" i="39"/>
  <c r="AI27" i="39"/>
  <c r="AH27" i="39"/>
  <c r="AG27" i="39"/>
  <c r="AF27" i="39"/>
  <c r="AE27" i="39"/>
  <c r="AD27" i="39"/>
  <c r="AC27" i="39"/>
  <c r="AB27" i="39"/>
  <c r="AA27" i="39"/>
  <c r="Z27" i="39"/>
  <c r="Y27" i="39"/>
  <c r="X27" i="39"/>
  <c r="W27" i="39"/>
  <c r="V27" i="39"/>
  <c r="U27" i="39"/>
  <c r="T27" i="39"/>
  <c r="S27" i="39"/>
  <c r="F27" i="39"/>
  <c r="AZ26" i="39"/>
  <c r="AX26" i="39"/>
  <c r="AW26" i="39"/>
  <c r="AV26" i="39"/>
  <c r="AU26" i="39"/>
  <c r="AT26" i="39"/>
  <c r="AS26" i="39"/>
  <c r="AR26" i="39"/>
  <c r="AQ26" i="39"/>
  <c r="AP26" i="39"/>
  <c r="AO26" i="39"/>
  <c r="AN26" i="39"/>
  <c r="AM26" i="39"/>
  <c r="AL26" i="39"/>
  <c r="AK26" i="39"/>
  <c r="AJ26" i="39"/>
  <c r="AI26" i="39"/>
  <c r="AH26" i="39"/>
  <c r="AG26" i="39"/>
  <c r="AF26" i="39"/>
  <c r="AE26" i="39"/>
  <c r="AD26" i="39"/>
  <c r="AC26" i="39"/>
  <c r="AB26" i="39"/>
  <c r="AA26" i="39"/>
  <c r="Z26" i="39"/>
  <c r="Y26" i="39"/>
  <c r="X26" i="39"/>
  <c r="W26" i="39"/>
  <c r="V26" i="39"/>
  <c r="U26" i="39"/>
  <c r="T26" i="39"/>
  <c r="S26" i="39"/>
  <c r="B25" i="39"/>
  <c r="B28" i="39" s="1"/>
  <c r="B31" i="39" s="1"/>
  <c r="B34" i="39" s="1"/>
  <c r="B37" i="39" s="1"/>
  <c r="B40" i="39" s="1"/>
  <c r="B43" i="39" s="1"/>
  <c r="B46" i="39" s="1"/>
  <c r="B49" i="39" s="1"/>
  <c r="B52" i="39" s="1"/>
  <c r="B55" i="39" s="1"/>
  <c r="B58" i="39" s="1"/>
  <c r="B61" i="39" s="1"/>
  <c r="B64" i="39" s="1"/>
  <c r="B67" i="39" s="1"/>
  <c r="B70" i="39" s="1"/>
  <c r="B73" i="39" s="1"/>
  <c r="B76" i="39" s="1"/>
  <c r="B79" i="39" s="1"/>
  <c r="B82" i="39" s="1"/>
  <c r="B85" i="39" s="1"/>
  <c r="B88" i="39" s="1"/>
  <c r="B91" i="39" s="1"/>
  <c r="B94" i="39" s="1"/>
  <c r="B97" i="39" s="1"/>
  <c r="B100" i="39" s="1"/>
  <c r="B103" i="39" s="1"/>
  <c r="B106" i="39" s="1"/>
  <c r="B109" i="39" s="1"/>
  <c r="B112" i="39" s="1"/>
  <c r="B115" i="39" s="1"/>
  <c r="B118" i="39" s="1"/>
  <c r="B121" i="39" s="1"/>
  <c r="B124" i="39" s="1"/>
  <c r="B127" i="39" s="1"/>
  <c r="B130" i="39" s="1"/>
  <c r="B133" i="39" s="1"/>
  <c r="B136" i="39" s="1"/>
  <c r="B139" i="39" s="1"/>
  <c r="B142" i="39" s="1"/>
  <c r="B145" i="39" s="1"/>
  <c r="B148" i="39" s="1"/>
  <c r="B151" i="39" s="1"/>
  <c r="B154" i="39" s="1"/>
  <c r="B157" i="39" s="1"/>
  <c r="B160" i="39" s="1"/>
  <c r="B163" i="39" s="1"/>
  <c r="B166" i="39" s="1"/>
  <c r="B169" i="39" s="1"/>
  <c r="B172" i="39" s="1"/>
  <c r="B175" i="39" s="1"/>
  <c r="B178" i="39" s="1"/>
  <c r="B181" i="39" s="1"/>
  <c r="B184" i="39" s="1"/>
  <c r="B187" i="39" s="1"/>
  <c r="B190" i="39" s="1"/>
  <c r="B193" i="39" s="1"/>
  <c r="B196" i="39" s="1"/>
  <c r="B199" i="39" s="1"/>
  <c r="B202" i="39" s="1"/>
  <c r="B205" i="39" s="1"/>
  <c r="B208" i="39" s="1"/>
  <c r="B211" i="39" s="1"/>
  <c r="B214" i="39" s="1"/>
  <c r="B217" i="39" s="1"/>
  <c r="B220" i="39" s="1"/>
  <c r="B223" i="39" s="1"/>
  <c r="B226" i="39" s="1"/>
  <c r="B229" i="39" s="1"/>
  <c r="B232" i="39" s="1"/>
  <c r="B235" i="39" s="1"/>
  <c r="B238" i="39" s="1"/>
  <c r="B241" i="39" s="1"/>
  <c r="B244" i="39" s="1"/>
  <c r="B247" i="39" s="1"/>
  <c r="B250" i="39" s="1"/>
  <c r="B253" i="39" s="1"/>
  <c r="B256" i="39" s="1"/>
  <c r="B259" i="39" s="1"/>
  <c r="B262" i="39" s="1"/>
  <c r="B265" i="39" s="1"/>
  <c r="B268" i="39" s="1"/>
  <c r="B271" i="39" s="1"/>
  <c r="B274" i="39" s="1"/>
  <c r="B277" i="39" s="1"/>
  <c r="B280" i="39" s="1"/>
  <c r="B283" i="39" s="1"/>
  <c r="B286" i="39" s="1"/>
  <c r="B289" i="39" s="1"/>
  <c r="B292" i="39" s="1"/>
  <c r="B295" i="39" s="1"/>
  <c r="B298" i="39" s="1"/>
  <c r="B301" i="39" s="1"/>
  <c r="B304" i="39" s="1"/>
  <c r="B307" i="39" s="1"/>
  <c r="B310" i="39" s="1"/>
  <c r="B313" i="39" s="1"/>
  <c r="B316" i="39" s="1"/>
  <c r="B319" i="39" s="1"/>
  <c r="AZ24" i="39"/>
  <c r="AX24" i="39"/>
  <c r="AW24" i="39"/>
  <c r="AV24" i="39"/>
  <c r="AU24" i="39"/>
  <c r="AT24" i="39"/>
  <c r="AS24" i="39"/>
  <c r="AR24" i="39"/>
  <c r="AQ24" i="39"/>
  <c r="AP24" i="39"/>
  <c r="AO24" i="39"/>
  <c r="AN24" i="39"/>
  <c r="AM24" i="39"/>
  <c r="AL24" i="39"/>
  <c r="AK24" i="39"/>
  <c r="AJ24" i="39"/>
  <c r="AI24" i="39"/>
  <c r="AH24" i="39"/>
  <c r="AG24" i="39"/>
  <c r="AF24" i="39"/>
  <c r="AE24" i="39"/>
  <c r="AD24" i="39"/>
  <c r="AC24" i="39"/>
  <c r="AB24" i="39"/>
  <c r="AA24" i="39"/>
  <c r="Z24" i="39"/>
  <c r="Y24" i="39"/>
  <c r="X24" i="39"/>
  <c r="W24" i="39"/>
  <c r="V24" i="39"/>
  <c r="U24" i="39"/>
  <c r="T24" i="39"/>
  <c r="S24" i="39"/>
  <c r="F24" i="39"/>
  <c r="AZ23" i="39"/>
  <c r="AX23" i="39"/>
  <c r="AW23" i="39"/>
  <c r="AV23" i="39"/>
  <c r="AU23" i="39"/>
  <c r="AT23" i="39"/>
  <c r="AS23" i="39"/>
  <c r="AR23" i="39"/>
  <c r="AQ23" i="39"/>
  <c r="AP23" i="39"/>
  <c r="AO23" i="39"/>
  <c r="AN23" i="39"/>
  <c r="AM23" i="39"/>
  <c r="AL23" i="39"/>
  <c r="AK23" i="39"/>
  <c r="AJ23" i="39"/>
  <c r="AI23" i="39"/>
  <c r="AH23" i="39"/>
  <c r="AG23" i="39"/>
  <c r="AF23" i="39"/>
  <c r="AE23" i="39"/>
  <c r="AD23" i="39"/>
  <c r="AC23" i="39"/>
  <c r="AB23" i="39"/>
  <c r="AA23" i="39"/>
  <c r="Z23" i="39"/>
  <c r="Y23" i="39"/>
  <c r="X23" i="39"/>
  <c r="W23" i="39"/>
  <c r="V23" i="39"/>
  <c r="U23" i="39"/>
  <c r="T23" i="39"/>
  <c r="S23" i="39"/>
  <c r="AV20" i="39"/>
  <c r="AV21" i="39" s="1"/>
  <c r="AT20" i="39"/>
  <c r="AT21" i="39" s="1"/>
  <c r="AP20" i="39"/>
  <c r="AP21" i="39" s="1"/>
  <c r="AL20" i="39"/>
  <c r="AL21" i="39" s="1"/>
  <c r="AH20" i="39"/>
  <c r="AH21" i="39" s="1"/>
  <c r="AD20" i="39"/>
  <c r="AD21" i="39" s="1"/>
  <c r="Z20" i="39"/>
  <c r="Z21" i="39" s="1"/>
  <c r="V20" i="39"/>
  <c r="V21" i="39" s="1"/>
  <c r="AW19" i="39"/>
  <c r="AW20" i="39" s="1"/>
  <c r="AW21" i="39" s="1"/>
  <c r="AV19" i="39"/>
  <c r="AU19" i="39"/>
  <c r="AU20" i="39" s="1"/>
  <c r="AU21" i="39" s="1"/>
  <c r="AX17" i="39"/>
  <c r="BC14" i="39"/>
  <c r="AC2" i="39"/>
  <c r="AS20" i="39" l="1"/>
  <c r="AS21" i="39" s="1"/>
  <c r="AQ20" i="39"/>
  <c r="AQ21" i="39" s="1"/>
  <c r="AO20" i="39"/>
  <c r="AO21" i="39" s="1"/>
  <c r="AM20" i="39"/>
  <c r="AM21" i="39" s="1"/>
  <c r="AK20" i="39"/>
  <c r="AK21" i="39" s="1"/>
  <c r="AI20" i="39"/>
  <c r="AI21" i="39" s="1"/>
  <c r="AG20" i="39"/>
  <c r="AG21" i="39" s="1"/>
  <c r="AE20" i="39"/>
  <c r="AE21" i="39" s="1"/>
  <c r="AC20" i="39"/>
  <c r="AC21" i="39" s="1"/>
  <c r="AA20" i="39"/>
  <c r="AA21" i="39" s="1"/>
  <c r="Y20" i="39"/>
  <c r="Y21" i="39" s="1"/>
  <c r="W20" i="39"/>
  <c r="W21" i="39" s="1"/>
  <c r="U20" i="39"/>
  <c r="U21" i="39" s="1"/>
  <c r="S20" i="39"/>
  <c r="S21" i="39" s="1"/>
  <c r="BB8" i="39"/>
  <c r="T20" i="39"/>
  <c r="T21" i="39" s="1"/>
  <c r="X20" i="39"/>
  <c r="X21" i="39" s="1"/>
  <c r="AB20" i="39"/>
  <c r="AB21" i="39" s="1"/>
  <c r="AF20" i="39"/>
  <c r="AF21" i="39" s="1"/>
  <c r="AJ20" i="39"/>
  <c r="AJ21" i="39" s="1"/>
  <c r="AN20" i="39"/>
  <c r="AN21" i="39" s="1"/>
  <c r="AR20" i="39"/>
  <c r="AR21" i="39" s="1"/>
  <c r="AZ324" i="39"/>
  <c r="AZ323" i="39"/>
  <c r="T20" i="40"/>
  <c r="T21" i="40" s="1"/>
  <c r="V20" i="40"/>
  <c r="V21" i="40" s="1"/>
  <c r="X20" i="40"/>
  <c r="X21" i="40" s="1"/>
  <c r="Z20" i="40"/>
  <c r="Z21" i="40" s="1"/>
  <c r="AB20" i="40"/>
  <c r="AB21" i="40" s="1"/>
  <c r="AD20" i="40"/>
  <c r="AD21" i="40" s="1"/>
  <c r="AF20" i="40"/>
  <c r="AF21" i="40" s="1"/>
  <c r="AH20" i="40"/>
  <c r="AH21" i="40" s="1"/>
  <c r="AJ20" i="40"/>
  <c r="AJ21" i="40" s="1"/>
  <c r="AL20" i="40"/>
  <c r="AL21" i="40" s="1"/>
  <c r="AN20" i="40"/>
  <c r="AN21" i="40" s="1"/>
  <c r="AP20" i="40"/>
  <c r="AP21" i="40" s="1"/>
  <c r="AR20" i="40"/>
  <c r="AR21" i="40" s="1"/>
  <c r="AT20" i="40"/>
  <c r="AT21" i="40" s="1"/>
  <c r="AV70" i="40"/>
  <c r="AW70" i="40"/>
  <c r="AU70" i="40"/>
  <c r="AS70" i="40"/>
  <c r="AQ70" i="40"/>
  <c r="AO70" i="40"/>
  <c r="AM70" i="40"/>
  <c r="AK70" i="40"/>
  <c r="AI70" i="40"/>
  <c r="AG70" i="40"/>
  <c r="AE70" i="40"/>
  <c r="AC70" i="40"/>
  <c r="AA70" i="40"/>
  <c r="Y70" i="40"/>
  <c r="W70" i="40"/>
  <c r="U70" i="40"/>
  <c r="S70" i="40"/>
  <c r="AV69" i="40"/>
  <c r="AT69" i="40"/>
  <c r="AR69" i="40"/>
  <c r="AP69" i="40"/>
  <c r="AN69" i="40"/>
  <c r="AL69" i="40"/>
  <c r="AJ69" i="40"/>
  <c r="AH69" i="40"/>
  <c r="AF69" i="40"/>
  <c r="AD69" i="40"/>
  <c r="AB69" i="40"/>
  <c r="Z69" i="40"/>
  <c r="X69" i="40"/>
  <c r="V69" i="40"/>
  <c r="T69" i="40"/>
  <c r="AW68" i="40"/>
  <c r="AU68" i="40"/>
  <c r="AS68" i="40"/>
  <c r="AQ68" i="40"/>
  <c r="AO68" i="40"/>
  <c r="AM68" i="40"/>
  <c r="AK68" i="40"/>
  <c r="AI68" i="40"/>
  <c r="AG68" i="40"/>
  <c r="AE68" i="40"/>
  <c r="AC68" i="40"/>
  <c r="AA68" i="40"/>
  <c r="Y68" i="40"/>
  <c r="W68" i="40"/>
  <c r="U68" i="40"/>
  <c r="S68" i="40"/>
  <c r="AV67" i="40"/>
  <c r="AT67" i="40"/>
  <c r="AR67" i="40"/>
  <c r="AP67" i="40"/>
  <c r="AN67" i="40"/>
  <c r="AL67" i="40"/>
  <c r="AJ67" i="40"/>
  <c r="AH67" i="40"/>
  <c r="AF67" i="40"/>
  <c r="AD67" i="40"/>
  <c r="AB67" i="40"/>
  <c r="Z67" i="40"/>
  <c r="X67" i="40"/>
  <c r="V67" i="40"/>
  <c r="T67" i="40"/>
  <c r="AX63" i="40"/>
  <c r="AZ63" i="40" s="1"/>
  <c r="AV63" i="40"/>
  <c r="AT63" i="40"/>
  <c r="AR63" i="40"/>
  <c r="AP63" i="40"/>
  <c r="AN63" i="40"/>
  <c r="AL63" i="40"/>
  <c r="AJ63" i="40"/>
  <c r="AH63" i="40"/>
  <c r="AF63" i="40"/>
  <c r="AD63" i="40"/>
  <c r="AB63" i="40"/>
  <c r="Z63" i="40"/>
  <c r="X63" i="40"/>
  <c r="V63" i="40"/>
  <c r="T63" i="40"/>
  <c r="AW62" i="40"/>
  <c r="AU62" i="40"/>
  <c r="AS62" i="40"/>
  <c r="AQ62" i="40"/>
  <c r="AO62" i="40"/>
  <c r="AM62" i="40"/>
  <c r="S62" i="40"/>
  <c r="U62" i="40"/>
  <c r="W62" i="40"/>
  <c r="Y62" i="40"/>
  <c r="AA62" i="40"/>
  <c r="AC62" i="40"/>
  <c r="AE62" i="40"/>
  <c r="AG62" i="40"/>
  <c r="AI62" i="40"/>
  <c r="AK62" i="40"/>
  <c r="AN62" i="40"/>
  <c r="AR62" i="40"/>
  <c r="AV62" i="40"/>
  <c r="S63" i="40"/>
  <c r="W63" i="40"/>
  <c r="AA63" i="40"/>
  <c r="AE63" i="40"/>
  <c r="AI63" i="40"/>
  <c r="AM63" i="40"/>
  <c r="AQ63" i="40"/>
  <c r="AU63" i="40"/>
  <c r="S67" i="40"/>
  <c r="W67" i="40"/>
  <c r="AA67" i="40"/>
  <c r="AE67" i="40"/>
  <c r="AI67" i="40"/>
  <c r="AM67" i="40"/>
  <c r="AQ67" i="40"/>
  <c r="AU67" i="40"/>
  <c r="T68" i="40"/>
  <c r="X68" i="40"/>
  <c r="AB68" i="40"/>
  <c r="AF68" i="40"/>
  <c r="AJ68" i="40"/>
  <c r="AN68" i="40"/>
  <c r="AR68" i="40"/>
  <c r="AV68" i="40"/>
  <c r="U69" i="40"/>
  <c r="Y69" i="40"/>
  <c r="AC69" i="40"/>
  <c r="AG69" i="40"/>
  <c r="AK69" i="40"/>
  <c r="AO69" i="40"/>
  <c r="AS69" i="40"/>
  <c r="AW69" i="40"/>
  <c r="V70" i="40"/>
  <c r="Z70" i="40"/>
  <c r="AD70" i="40"/>
  <c r="AH70" i="40"/>
  <c r="AL70" i="40"/>
  <c r="AP70" i="40"/>
  <c r="AT70" i="40"/>
  <c r="BB8" i="40"/>
  <c r="S20" i="40"/>
  <c r="S21" i="40" s="1"/>
  <c r="U20" i="40"/>
  <c r="U21" i="40" s="1"/>
  <c r="W20" i="40"/>
  <c r="W21" i="40" s="1"/>
  <c r="Y20" i="40"/>
  <c r="Y21" i="40" s="1"/>
  <c r="AA20" i="40"/>
  <c r="AA21" i="40" s="1"/>
  <c r="AC20" i="40"/>
  <c r="AC21" i="40" s="1"/>
  <c r="AE20" i="40"/>
  <c r="AE21" i="40" s="1"/>
  <c r="AG20" i="40"/>
  <c r="AG21" i="40" s="1"/>
  <c r="AI20" i="40"/>
  <c r="AI21" i="40" s="1"/>
  <c r="AK20" i="40"/>
  <c r="AK21" i="40" s="1"/>
  <c r="AM20" i="40"/>
  <c r="AM21" i="40" s="1"/>
  <c r="AO20" i="40"/>
  <c r="AO21" i="40" s="1"/>
  <c r="AQ20" i="40"/>
  <c r="AQ21" i="40" s="1"/>
  <c r="T62" i="40"/>
  <c r="V62" i="40"/>
  <c r="X62" i="40"/>
  <c r="Z62" i="40"/>
  <c r="AB62" i="40"/>
  <c r="AD62" i="40"/>
  <c r="AF62" i="40"/>
  <c r="AH62" i="40"/>
  <c r="AJ62" i="40"/>
  <c r="AL62" i="40"/>
  <c r="AP62" i="40"/>
  <c r="AT62" i="40"/>
  <c r="AX62" i="40"/>
  <c r="AZ62" i="40" s="1"/>
  <c r="U63" i="40"/>
  <c r="Y63" i="40"/>
  <c r="AC63" i="40"/>
  <c r="AG63" i="40"/>
  <c r="AK63" i="40"/>
  <c r="AO63" i="40"/>
  <c r="AS63" i="40"/>
  <c r="AW63" i="40"/>
  <c r="U67" i="40"/>
  <c r="Y67" i="40"/>
  <c r="AC67" i="40"/>
  <c r="AG67" i="40"/>
  <c r="AK67" i="40"/>
  <c r="AO67" i="40"/>
  <c r="AS67" i="40"/>
  <c r="AW67" i="40"/>
  <c r="V68" i="40"/>
  <c r="Z68" i="40"/>
  <c r="AD68" i="40"/>
  <c r="AH68" i="40"/>
  <c r="AL68" i="40"/>
  <c r="AP68" i="40"/>
  <c r="AT68" i="40"/>
  <c r="S69" i="40"/>
  <c r="W69" i="40"/>
  <c r="AA69" i="40"/>
  <c r="AE69" i="40"/>
  <c r="AI69" i="40"/>
  <c r="AM69" i="40"/>
  <c r="AQ69" i="40"/>
  <c r="AU69" i="40"/>
  <c r="T70" i="40"/>
  <c r="X70" i="40"/>
  <c r="AB70" i="40"/>
  <c r="AF70" i="40"/>
  <c r="AJ70" i="40"/>
  <c r="AN70" i="40"/>
  <c r="AR70" i="40"/>
  <c r="L32" i="31" l="1"/>
  <c r="L34" i="32" l="1"/>
  <c r="L32" i="32"/>
  <c r="P33" i="32" s="1"/>
  <c r="P22" i="32"/>
  <c r="N22" i="32"/>
  <c r="P21" i="32"/>
  <c r="N21" i="32"/>
  <c r="P20" i="32"/>
  <c r="N20" i="32"/>
  <c r="P19" i="32"/>
  <c r="N19" i="32"/>
  <c r="P18" i="32"/>
  <c r="N18" i="32"/>
  <c r="P17" i="32"/>
  <c r="N17" i="32"/>
  <c r="P16" i="32"/>
  <c r="N16" i="32"/>
  <c r="P15" i="32"/>
  <c r="N15" i="32"/>
  <c r="P14" i="32"/>
  <c r="N14" i="32"/>
  <c r="P13" i="32"/>
  <c r="N13" i="32"/>
  <c r="P12" i="32"/>
  <c r="N12" i="32"/>
  <c r="P11" i="32"/>
  <c r="N11" i="32"/>
  <c r="H52" i="32"/>
  <c r="H50" i="32"/>
  <c r="H48" i="32"/>
  <c r="H46" i="32"/>
  <c r="H44" i="32"/>
  <c r="H42" i="32"/>
  <c r="H40" i="32"/>
  <c r="H38" i="32"/>
  <c r="H36" i="32"/>
  <c r="H34" i="32"/>
  <c r="H32" i="32"/>
  <c r="H30" i="32"/>
  <c r="H28" i="32"/>
  <c r="H26" i="32"/>
  <c r="H24" i="32"/>
  <c r="H22" i="32"/>
  <c r="H20" i="32"/>
  <c r="H18" i="32"/>
  <c r="H16" i="32"/>
  <c r="H14" i="32"/>
  <c r="H12" i="32"/>
  <c r="H10" i="32"/>
  <c r="L34" i="31"/>
  <c r="H10" i="31" l="1"/>
  <c r="P33" i="31" l="1"/>
  <c r="H12" i="31" l="1"/>
  <c r="P11" i="31" s="1"/>
  <c r="H16" i="31"/>
  <c r="P12" i="31" s="1"/>
  <c r="H20" i="31"/>
  <c r="H24" i="31"/>
  <c r="P14" i="31" s="1"/>
  <c r="H28" i="31"/>
  <c r="P15" i="31" s="1"/>
  <c r="H32" i="31"/>
  <c r="H36" i="31"/>
  <c r="H40" i="31"/>
  <c r="H44" i="31"/>
  <c r="H48" i="31"/>
  <c r="H52" i="31"/>
  <c r="P16" i="31"/>
  <c r="H50" i="31"/>
  <c r="H46" i="31"/>
  <c r="H42" i="31"/>
  <c r="N19" i="31" s="1"/>
  <c r="H38" i="31"/>
  <c r="N18" i="31" s="1"/>
  <c r="H34" i="31"/>
  <c r="H30" i="31"/>
  <c r="N16" i="31" s="1"/>
  <c r="H26" i="31"/>
  <c r="N15" i="31" s="1"/>
  <c r="H22" i="31"/>
  <c r="N14" i="31" s="1"/>
  <c r="H18" i="31"/>
  <c r="H14" i="31"/>
  <c r="N12" i="31" s="1"/>
  <c r="P13" i="31"/>
  <c r="N17" i="31"/>
  <c r="N13" i="31"/>
  <c r="N11" i="31"/>
  <c r="P21" i="31" l="1"/>
  <c r="N21" i="31"/>
  <c r="P20" i="31"/>
  <c r="N20" i="31"/>
  <c r="N22" i="31" s="1"/>
  <c r="P19" i="31"/>
  <c r="P18" i="31"/>
  <c r="P17" i="31"/>
  <c r="P22" i="31" l="1"/>
</calcChain>
</file>

<file path=xl/sharedStrings.xml><?xml version="1.0" encoding="utf-8"?>
<sst xmlns="http://schemas.openxmlformats.org/spreadsheetml/2006/main" count="2003" uniqueCount="454">
  <si>
    <t>事業所名</t>
    <rPh sb="0" eb="3">
      <t>ジギョウショ</t>
    </rPh>
    <rPh sb="3" eb="4">
      <t>メイ</t>
    </rPh>
    <phoneticPr fontId="5"/>
  </si>
  <si>
    <t>①</t>
    <phoneticPr fontId="5"/>
  </si>
  <si>
    <t>人</t>
    <rPh sb="0" eb="1">
      <t>ニン</t>
    </rPh>
    <phoneticPr fontId="5"/>
  </si>
  <si>
    <t>・介護福祉士等の状況の計算書　</t>
    <rPh sb="1" eb="3">
      <t>カイゴ</t>
    </rPh>
    <rPh sb="3" eb="6">
      <t>フクシシ</t>
    </rPh>
    <rPh sb="6" eb="7">
      <t>ナド</t>
    </rPh>
    <rPh sb="8" eb="10">
      <t>ジョウキョウ</t>
    </rPh>
    <rPh sb="11" eb="13">
      <t>ケイサン</t>
    </rPh>
    <rPh sb="13" eb="14">
      <t>ショ</t>
    </rPh>
    <phoneticPr fontId="5"/>
  </si>
  <si>
    <t>※サービスを直接提供する者とは、生活相談員、看護職員、介護職員又は機能訓練指導員として勤務を行う職員です。</t>
    <rPh sb="16" eb="18">
      <t>セイカツ</t>
    </rPh>
    <rPh sb="18" eb="21">
      <t>ソウダンイン</t>
    </rPh>
    <rPh sb="22" eb="24">
      <t>カンゴ</t>
    </rPh>
    <rPh sb="24" eb="26">
      <t>ショクイン</t>
    </rPh>
    <rPh sb="27" eb="29">
      <t>カイゴ</t>
    </rPh>
    <rPh sb="29" eb="31">
      <t>ショクイン</t>
    </rPh>
    <rPh sb="31" eb="32">
      <t>マタ</t>
    </rPh>
    <rPh sb="33" eb="35">
      <t>キノウ</t>
    </rPh>
    <rPh sb="35" eb="37">
      <t>クンレン</t>
    </rPh>
    <rPh sb="37" eb="40">
      <t>シドウイン</t>
    </rPh>
    <rPh sb="43" eb="45">
      <t>キンム</t>
    </rPh>
    <rPh sb="46" eb="47">
      <t>オコナ</t>
    </rPh>
    <rPh sb="48" eb="50">
      <t>ショクイン</t>
    </rPh>
    <phoneticPr fontId="5"/>
  </si>
  <si>
    <t>⇒</t>
    <phoneticPr fontId="5"/>
  </si>
  <si>
    <t>（ァ）</t>
    <phoneticPr fontId="5"/>
  </si>
  <si>
    <t>時間</t>
    <rPh sb="0" eb="2">
      <t>ジカン</t>
    </rPh>
    <phoneticPr fontId="5"/>
  </si>
  <si>
    <t>常勤換算人数</t>
    <rPh sb="0" eb="2">
      <t>ジョウキン</t>
    </rPh>
    <rPh sb="2" eb="4">
      <t>カンサン</t>
    </rPh>
    <rPh sb="4" eb="6">
      <t>ニンズウ</t>
    </rPh>
    <phoneticPr fontId="5"/>
  </si>
  <si>
    <t>（常勤換算人数の計算）</t>
    <rPh sb="1" eb="3">
      <t>ジョウキン</t>
    </rPh>
    <rPh sb="3" eb="5">
      <t>カンサン</t>
    </rPh>
    <rPh sb="5" eb="7">
      <t>ニンズウ</t>
    </rPh>
    <rPh sb="8" eb="10">
      <t>ケイサン</t>
    </rPh>
    <phoneticPr fontId="5"/>
  </si>
  <si>
    <t>介護職員</t>
    <rPh sb="0" eb="2">
      <t>カイゴ</t>
    </rPh>
    <rPh sb="2" eb="4">
      <t>ショクイン</t>
    </rPh>
    <phoneticPr fontId="5"/>
  </si>
  <si>
    <t>介護福祉士</t>
    <rPh sb="0" eb="2">
      <t>カイゴ</t>
    </rPh>
    <rPh sb="2" eb="4">
      <t>フクシ</t>
    </rPh>
    <rPh sb="4" eb="5">
      <t>シ</t>
    </rPh>
    <phoneticPr fontId="5"/>
  </si>
  <si>
    <t>介護福祉士の総勤務時間数</t>
    <rPh sb="6" eb="7">
      <t>ソウ</t>
    </rPh>
    <rPh sb="7" eb="9">
      <t>キンム</t>
    </rPh>
    <rPh sb="9" eb="11">
      <t>ジカン</t>
    </rPh>
    <rPh sb="11" eb="12">
      <t>スウ</t>
    </rPh>
    <phoneticPr fontId="5"/>
  </si>
  <si>
    <t>（イ）</t>
    <phoneticPr fontId="5"/>
  </si>
  <si>
    <t>(イ)÷【A】　＝</t>
    <phoneticPr fontId="5"/>
  </si>
  <si>
    <t>3)</t>
    <phoneticPr fontId="5"/>
  </si>
  <si>
    <t>4)</t>
    <phoneticPr fontId="5"/>
  </si>
  <si>
    <t>介護職員の総勤務時間数</t>
    <rPh sb="0" eb="2">
      <t>カイゴ</t>
    </rPh>
    <rPh sb="2" eb="4">
      <t>ショクイン</t>
    </rPh>
    <rPh sb="5" eb="6">
      <t>ソウ</t>
    </rPh>
    <rPh sb="6" eb="8">
      <t>キンム</t>
    </rPh>
    <rPh sb="8" eb="10">
      <t>ジカン</t>
    </rPh>
    <rPh sb="10" eb="11">
      <t>スウ</t>
    </rPh>
    <phoneticPr fontId="5"/>
  </si>
  <si>
    <t>（ア）</t>
    <phoneticPr fontId="5"/>
  </si>
  <si>
    <t>5)</t>
    <phoneticPr fontId="5"/>
  </si>
  <si>
    <t>6)</t>
    <phoneticPr fontId="5"/>
  </si>
  <si>
    <t>（ア）÷【Ａ】　＝</t>
  </si>
  <si>
    <t>7)</t>
    <phoneticPr fontId="5"/>
  </si>
  <si>
    <t>8)</t>
    <phoneticPr fontId="5"/>
  </si>
  <si>
    <t>9)</t>
    <phoneticPr fontId="5"/>
  </si>
  <si>
    <t>10)</t>
    <phoneticPr fontId="5"/>
  </si>
  <si>
    <t>（イ）÷【Ａ】　＝</t>
  </si>
  <si>
    <t>11)</t>
    <phoneticPr fontId="5"/>
  </si>
  <si>
    <t>12)</t>
    <phoneticPr fontId="5"/>
  </si>
  <si>
    <t>13)</t>
    <phoneticPr fontId="5"/>
  </si>
  <si>
    <t>14)</t>
    <phoneticPr fontId="5"/>
  </si>
  <si>
    <t>15)</t>
    <phoneticPr fontId="5"/>
  </si>
  <si>
    <t>16)</t>
    <phoneticPr fontId="5"/>
  </si>
  <si>
    <t>17)</t>
    <phoneticPr fontId="5"/>
  </si>
  <si>
    <t>18)</t>
    <phoneticPr fontId="5"/>
  </si>
  <si>
    <t>19)</t>
    <phoneticPr fontId="5"/>
  </si>
  <si>
    <t>20)</t>
    <phoneticPr fontId="5"/>
  </si>
  <si>
    <t>21)</t>
    <phoneticPr fontId="5"/>
  </si>
  <si>
    <t>22)</t>
    <phoneticPr fontId="5"/>
  </si>
  <si>
    <t>合計</t>
    <rPh sb="0" eb="2">
      <t>ゴウケイ</t>
    </rPh>
    <phoneticPr fontId="5"/>
  </si>
  <si>
    <t>（【B】÷実績月数）</t>
    <rPh sb="5" eb="7">
      <t>ジッセキ</t>
    </rPh>
    <rPh sb="7" eb="8">
      <t>ツキ</t>
    </rPh>
    <rPh sb="8" eb="9">
      <t>スウ</t>
    </rPh>
    <phoneticPr fontId="5"/>
  </si>
  <si>
    <t>（【C】÷実績月数）</t>
    <rPh sb="5" eb="7">
      <t>ジッセキ</t>
    </rPh>
    <rPh sb="7" eb="9">
      <t>ツキスウ</t>
    </rPh>
    <phoneticPr fontId="5"/>
  </si>
  <si>
    <t>１月当たりの平均値</t>
    <rPh sb="1" eb="2">
      <t>ツキ</t>
    </rPh>
    <rPh sb="2" eb="3">
      <t>ア</t>
    </rPh>
    <rPh sb="6" eb="9">
      <t>ヘイキンチ</t>
    </rPh>
    <phoneticPr fontId="5"/>
  </si>
  <si>
    <t>★上記【F】の数値が、サービス種類ごとに定められる割合以上であれば、算定できます。</t>
    <rPh sb="1" eb="3">
      <t>ジョウキ</t>
    </rPh>
    <rPh sb="7" eb="9">
      <t>スウチ</t>
    </rPh>
    <rPh sb="15" eb="17">
      <t>シュルイ</t>
    </rPh>
    <rPh sb="20" eb="21">
      <t>サダ</t>
    </rPh>
    <rPh sb="25" eb="27">
      <t>ワリアイ</t>
    </rPh>
    <rPh sb="27" eb="29">
      <t>イジョウ</t>
    </rPh>
    <rPh sb="34" eb="36">
      <t>サンテイ</t>
    </rPh>
    <phoneticPr fontId="5"/>
  </si>
  <si>
    <t>直接提供職員の総勤務時間数</t>
    <rPh sb="0" eb="2">
      <t>チョクセツ</t>
    </rPh>
    <rPh sb="2" eb="4">
      <t>テイキョウ</t>
    </rPh>
    <rPh sb="4" eb="6">
      <t>ショクイン</t>
    </rPh>
    <rPh sb="7" eb="8">
      <t>ソウ</t>
    </rPh>
    <rPh sb="8" eb="10">
      <t>キンム</t>
    </rPh>
    <rPh sb="10" eb="12">
      <t>ジカン</t>
    </rPh>
    <rPh sb="12" eb="13">
      <t>スウ</t>
    </rPh>
    <phoneticPr fontId="5"/>
  </si>
  <si>
    <t>直接提供職員</t>
    <rPh sb="0" eb="2">
      <t>チョクセツ</t>
    </rPh>
    <rPh sb="2" eb="4">
      <t>テイキョウ</t>
    </rPh>
    <rPh sb="4" eb="6">
      <t>ショクイン</t>
    </rPh>
    <phoneticPr fontId="5"/>
  </si>
  <si>
    <t>東京都知事　　殿</t>
    <rPh sb="0" eb="3">
      <t>トウキョウト</t>
    </rPh>
    <rPh sb="3" eb="5">
      <t>チジ</t>
    </rPh>
    <rPh sb="7" eb="8">
      <t>トノ</t>
    </rPh>
    <phoneticPr fontId="5"/>
  </si>
  <si>
    <t>事業者番号</t>
    <rPh sb="0" eb="2">
      <t>ジギョウ</t>
    </rPh>
    <rPh sb="2" eb="3">
      <t>シャ</t>
    </rPh>
    <rPh sb="3" eb="5">
      <t>バンゴウ</t>
    </rPh>
    <phoneticPr fontId="5"/>
  </si>
  <si>
    <t>事業所
施設名</t>
    <rPh sb="0" eb="3">
      <t>ジギョウショ</t>
    </rPh>
    <rPh sb="4" eb="6">
      <t>シセツ</t>
    </rPh>
    <rPh sb="6" eb="7">
      <t>メイ</t>
    </rPh>
    <phoneticPr fontId="5"/>
  </si>
  <si>
    <t>指定居宅サービス事業所等による介護給付費の割引に係る割引率の設定について</t>
    <rPh sb="0" eb="2">
      <t>シテイ</t>
    </rPh>
    <rPh sb="2" eb="4">
      <t>キョタク</t>
    </rPh>
    <rPh sb="8" eb="11">
      <t>ジギョウショ</t>
    </rPh>
    <rPh sb="11" eb="12">
      <t>トウ</t>
    </rPh>
    <rPh sb="15" eb="17">
      <t>カイゴ</t>
    </rPh>
    <rPh sb="17" eb="19">
      <t>キュウフ</t>
    </rPh>
    <rPh sb="19" eb="20">
      <t>ヒ</t>
    </rPh>
    <rPh sb="21" eb="23">
      <t>ワリビキ</t>
    </rPh>
    <rPh sb="24" eb="25">
      <t>カカ</t>
    </rPh>
    <rPh sb="26" eb="28">
      <t>ワリビキ</t>
    </rPh>
    <rPh sb="28" eb="29">
      <t>リツ</t>
    </rPh>
    <rPh sb="30" eb="32">
      <t>セッテイ</t>
    </rPh>
    <phoneticPr fontId="5"/>
  </si>
  <si>
    <t>割引率等</t>
  </si>
  <si>
    <t>サービスの種類</t>
    <rPh sb="5" eb="7">
      <t>シュルイ</t>
    </rPh>
    <phoneticPr fontId="5"/>
  </si>
  <si>
    <t>割引率</t>
    <rPh sb="0" eb="2">
      <t>ワリビキ</t>
    </rPh>
    <rPh sb="2" eb="3">
      <t>リツ</t>
    </rPh>
    <phoneticPr fontId="5"/>
  </si>
  <si>
    <t>適　用　条　件</t>
    <rPh sb="0" eb="1">
      <t>テキ</t>
    </rPh>
    <rPh sb="2" eb="3">
      <t>ヨウ</t>
    </rPh>
    <rPh sb="4" eb="5">
      <t>ジョウ</t>
    </rPh>
    <rPh sb="6" eb="7">
      <t>ケン</t>
    </rPh>
    <phoneticPr fontId="5"/>
  </si>
  <si>
    <t>訪問介護</t>
    <rPh sb="0" eb="2">
      <t>ホウモン</t>
    </rPh>
    <rPh sb="2" eb="4">
      <t>カイゴ</t>
    </rPh>
    <phoneticPr fontId="5"/>
  </si>
  <si>
    <t>（例）　１０％　</t>
    <rPh sb="1" eb="2">
      <t>レイ</t>
    </rPh>
    <phoneticPr fontId="5"/>
  </si>
  <si>
    <t>（例）毎日　午後２時から午後４時まで　</t>
    <rPh sb="1" eb="2">
      <t>レイ</t>
    </rPh>
    <rPh sb="3" eb="5">
      <t>マイニチ</t>
    </rPh>
    <rPh sb="6" eb="8">
      <t>ゴゴ</t>
    </rPh>
    <rPh sb="9" eb="10">
      <t>ジ</t>
    </rPh>
    <rPh sb="12" eb="14">
      <t>ゴゴ</t>
    </rPh>
    <rPh sb="14" eb="16">
      <t>ヨンジ</t>
    </rPh>
    <phoneticPr fontId="5"/>
  </si>
  <si>
    <t>％　</t>
    <phoneticPr fontId="5"/>
  </si>
  <si>
    <t>訪問入浴介護</t>
    <rPh sb="0" eb="2">
      <t>ホウモン</t>
    </rPh>
    <rPh sb="2" eb="4">
      <t>ニュウヨク</t>
    </rPh>
    <rPh sb="4" eb="6">
      <t>カイゴ</t>
    </rPh>
    <phoneticPr fontId="5"/>
  </si>
  <si>
    <t>通所介護</t>
    <rPh sb="0" eb="2">
      <t>ツウショ</t>
    </rPh>
    <rPh sb="2" eb="4">
      <t>カイゴ</t>
    </rPh>
    <phoneticPr fontId="5"/>
  </si>
  <si>
    <t>短期入所生活介護</t>
    <rPh sb="0" eb="2">
      <t>タンキ</t>
    </rPh>
    <rPh sb="2" eb="4">
      <t>ニュウショ</t>
    </rPh>
    <rPh sb="4" eb="6">
      <t>セイカツ</t>
    </rPh>
    <rPh sb="6" eb="8">
      <t>カイゴ</t>
    </rPh>
    <phoneticPr fontId="5"/>
  </si>
  <si>
    <t>特定施設入所者生活介護</t>
    <rPh sb="0" eb="2">
      <t>トクテイ</t>
    </rPh>
    <rPh sb="2" eb="4">
      <t>シセツ</t>
    </rPh>
    <rPh sb="4" eb="7">
      <t>ニュウショシャ</t>
    </rPh>
    <rPh sb="7" eb="9">
      <t>セイカツ</t>
    </rPh>
    <rPh sb="9" eb="11">
      <t>カイゴ</t>
    </rPh>
    <phoneticPr fontId="5"/>
  </si>
  <si>
    <t>介護老人福祉施設</t>
    <rPh sb="0" eb="2">
      <t>カイゴ</t>
    </rPh>
    <rPh sb="2" eb="4">
      <t>ロウジン</t>
    </rPh>
    <rPh sb="4" eb="6">
      <t>フクシ</t>
    </rPh>
    <rPh sb="6" eb="8">
      <t>シセツ</t>
    </rPh>
    <phoneticPr fontId="5"/>
  </si>
  <si>
    <t>介護予防訪問入浴介護</t>
    <rPh sb="0" eb="4">
      <t>ヨ</t>
    </rPh>
    <rPh sb="4" eb="6">
      <t>ホウモン</t>
    </rPh>
    <rPh sb="6" eb="8">
      <t>ニュウヨク</t>
    </rPh>
    <rPh sb="8" eb="10">
      <t>カイゴ</t>
    </rPh>
    <phoneticPr fontId="5"/>
  </si>
  <si>
    <t>介護予防短期入所生活介護</t>
    <rPh sb="0" eb="4">
      <t>ヨ</t>
    </rPh>
    <rPh sb="4" eb="12">
      <t>タンキ</t>
    </rPh>
    <phoneticPr fontId="5"/>
  </si>
  <si>
    <t>介護予防特定施設入居者生活介護</t>
    <rPh sb="0" eb="4">
      <t>ヨ</t>
    </rPh>
    <rPh sb="4" eb="15">
      <t>トクテイ</t>
    </rPh>
    <phoneticPr fontId="5"/>
  </si>
  <si>
    <t>備考　　「適用条件」覧には、当該割引率が適用される時間帯、曜日、日時について具体的に記載してください。</t>
    <rPh sb="0" eb="2">
      <t>ビコウ</t>
    </rPh>
    <rPh sb="5" eb="7">
      <t>テキヨウ</t>
    </rPh>
    <rPh sb="7" eb="9">
      <t>ジョウケン</t>
    </rPh>
    <rPh sb="10" eb="11">
      <t>ラン</t>
    </rPh>
    <rPh sb="14" eb="16">
      <t>トウガイ</t>
    </rPh>
    <rPh sb="16" eb="18">
      <t>ワリビキ</t>
    </rPh>
    <rPh sb="18" eb="19">
      <t>リツ</t>
    </rPh>
    <rPh sb="20" eb="22">
      <t>テキヨウ</t>
    </rPh>
    <rPh sb="25" eb="28">
      <t>ジカンタイ</t>
    </rPh>
    <rPh sb="29" eb="31">
      <t>ヨウビ</t>
    </rPh>
    <rPh sb="32" eb="34">
      <t>ニチジ</t>
    </rPh>
    <rPh sb="38" eb="41">
      <t>グタイテキ</t>
    </rPh>
    <rPh sb="42" eb="44">
      <t>キサイ</t>
    </rPh>
    <phoneticPr fontId="5"/>
  </si>
  <si>
    <t>適用開始年月日</t>
    <rPh sb="0" eb="2">
      <t>テキヨウ</t>
    </rPh>
    <rPh sb="2" eb="4">
      <t>カイシ</t>
    </rPh>
    <rPh sb="4" eb="7">
      <t>ネンガッピ</t>
    </rPh>
    <phoneticPr fontId="5"/>
  </si>
  <si>
    <t>月</t>
  </si>
  <si>
    <t>４月</t>
    <rPh sb="1" eb="2">
      <t>ガツ</t>
    </rPh>
    <phoneticPr fontId="5"/>
  </si>
  <si>
    <t>５月</t>
    <rPh sb="1" eb="2">
      <t>ガツ</t>
    </rPh>
    <phoneticPr fontId="5"/>
  </si>
  <si>
    <t>６月</t>
    <rPh sb="1" eb="2">
      <t>ガツ</t>
    </rPh>
    <phoneticPr fontId="1"/>
  </si>
  <si>
    <t>７月</t>
  </si>
  <si>
    <t>７月</t>
    <rPh sb="1" eb="2">
      <t>ガツ</t>
    </rPh>
    <phoneticPr fontId="1"/>
  </si>
  <si>
    <t>８月</t>
  </si>
  <si>
    <t>８月</t>
    <rPh sb="1" eb="2">
      <t>ガツ</t>
    </rPh>
    <phoneticPr fontId="1"/>
  </si>
  <si>
    <t>９月</t>
  </si>
  <si>
    <t>９月</t>
    <rPh sb="1" eb="2">
      <t>ガツ</t>
    </rPh>
    <phoneticPr fontId="1"/>
  </si>
  <si>
    <t>10月</t>
    <rPh sb="2" eb="3">
      <t>ガツ</t>
    </rPh>
    <phoneticPr fontId="1"/>
  </si>
  <si>
    <t>11月</t>
    <rPh sb="2" eb="3">
      <t>ガツ</t>
    </rPh>
    <phoneticPr fontId="1"/>
  </si>
  <si>
    <t>12月</t>
    <rPh sb="2" eb="3">
      <t>ガツ</t>
    </rPh>
    <phoneticPr fontId="1"/>
  </si>
  <si>
    <t>１月</t>
  </si>
  <si>
    <t>１月</t>
    <rPh sb="1" eb="2">
      <t>ガツ</t>
    </rPh>
    <phoneticPr fontId="1"/>
  </si>
  <si>
    <t>２月</t>
  </si>
  <si>
    <t>２月</t>
    <rPh sb="1" eb="2">
      <t>ガツ</t>
    </rPh>
    <phoneticPr fontId="5"/>
  </si>
  <si>
    <t>４月</t>
    <rPh sb="1" eb="2">
      <t>ガツ</t>
    </rPh>
    <phoneticPr fontId="1"/>
  </si>
  <si>
    <t>５月</t>
    <rPh sb="1" eb="2">
      <t>ガツ</t>
    </rPh>
    <phoneticPr fontId="1"/>
  </si>
  <si>
    <t>１０月</t>
  </si>
  <si>
    <t>１１月</t>
  </si>
  <si>
    <t>１２月</t>
  </si>
  <si>
    <t>管理者</t>
    <rPh sb="0" eb="3">
      <t>カンリシャ</t>
    </rPh>
    <phoneticPr fontId="1"/>
  </si>
  <si>
    <t>(ァ)÷【A】　＝</t>
    <phoneticPr fontId="5"/>
  </si>
  <si>
    <t>1)</t>
    <phoneticPr fontId="5"/>
  </si>
  <si>
    <t>時間</t>
    <rPh sb="0" eb="2">
      <t>ジカン</t>
    </rPh>
    <phoneticPr fontId="1"/>
  </si>
  <si>
    <t>2)</t>
    <phoneticPr fontId="5"/>
  </si>
  <si>
    <t>【E】</t>
    <phoneticPr fontId="5"/>
  </si>
  <si>
    <t>×100%＝</t>
    <phoneticPr fontId="5"/>
  </si>
  <si>
    <t>％【F】</t>
    <phoneticPr fontId="5"/>
  </si>
  <si>
    <t>【D】</t>
    <phoneticPr fontId="5"/>
  </si>
  <si>
    <t>(ァ)÷【Ａ】　＝</t>
    <phoneticPr fontId="5"/>
  </si>
  <si>
    <t>②</t>
    <phoneticPr fontId="5"/>
  </si>
  <si>
    <t>4　勤続年数の状況</t>
    <phoneticPr fontId="5"/>
  </si>
  <si>
    <t>③</t>
    <phoneticPr fontId="5"/>
  </si>
  <si>
    <t>％</t>
    <phoneticPr fontId="5"/>
  </si>
  <si>
    <t>④</t>
    <phoneticPr fontId="5"/>
  </si>
  <si>
    <r>
      <t>勤続年数７年以上の者が</t>
    </r>
    <r>
      <rPr>
        <b/>
        <sz val="10"/>
        <rFont val="ＭＳ Ｐゴシック"/>
        <family val="3"/>
        <charset val="128"/>
      </rPr>
      <t>３０％以上</t>
    </r>
    <rPh sb="0" eb="2">
      <t>キンゾク</t>
    </rPh>
    <rPh sb="2" eb="4">
      <t>ネンスウ</t>
    </rPh>
    <rPh sb="5" eb="6">
      <t>ネン</t>
    </rPh>
    <rPh sb="6" eb="8">
      <t>イジョウ</t>
    </rPh>
    <rPh sb="9" eb="10">
      <t>モノ</t>
    </rPh>
    <rPh sb="14" eb="16">
      <t>イジョウ</t>
    </rPh>
    <phoneticPr fontId="5"/>
  </si>
  <si>
    <t>【サービス提供体制強化加算（Ⅰ）、（Ⅱ）、（Ⅲ）】</t>
    <rPh sb="5" eb="7">
      <t>テイキョウ</t>
    </rPh>
    <rPh sb="7" eb="9">
      <t>タイセイ</t>
    </rPh>
    <rPh sb="9" eb="11">
      <t>キョウカ</t>
    </rPh>
    <rPh sb="11" eb="13">
      <t>カサン</t>
    </rPh>
    <phoneticPr fontId="1"/>
  </si>
  <si>
    <t>【サービス提供体制強化加算（Ⅲ）】</t>
    <rPh sb="5" eb="13">
      <t>テイキョウタイセイキョウカカサン</t>
    </rPh>
    <phoneticPr fontId="1"/>
  </si>
  <si>
    <t>・勤続７年以上の者の占める割合の計算書</t>
    <rPh sb="1" eb="3">
      <t>キンゾク</t>
    </rPh>
    <rPh sb="4" eb="5">
      <t>ネン</t>
    </rPh>
    <rPh sb="5" eb="7">
      <t>イジョウ</t>
    </rPh>
    <rPh sb="8" eb="9">
      <t>モノ</t>
    </rPh>
    <rPh sb="10" eb="11">
      <t>シ</t>
    </rPh>
    <rPh sb="13" eb="15">
      <t>ワリアイ</t>
    </rPh>
    <rPh sb="16" eb="18">
      <t>ケイサン</t>
    </rPh>
    <rPh sb="18" eb="19">
      <t>ショ</t>
    </rPh>
    <phoneticPr fontId="5"/>
  </si>
  <si>
    <t>常勤職員の
勤務時間
【Ａ】</t>
    <rPh sb="0" eb="2">
      <t>ジョウキン</t>
    </rPh>
    <rPh sb="2" eb="4">
      <t>ショクイン</t>
    </rPh>
    <rPh sb="6" eb="8">
      <t>キンム</t>
    </rPh>
    <rPh sb="8" eb="10">
      <t>ジカン</t>
    </rPh>
    <phoneticPr fontId="1"/>
  </si>
  <si>
    <t>２　常勤換算後の人数（自動転記）の合計を実績月数で割って平均を計算し、【Ｄ】【Ｅ】に入力してください。
　※小数点２位以下切り捨て</t>
    <rPh sb="2" eb="4">
      <t>ジョウキン</t>
    </rPh>
    <rPh sb="4" eb="6">
      <t>カンサン</t>
    </rPh>
    <rPh sb="6" eb="7">
      <t>ゴ</t>
    </rPh>
    <rPh sb="8" eb="10">
      <t>ニンズウ</t>
    </rPh>
    <rPh sb="11" eb="13">
      <t>ジドウ</t>
    </rPh>
    <rPh sb="13" eb="15">
      <t>テンキ</t>
    </rPh>
    <rPh sb="17" eb="19">
      <t>ゴウケイ</t>
    </rPh>
    <rPh sb="20" eb="22">
      <t>ジッセキ</t>
    </rPh>
    <rPh sb="22" eb="24">
      <t>ツキスウ</t>
    </rPh>
    <rPh sb="25" eb="26">
      <t>ワ</t>
    </rPh>
    <rPh sb="28" eb="30">
      <t>ヘイキン</t>
    </rPh>
    <rPh sb="31" eb="33">
      <t>ケイサン</t>
    </rPh>
    <rPh sb="42" eb="44">
      <t>ニュウリョク</t>
    </rPh>
    <rPh sb="54" eb="57">
      <t>ショウスウテン</t>
    </rPh>
    <rPh sb="58" eb="59">
      <t>イ</t>
    </rPh>
    <rPh sb="59" eb="61">
      <t>イカ</t>
    </rPh>
    <rPh sb="61" eb="62">
      <t>キ</t>
    </rPh>
    <rPh sb="63" eb="64">
      <t>ス</t>
    </rPh>
    <phoneticPr fontId="5"/>
  </si>
  <si>
    <t>【以下は自動計算】</t>
    <rPh sb="1" eb="3">
      <t>イカ</t>
    </rPh>
    <rPh sb="4" eb="6">
      <t>ジドウ</t>
    </rPh>
    <rPh sb="6" eb="8">
      <t>ケイサン</t>
    </rPh>
    <phoneticPr fontId="1"/>
  </si>
  <si>
    <t>事業所名</t>
    <rPh sb="0" eb="3">
      <t>ジギョウショ</t>
    </rPh>
    <rPh sb="3" eb="4">
      <t>メイ</t>
    </rPh>
    <phoneticPr fontId="1"/>
  </si>
  <si>
    <t>事業所番号</t>
    <rPh sb="0" eb="3">
      <t>ジギョウショ</t>
    </rPh>
    <rPh sb="3" eb="5">
      <t>バンゴウ</t>
    </rPh>
    <phoneticPr fontId="1"/>
  </si>
  <si>
    <t>参考計算書（Ａ）
有資格者の割合の計算用</t>
    <rPh sb="0" eb="2">
      <t>サンコウ</t>
    </rPh>
    <rPh sb="2" eb="4">
      <t>ケイサン</t>
    </rPh>
    <rPh sb="4" eb="5">
      <t>ショ</t>
    </rPh>
    <rPh sb="9" eb="13">
      <t>ユウシカクシャ</t>
    </rPh>
    <rPh sb="14" eb="16">
      <t>ワリアイ</t>
    </rPh>
    <rPh sb="17" eb="19">
      <t>ケイサン</t>
    </rPh>
    <rPh sb="19" eb="20">
      <t>ヨウ</t>
    </rPh>
    <phoneticPr fontId="5"/>
  </si>
  <si>
    <t>【C】</t>
    <phoneticPr fontId="1"/>
  </si>
  <si>
    <t>【B】</t>
    <phoneticPr fontId="1"/>
  </si>
  <si>
    <t>【D】</t>
    <phoneticPr fontId="1"/>
  </si>
  <si>
    <t>【E】</t>
    <phoneticPr fontId="1"/>
  </si>
  <si>
    <r>
      <t xml:space="preserve">　「勤続７年以上職員の割合の算出」について、常勤換算方法により算出した前年度（３月を除く）の平均を用いて計算します。
　（例）令和３年度については、令和２年4月から令和３年2月までの常勤換算により算出した毎月の数値の平均をもって判断します。
</t>
    </r>
    <r>
      <rPr>
        <sz val="9"/>
        <color rgb="FFFF0000"/>
        <rFont val="ＭＳ Ｐ明朝"/>
        <family val="1"/>
        <charset val="128"/>
      </rPr>
      <t>　　　　※なお、常勤換算人数の計算に当たっては、計算の都度、小数点第２位以下は切り捨てて計算してください。</t>
    </r>
    <rPh sb="61" eb="62">
      <t>レイ</t>
    </rPh>
    <phoneticPr fontId="5"/>
  </si>
  <si>
    <t>参考計算書（Ｂ）
勤続７年以上職員の割合の計算用</t>
    <rPh sb="0" eb="2">
      <t>サンコウ</t>
    </rPh>
    <rPh sb="2" eb="4">
      <t>ケイサン</t>
    </rPh>
    <rPh sb="4" eb="5">
      <t>ショ</t>
    </rPh>
    <rPh sb="9" eb="11">
      <t>キンゾク</t>
    </rPh>
    <rPh sb="12" eb="13">
      <t>ネン</t>
    </rPh>
    <rPh sb="13" eb="15">
      <t>イジョウ</t>
    </rPh>
    <rPh sb="15" eb="17">
      <t>ショクイン</t>
    </rPh>
    <rPh sb="18" eb="20">
      <t>ワリアイ</t>
    </rPh>
    <rPh sb="21" eb="23">
      <t>ケイサン</t>
    </rPh>
    <rPh sb="23" eb="24">
      <t>ヨウ</t>
    </rPh>
    <phoneticPr fontId="5"/>
  </si>
  <si>
    <t>１　各月ごとに、実績数を元に常勤換算方法により、人数を計算してください。
　　※常勤換算人数は自動計算</t>
    <rPh sb="2" eb="3">
      <t>カク</t>
    </rPh>
    <rPh sb="3" eb="4">
      <t>ツキ</t>
    </rPh>
    <rPh sb="8" eb="10">
      <t>ジッセキ</t>
    </rPh>
    <rPh sb="10" eb="11">
      <t>スウ</t>
    </rPh>
    <rPh sb="12" eb="13">
      <t>モト</t>
    </rPh>
    <rPh sb="14" eb="16">
      <t>ジョウキン</t>
    </rPh>
    <rPh sb="16" eb="18">
      <t>カンサン</t>
    </rPh>
    <rPh sb="18" eb="20">
      <t>ホウホウ</t>
    </rPh>
    <rPh sb="24" eb="26">
      <t>ニンズウ</t>
    </rPh>
    <rPh sb="27" eb="29">
      <t>ケイサン</t>
    </rPh>
    <rPh sb="40" eb="42">
      <t>ジョウキン</t>
    </rPh>
    <rPh sb="42" eb="44">
      <t>カンサン</t>
    </rPh>
    <rPh sb="44" eb="46">
      <t>ニンズウ</t>
    </rPh>
    <rPh sb="47" eb="49">
      <t>ジドウ</t>
    </rPh>
    <rPh sb="49" eb="51">
      <t>ケイサン</t>
    </rPh>
    <phoneticPr fontId="5"/>
  </si>
  <si>
    <t>１　各月ごとに、実績数を元に常勤換算方法により、人数を計算してください。
　　※常勤換算人数は自動計算
　　※直接提供職員とは、『生活相談員、看護職員、介護職員、機能訓練指導員』を指します。</t>
    <rPh sb="2" eb="3">
      <t>カク</t>
    </rPh>
    <rPh sb="3" eb="4">
      <t>ツキ</t>
    </rPh>
    <rPh sb="8" eb="10">
      <t>ジッセキ</t>
    </rPh>
    <rPh sb="10" eb="11">
      <t>スウ</t>
    </rPh>
    <rPh sb="12" eb="13">
      <t>モト</t>
    </rPh>
    <rPh sb="14" eb="16">
      <t>ジョウキン</t>
    </rPh>
    <rPh sb="16" eb="18">
      <t>カンサン</t>
    </rPh>
    <rPh sb="18" eb="20">
      <t>ホウホウ</t>
    </rPh>
    <rPh sb="24" eb="26">
      <t>ニンズウ</t>
    </rPh>
    <rPh sb="27" eb="29">
      <t>ケイサン</t>
    </rPh>
    <rPh sb="40" eb="42">
      <t>ジョウキン</t>
    </rPh>
    <rPh sb="42" eb="44">
      <t>カンサン</t>
    </rPh>
    <rPh sb="44" eb="46">
      <t>ニンズウ</t>
    </rPh>
    <rPh sb="47" eb="49">
      <t>ジドウ</t>
    </rPh>
    <rPh sb="49" eb="51">
      <t>ケイサン</t>
    </rPh>
    <phoneticPr fontId="5"/>
  </si>
  <si>
    <r>
      <t>　「介護福祉士の割合の算出」について、常勤換算方法により算出した前年度（３月を除く）の平均を用いて計算します。
　</t>
    </r>
    <r>
      <rPr>
        <b/>
        <u/>
        <sz val="9"/>
        <rFont val="ＭＳ Ｐ明朝"/>
        <family val="1"/>
        <charset val="128"/>
      </rPr>
      <t>勤続年数１０年以上の介護福祉士の状況の計算の際は、表中「介護福祉士」を「勤続年数１０年以上の介護福祉士」と読み替えてご使用ください。</t>
    </r>
    <r>
      <rPr>
        <sz val="9"/>
        <rFont val="ＭＳ Ｐ明朝"/>
        <family val="1"/>
        <charset val="128"/>
      </rPr>
      <t xml:space="preserve">
　（例）令和３年度については、令和２年4月から令和３年2月までの常勤換算により算出した毎月の数値の平均をもって判断します。
</t>
    </r>
    <r>
      <rPr>
        <sz val="9"/>
        <color rgb="FFFF0000"/>
        <rFont val="ＭＳ Ｐ明朝"/>
        <family val="1"/>
        <charset val="128"/>
      </rPr>
      <t>　　　　※なお、常勤換算人数の計算に当たっては、計算の都度、小数点第２位以下は切り捨てて計算してください。</t>
    </r>
    <rPh sb="2" eb="4">
      <t>カイゴ</t>
    </rPh>
    <rPh sb="4" eb="7">
      <t>フクシシ</t>
    </rPh>
    <rPh sb="8" eb="10">
      <t>ワリアイ</t>
    </rPh>
    <rPh sb="11" eb="13">
      <t>サンシュツ</t>
    </rPh>
    <rPh sb="19" eb="21">
      <t>ジョウキン</t>
    </rPh>
    <rPh sb="21" eb="23">
      <t>カンサン</t>
    </rPh>
    <rPh sb="23" eb="25">
      <t>ホウホウ</t>
    </rPh>
    <rPh sb="28" eb="30">
      <t>サンシュツ</t>
    </rPh>
    <rPh sb="32" eb="35">
      <t>ゼンネンド</t>
    </rPh>
    <rPh sb="37" eb="38">
      <t>ガツ</t>
    </rPh>
    <rPh sb="39" eb="40">
      <t>ノゾ</t>
    </rPh>
    <rPh sb="43" eb="45">
      <t>ヘイキン</t>
    </rPh>
    <rPh sb="46" eb="47">
      <t>モチ</t>
    </rPh>
    <rPh sb="49" eb="51">
      <t>ケイサン</t>
    </rPh>
    <rPh sb="126" eb="127">
      <t>レイ</t>
    </rPh>
    <rPh sb="131" eb="133">
      <t>ネンド</t>
    </rPh>
    <rPh sb="139" eb="141">
      <t>レイ</t>
    </rPh>
    <rPh sb="142" eb="143">
      <t>ネン</t>
    </rPh>
    <rPh sb="144" eb="145">
      <t>ガツ</t>
    </rPh>
    <rPh sb="147" eb="149">
      <t>レイ</t>
    </rPh>
    <rPh sb="150" eb="151">
      <t>ネン</t>
    </rPh>
    <rPh sb="152" eb="153">
      <t>ガツ</t>
    </rPh>
    <rPh sb="156" eb="158">
      <t>ジョウキン</t>
    </rPh>
    <rPh sb="158" eb="160">
      <t>カンサン</t>
    </rPh>
    <rPh sb="163" eb="165">
      <t>サンシュツ</t>
    </rPh>
    <rPh sb="167" eb="169">
      <t>マイツキ</t>
    </rPh>
    <rPh sb="170" eb="172">
      <t>スウチ</t>
    </rPh>
    <rPh sb="173" eb="175">
      <t>ヘイキン</t>
    </rPh>
    <rPh sb="179" eb="181">
      <t>ハンダン</t>
    </rPh>
    <phoneticPr fontId="5"/>
  </si>
  <si>
    <t>勤続７年以上</t>
    <rPh sb="0" eb="2">
      <t>キンゾク</t>
    </rPh>
    <rPh sb="3" eb="4">
      <t>ネン</t>
    </rPh>
    <rPh sb="4" eb="6">
      <t>イジョウ</t>
    </rPh>
    <phoneticPr fontId="5"/>
  </si>
  <si>
    <t>勤続７年以上直接提供職員の総勤務時間数</t>
    <rPh sb="0" eb="2">
      <t>キンゾク</t>
    </rPh>
    <rPh sb="3" eb="6">
      <t>ネンイジョウ</t>
    </rPh>
    <rPh sb="6" eb="8">
      <t>チョクセツ</t>
    </rPh>
    <rPh sb="8" eb="10">
      <t>テイキョウ</t>
    </rPh>
    <rPh sb="10" eb="12">
      <t>ショクイン</t>
    </rPh>
    <rPh sb="13" eb="14">
      <t>ソウ</t>
    </rPh>
    <rPh sb="14" eb="16">
      <t>キンム</t>
    </rPh>
    <rPh sb="16" eb="18">
      <t>ジカン</t>
    </rPh>
    <rPh sb="18" eb="19">
      <t>スウ</t>
    </rPh>
    <phoneticPr fontId="5"/>
  </si>
  <si>
    <t>事 業 所 名</t>
  </si>
  <si>
    <t>異動等区分</t>
    <phoneticPr fontId="5"/>
  </si>
  <si>
    <t>□</t>
  </si>
  <si>
    <t>1　新規</t>
    <phoneticPr fontId="5"/>
  </si>
  <si>
    <t>2　変更</t>
    <phoneticPr fontId="5"/>
  </si>
  <si>
    <t>3　終了</t>
    <phoneticPr fontId="5"/>
  </si>
  <si>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5"/>
  </si>
  <si>
    <t>有</t>
    <rPh sb="0" eb="1">
      <t>ア</t>
    </rPh>
    <phoneticPr fontId="5"/>
  </si>
  <si>
    <t>・</t>
    <phoneticPr fontId="5"/>
  </si>
  <si>
    <t>無</t>
    <rPh sb="0" eb="1">
      <t>ナ</t>
    </rPh>
    <phoneticPr fontId="5"/>
  </si>
  <si>
    <t>指定居宅サービス等基準第93条第１項第２号又は第３号に規定する看護職員又は介護職員の員数に加え、看護職員又は介護職員を常勤換算方法で２以上確保している。</t>
    <phoneticPr fontId="5"/>
  </si>
  <si>
    <t>指定通所介護事業所における前年度又は算定日が属する月の前３月間の利用者の総数のうち、要介護状態区分が要介護３、要介護４又は要介護５である者の占める割合が100分の30以上である。</t>
    <phoneticPr fontId="5"/>
  </si>
  <si>
    <t>指定通所介護を行う時間帯を通じて専ら当該指定通所介護の提供に当たる看護職員を１名以上配置している。</t>
    <phoneticPr fontId="5"/>
  </si>
  <si>
    <t>共生型通所介護費を算定していない。</t>
    <rPh sb="0" eb="3">
      <t>キョウセイガタ</t>
    </rPh>
    <rPh sb="3" eb="5">
      <t>ツウショ</t>
    </rPh>
    <rPh sb="5" eb="8">
      <t>カイゴヒ</t>
    </rPh>
    <rPh sb="9" eb="11">
      <t>サンテイ</t>
    </rPh>
    <phoneticPr fontId="5"/>
  </si>
  <si>
    <t>備考　要件を満たすことが分かる根拠書類を準備し、指定権者からの求めがあった場合には、</t>
    <phoneticPr fontId="5"/>
  </si>
  <si>
    <t>　　速やかに提出すること。</t>
    <rPh sb="2" eb="3">
      <t>スミ</t>
    </rPh>
    <rPh sb="6" eb="8">
      <t>テイシュツ</t>
    </rPh>
    <phoneticPr fontId="5"/>
  </si>
  <si>
    <t>認知症加算に係る届出書</t>
    <rPh sb="0" eb="3">
      <t>ニンチショウ</t>
    </rPh>
    <rPh sb="3" eb="5">
      <t>カサン</t>
    </rPh>
    <rPh sb="6" eb="7">
      <t>カカ</t>
    </rPh>
    <rPh sb="8" eb="11">
      <t>トドケデショ</t>
    </rPh>
    <phoneticPr fontId="5"/>
  </si>
  <si>
    <t>認知症加算に係る届出内容</t>
    <rPh sb="0" eb="3">
      <t>ニンチショウ</t>
    </rPh>
    <rPh sb="3" eb="5">
      <t>カサン</t>
    </rPh>
    <rPh sb="6" eb="7">
      <t>カカワ</t>
    </rPh>
    <rPh sb="8" eb="10">
      <t>トドケデ</t>
    </rPh>
    <rPh sb="10" eb="12">
      <t>ナイヨウ</t>
    </rPh>
    <phoneticPr fontId="5"/>
  </si>
  <si>
    <t>①　利用者総数　</t>
    <rPh sb="2" eb="5">
      <t>リヨウシャ</t>
    </rPh>
    <rPh sb="5" eb="7">
      <t>ソウスウ</t>
    </rPh>
    <rPh sb="6" eb="7">
      <t>スウ</t>
    </rPh>
    <phoneticPr fontId="5"/>
  </si>
  <si>
    <t>人</t>
    <rPh sb="0" eb="1">
      <t>ヒト</t>
    </rPh>
    <phoneticPr fontId="5"/>
  </si>
  <si>
    <t>②　対象者　</t>
    <rPh sb="2" eb="5">
      <t>タイショウシャ</t>
    </rPh>
    <phoneticPr fontId="5"/>
  </si>
  <si>
    <t>③　②÷①×100</t>
    <phoneticPr fontId="5"/>
  </si>
  <si>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5"/>
  </si>
  <si>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5"/>
  </si>
  <si>
    <t>共生型通所介護費を算定している。</t>
    <rPh sb="7" eb="8">
      <t>ヒ</t>
    </rPh>
    <rPh sb="9" eb="11">
      <t>サンテイ</t>
    </rPh>
    <phoneticPr fontId="5"/>
  </si>
  <si>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5"/>
  </si>
  <si>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5"/>
  </si>
  <si>
    <t>（別紙）</t>
    <rPh sb="1" eb="3">
      <t>ベッシ</t>
    </rPh>
    <phoneticPr fontId="5"/>
  </si>
  <si>
    <t>令和　　　年　　　月　　　日</t>
    <rPh sb="0" eb="2">
      <t>レイワ</t>
    </rPh>
    <rPh sb="5" eb="6">
      <t>ネン</t>
    </rPh>
    <rPh sb="9" eb="10">
      <t>ツキ</t>
    </rPh>
    <rPh sb="13" eb="14">
      <t>ヒ</t>
    </rPh>
    <phoneticPr fontId="5"/>
  </si>
  <si>
    <t>令和　　　　年　　　　月　　　　日</t>
    <rPh sb="0" eb="2">
      <t>レイワ</t>
    </rPh>
    <rPh sb="6" eb="7">
      <t>ネン</t>
    </rPh>
    <rPh sb="11" eb="12">
      <t>ツキ</t>
    </rPh>
    <rPh sb="16" eb="17">
      <t>ヒ</t>
    </rPh>
    <phoneticPr fontId="5"/>
  </si>
  <si>
    <t>≪提出不要≫</t>
    <rPh sb="1" eb="3">
      <t>テイシュツ</t>
    </rPh>
    <rPh sb="3" eb="5">
      <t>フヨウ</t>
    </rPh>
    <phoneticPr fontId="1"/>
  </si>
  <si>
    <t>従業者の勤務の体制及び勤務形態一覧表　記入方法　（通所介護）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9">
      <t>カイゴ</t>
    </rPh>
    <phoneticPr fontId="5"/>
  </si>
  <si>
    <t>・・・直接入力する必要がある箇所です。</t>
    <rPh sb="3" eb="5">
      <t>チョクセツ</t>
    </rPh>
    <rPh sb="5" eb="7">
      <t>ニュウリョク</t>
    </rPh>
    <rPh sb="9" eb="11">
      <t>ヒツヨウ</t>
    </rPh>
    <rPh sb="14" eb="16">
      <t>カショ</t>
    </rPh>
    <phoneticPr fontId="1"/>
  </si>
  <si>
    <t>下記の記入方法に従って、入力してください。</t>
    <phoneticPr fontId="1"/>
  </si>
  <si>
    <t>・・・プルダウンから選択して入力する必要がある箇所です。</t>
    <rPh sb="10" eb="12">
      <t>センタク</t>
    </rPh>
    <rPh sb="14" eb="16">
      <t>ニュウリョク</t>
    </rPh>
    <rPh sb="18" eb="20">
      <t>ヒツヨウ</t>
    </rPh>
    <rPh sb="23" eb="25">
      <t>カショ</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</si>
  <si>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</si>
  <si>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</si>
  <si>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(1) 「４週」・「暦月」のいずれかを選択してください。</t>
    <rPh sb="7" eb="8">
      <t>シュウ</t>
    </rPh>
    <rPh sb="11" eb="12">
      <t>レキ</t>
    </rPh>
    <rPh sb="12" eb="13">
      <t>ツキ</t>
    </rPh>
    <rPh sb="20" eb="22">
      <t>センタク</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</si>
  <si>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</si>
  <si>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</si>
  <si>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1"/>
  </si>
  <si>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1"/>
  </si>
  <si>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1"/>
  </si>
  <si>
    <t xml:space="preserve"> 　　 記入の順序は、職種ごとにまとめてください。</t>
    <rPh sb="4" eb="6">
      <t>キニュウ</t>
    </rPh>
    <rPh sb="7" eb="9">
      <t>ジュンジョ</t>
    </rPh>
    <rPh sb="11" eb="13">
      <t>ショクシュ</t>
    </rPh>
    <phoneticPr fontId="1"/>
  </si>
  <si>
    <t>No</t>
    <phoneticPr fontId="1"/>
  </si>
  <si>
    <t>職種名</t>
    <rPh sb="0" eb="2">
      <t>ショクシュ</t>
    </rPh>
    <rPh sb="2" eb="3">
      <t>メイ</t>
    </rPh>
    <phoneticPr fontId="1"/>
  </si>
  <si>
    <t>生活相談員</t>
    <rPh sb="0" eb="2">
      <t>セイカツ</t>
    </rPh>
    <rPh sb="2" eb="5">
      <t>ソウダンイン</t>
    </rPh>
    <phoneticPr fontId="1"/>
  </si>
  <si>
    <t>看護職員</t>
    <rPh sb="0" eb="2">
      <t>カンゴ</t>
    </rPh>
    <rPh sb="2" eb="4">
      <t>ショクイン</t>
    </rPh>
    <phoneticPr fontId="1"/>
  </si>
  <si>
    <t>介護職員</t>
    <rPh sb="0" eb="2">
      <t>カイゴ</t>
    </rPh>
    <rPh sb="2" eb="4">
      <t>ショクイン</t>
    </rPh>
    <phoneticPr fontId="1"/>
  </si>
  <si>
    <t>機能訓練指導員</t>
    <rPh sb="0" eb="2">
      <t>キノウ</t>
    </rPh>
    <rPh sb="2" eb="4">
      <t>クンレン</t>
    </rPh>
    <rPh sb="4" eb="7">
      <t>シドウイン</t>
    </rPh>
    <phoneticPr fontId="1"/>
  </si>
  <si>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5"/>
  </si>
  <si>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</si>
  <si>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記号</t>
    <rPh sb="0" eb="2">
      <t>キゴウ</t>
    </rPh>
    <phoneticPr fontId="1"/>
  </si>
  <si>
    <t>区分</t>
    <rPh sb="0" eb="2">
      <t>クブン</t>
    </rPh>
    <phoneticPr fontId="1"/>
  </si>
  <si>
    <t>A</t>
    <phoneticPr fontId="1"/>
  </si>
  <si>
    <t>常勤で専従</t>
    <rPh sb="0" eb="2">
      <t>ジョウキン</t>
    </rPh>
    <rPh sb="3" eb="5">
      <t>センジュウ</t>
    </rPh>
    <phoneticPr fontId="1"/>
  </si>
  <si>
    <t>B</t>
    <phoneticPr fontId="1"/>
  </si>
  <si>
    <t>常勤で兼務</t>
    <rPh sb="0" eb="2">
      <t>ジョウキン</t>
    </rPh>
    <rPh sb="3" eb="5">
      <t>ケンム</t>
    </rPh>
    <phoneticPr fontId="1"/>
  </si>
  <si>
    <t>C</t>
    <phoneticPr fontId="1"/>
  </si>
  <si>
    <t>非常勤で専従</t>
    <rPh sb="0" eb="3">
      <t>ヒジョウキン</t>
    </rPh>
    <rPh sb="4" eb="6">
      <t>センジュウ</t>
    </rPh>
    <phoneticPr fontId="1"/>
  </si>
  <si>
    <t>D</t>
    <phoneticPr fontId="1"/>
  </si>
  <si>
    <t>非常勤で兼務</t>
    <rPh sb="0" eb="1">
      <t>ヒ</t>
    </rPh>
    <rPh sb="1" eb="3">
      <t>ジョウキン</t>
    </rPh>
    <rPh sb="4" eb="6">
      <t>ケンム</t>
    </rPh>
    <phoneticPr fontId="1"/>
  </si>
  <si>
    <t>（注）常勤・非常勤の区分について</t>
    <rPh sb="1" eb="2">
      <t>チュウ</t>
    </rPh>
    <rPh sb="3" eb="5">
      <t>ジョウキン</t>
    </rPh>
    <rPh sb="6" eb="9">
      <t>ヒジョウキン</t>
    </rPh>
    <rPh sb="10" eb="12">
      <t>クブン</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</si>
  <si>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</si>
  <si>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</si>
  <si>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</si>
  <si>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</si>
  <si>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</si>
  <si>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(9) 従業者の氏名を記入してください。</t>
    <rPh sb="5" eb="8">
      <t>ジュウギョウシャ</t>
    </rPh>
    <rPh sb="9" eb="11">
      <t>シメイ</t>
    </rPh>
    <rPh sb="12" eb="14">
      <t>キニュウ</t>
    </rPh>
    <phoneticPr fontId="1"/>
  </si>
  <si>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1"/>
  </si>
  <si>
    <t>　　  ※ 指定基準の確認に際しては、４週分の入力で差し支えありません。</t>
  </si>
  <si>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</si>
  <si>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1"/>
  </si>
  <si>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</si>
  <si>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</si>
  <si>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</si>
  <si>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その他、特記事項欄としてもご活用ください。</t>
    <rPh sb="6" eb="7">
      <t>タ</t>
    </rPh>
    <rPh sb="8" eb="10">
      <t>トッキ</t>
    </rPh>
    <rPh sb="10" eb="12">
      <t>ジコウ</t>
    </rPh>
    <rPh sb="12" eb="13">
      <t>ラン</t>
    </rPh>
    <rPh sb="18" eb="20">
      <t>カツヨウ</t>
    </rPh>
    <phoneticPr fontId="1"/>
  </si>
  <si>
    <t>　(14)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1"/>
  </si>
  <si>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1"/>
  </si>
  <si>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1"/>
  </si>
  <si>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1"/>
  </si>
  <si>
    <t>　(18)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1"/>
  </si>
  <si>
    <t xml:space="preserve"> （参考）</t>
    <rPh sb="2" eb="4">
      <t>サンコウ</t>
    </rPh>
    <phoneticPr fontId="1"/>
  </si>
  <si>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1"/>
  </si>
  <si>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1"/>
  </si>
  <si>
    <t>（参考様式1）</t>
    <rPh sb="1" eb="3">
      <t>サンコウ</t>
    </rPh>
    <rPh sb="3" eb="5">
      <t>ヨウシキ</t>
    </rPh>
    <phoneticPr fontId="5"/>
  </si>
  <si>
    <t>従業者の勤務の体制及び勤務形態一覧表　</t>
  </si>
  <si>
    <t>サービス種別（</t>
    <rPh sb="4" eb="6">
      <t>シュベツ</t>
    </rPh>
    <phoneticPr fontId="1"/>
  </si>
  <si>
    <t>通所介護</t>
    <rPh sb="0" eb="2">
      <t>ツウショ</t>
    </rPh>
    <rPh sb="2" eb="4">
      <t>カイゴ</t>
    </rPh>
    <phoneticPr fontId="1"/>
  </si>
  <si>
    <t>）</t>
    <phoneticPr fontId="1"/>
  </si>
  <si>
    <t>令和</t>
    <rPh sb="0" eb="2">
      <t>レイワ</t>
    </rPh>
    <phoneticPr fontId="1"/>
  </si>
  <si>
    <t>(</t>
    <phoneticPr fontId="1"/>
  </si>
  <si>
    <t>)</t>
    <phoneticPr fontId="1"/>
  </si>
  <si>
    <t>年</t>
    <rPh sb="0" eb="1">
      <t>ネン</t>
    </rPh>
    <phoneticPr fontId="1"/>
  </si>
  <si>
    <t>月</t>
    <rPh sb="0" eb="1">
      <t>ゲツ</t>
    </rPh>
    <phoneticPr fontId="1"/>
  </si>
  <si>
    <t>事業所名（</t>
    <rPh sb="0" eb="3">
      <t>ジギョウショ</t>
    </rPh>
    <rPh sb="3" eb="4">
      <t>メイ</t>
    </rPh>
    <phoneticPr fontId="1"/>
  </si>
  <si>
    <t>(1)</t>
    <phoneticPr fontId="1"/>
  </si>
  <si>
    <t>(2)</t>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</si>
  <si>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</si>
  <si>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時間/週</t>
    <rPh sb="0" eb="2">
      <t>ジカン</t>
    </rPh>
    <rPh sb="3" eb="4">
      <t>シュウ</t>
    </rPh>
    <phoneticPr fontId="1"/>
  </si>
  <si>
    <t>時間/月</t>
    <rPh sb="0" eb="2">
      <t>ジカン</t>
    </rPh>
    <rPh sb="3" eb="4">
      <t>ツキ</t>
    </rPh>
    <phoneticPr fontId="1"/>
  </si>
  <si>
    <t>当月の日数</t>
    <rPh sb="0" eb="2">
      <t>トウゲツ</t>
    </rPh>
    <rPh sb="3" eb="5">
      <t>ニッスウ</t>
    </rPh>
    <phoneticPr fontId="1"/>
  </si>
  <si>
    <t>日</t>
    <rPh sb="0" eb="1">
      <t>ニチ</t>
    </rPh>
    <phoneticPr fontId="1"/>
  </si>
  <si>
    <t>(4) 事業所全体のサービス提供単位数</t>
    <phoneticPr fontId="1"/>
  </si>
  <si>
    <t>単位</t>
    <rPh sb="0" eb="2">
      <t>タンイ</t>
    </rPh>
    <phoneticPr fontId="1"/>
  </si>
  <si>
    <t>単位目</t>
    <rPh sb="0" eb="2">
      <t>タンイ</t>
    </rPh>
    <rPh sb="2" eb="3">
      <t>メ</t>
    </rPh>
    <phoneticPr fontId="1"/>
  </si>
  <si>
    <t xml:space="preserve">(5) 当該サービス提供単位のサービス提供時間 </t>
    <rPh sb="4" eb="6">
      <t>トウガイ</t>
    </rPh>
    <rPh sb="10" eb="12">
      <t>テイキョウ</t>
    </rPh>
    <rPh sb="12" eb="14">
      <t>タンイ</t>
    </rPh>
    <rPh sb="19" eb="21">
      <t>テイキョウ</t>
    </rPh>
    <rPh sb="21" eb="23">
      <t>ジカン</t>
    </rPh>
    <phoneticPr fontId="1"/>
  </si>
  <si>
    <t>～</t>
    <phoneticPr fontId="1"/>
  </si>
  <si>
    <t>（計</t>
    <rPh sb="1" eb="2">
      <t>ケイ</t>
    </rPh>
    <phoneticPr fontId="1"/>
  </si>
  <si>
    <t>時間）</t>
    <rPh sb="0" eb="2">
      <t>ジカン</t>
    </rPh>
    <phoneticPr fontId="1"/>
  </si>
  <si>
    <t>(6) 
職種</t>
    <phoneticPr fontId="5"/>
  </si>
  <si>
    <t>(7)
勤務
形態</t>
    <phoneticPr fontId="5"/>
  </si>
  <si>
    <t>(8)
資格</t>
    <rPh sb="4" eb="6">
      <t>シカク</t>
    </rPh>
    <phoneticPr fontId="1"/>
  </si>
  <si>
    <t>(9) 氏　名</t>
    <phoneticPr fontId="5"/>
  </si>
  <si>
    <t>(10)</t>
    <phoneticPr fontId="1"/>
  </si>
  <si>
    <t>(12)
週平均
勤務時間
数</t>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</si>
  <si>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5"/>
  </si>
  <si>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</si>
  <si>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</si>
  <si>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</si>
  <si>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</si>
  <si>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</si>
  <si>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シフト記号</t>
    <phoneticPr fontId="1"/>
  </si>
  <si>
    <t>勤務時間数</t>
    <rPh sb="0" eb="2">
      <t>キンム</t>
    </rPh>
    <rPh sb="2" eb="4">
      <t>ジカン</t>
    </rPh>
    <rPh sb="4" eb="5">
      <t>スウ</t>
    </rPh>
    <phoneticPr fontId="1"/>
  </si>
  <si>
    <t>サービス提供時間内
の勤務時間数</t>
    <rPh sb="4" eb="6">
      <t>テイキョウ</t>
    </rPh>
    <rPh sb="6" eb="9">
      <t>ジカンナイ</t>
    </rPh>
    <rPh sb="11" eb="13">
      <t>キンム</t>
    </rPh>
    <rPh sb="13" eb="15">
      <t>ジカン</t>
    </rPh>
    <rPh sb="15" eb="16">
      <t>スウ</t>
    </rPh>
    <phoneticPr fontId="1"/>
  </si>
  <si>
    <t>(14) サービス提供時間内の勤務延時間数（生活相談員）</t>
    <rPh sb="9" eb="11">
      <t>テイキョウ</t>
    </rPh>
    <rPh sb="11" eb="13">
      <t>ジカン</t>
    </rPh>
    <rPh sb="13" eb="14">
      <t>ナイ</t>
    </rPh>
    <phoneticPr fontId="1"/>
  </si>
  <si>
    <t>(15) サービス提供時間内の勤務延時間数（介護職員）</t>
    <rPh sb="9" eb="11">
      <t>テイキョウ</t>
    </rPh>
    <rPh sb="11" eb="13">
      <t>ジカン</t>
    </rPh>
    <rPh sb="13" eb="14">
      <t>ナイ</t>
    </rPh>
    <phoneticPr fontId="1"/>
  </si>
  <si>
    <t>(16) 利用者数　　　</t>
  </si>
  <si>
    <t>(17) サービス提供時間（平均提供時間）</t>
    <rPh sb="9" eb="11">
      <t>テイキョウ</t>
    </rPh>
    <rPh sb="11" eb="13">
      <t>ジカン</t>
    </rPh>
    <rPh sb="14" eb="16">
      <t>ヘイキン</t>
    </rPh>
    <rPh sb="16" eb="18">
      <t>テイキョウ</t>
    </rPh>
    <rPh sb="18" eb="20">
      <t>ジカン</t>
    </rPh>
    <phoneticPr fontId="1"/>
  </si>
  <si>
    <t>(18) 確保すべき介護職員の勤務時間数　　　</t>
    <rPh sb="5" eb="7">
      <t>カクホ</t>
    </rPh>
    <rPh sb="10" eb="12">
      <t>カイゴ</t>
    </rPh>
    <rPh sb="12" eb="14">
      <t>ショクイン</t>
    </rPh>
    <rPh sb="15" eb="17">
      <t>キンム</t>
    </rPh>
    <rPh sb="17" eb="20">
      <t>ジカンスウ</t>
    </rPh>
    <phoneticPr fontId="1"/>
  </si>
  <si>
    <t>（参考）
(19) 1日の職種別人員内訳</t>
    <rPh sb="1" eb="3">
      <t>サンコウ</t>
    </rPh>
    <rPh sb="11" eb="12">
      <t>ニチ</t>
    </rPh>
    <rPh sb="13" eb="16">
      <t>ショクシュベツ</t>
    </rPh>
    <rPh sb="16" eb="17">
      <t>ニン</t>
    </rPh>
    <rPh sb="17" eb="18">
      <t>イン</t>
    </rPh>
    <rPh sb="18" eb="19">
      <t>ウチ</t>
    </rPh>
    <rPh sb="19" eb="20">
      <t>ヤク</t>
    </rPh>
    <phoneticPr fontId="1"/>
  </si>
  <si>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</si>
  <si>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</si>
  <si>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※24時間表記</t>
  </si>
  <si>
    <t>休憩時間1時間は「1:00」、休憩時間45分は「00:45」と入力してください。</t>
    <phoneticPr fontId="1"/>
  </si>
  <si>
    <t>勤務時間</t>
    <rPh sb="0" eb="2">
      <t>キンム</t>
    </rPh>
    <rPh sb="2" eb="4">
      <t>ジカン</t>
    </rPh>
    <phoneticPr fontId="1"/>
  </si>
  <si>
    <t>サービス提供時間</t>
    <rPh sb="4" eb="6">
      <t>テイキョウ</t>
    </rPh>
    <rPh sb="6" eb="8">
      <t>ジカン</t>
    </rPh>
    <phoneticPr fontId="1"/>
  </si>
  <si>
    <t>サービス提供時間内の勤務時間</t>
    <rPh sb="4" eb="6">
      <t>テイキョウ</t>
    </rPh>
    <rPh sb="6" eb="8">
      <t>ジカン</t>
    </rPh>
    <rPh sb="8" eb="9">
      <t>ナイ</t>
    </rPh>
    <rPh sb="10" eb="12">
      <t>キンム</t>
    </rPh>
    <rPh sb="12" eb="14">
      <t>ジカン</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</si>
  <si>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</si>
  <si>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</si>
  <si>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</si>
  <si>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うち、休憩時間</t>
    <rPh sb="3" eb="5">
      <t>キュウケイ</t>
    </rPh>
    <rPh sb="5" eb="7">
      <t>ジカン</t>
    </rPh>
    <phoneticPr fontId="1"/>
  </si>
  <si>
    <t>開始時刻</t>
    <rPh sb="0" eb="2">
      <t>カイシ</t>
    </rPh>
    <rPh sb="2" eb="4">
      <t>ジコク</t>
    </rPh>
    <phoneticPr fontId="1"/>
  </si>
  <si>
    <t>終了時刻</t>
    <rPh sb="0" eb="2">
      <t>シュウリョウ</t>
    </rPh>
    <rPh sb="2" eb="4">
      <t>ジコク</t>
    </rPh>
    <phoneticPr fontId="1"/>
  </si>
  <si>
    <t>a</t>
    <phoneticPr fontId="1"/>
  </si>
  <si>
    <t>：</t>
    <phoneticPr fontId="1"/>
  </si>
  <si>
    <t>（</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</si>
  <si>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</si>
  <si>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</si>
  <si>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</si>
  <si>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</si>
  <si>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</si>
  <si>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</si>
  <si>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</si>
  <si>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</si>
  <si>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</si>
  <si>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</si>
  <si>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</si>
  <si>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</si>
  <si>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</si>
  <si>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</si>
  <si>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</si>
  <si>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</si>
  <si>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</si>
  <si>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</si>
  <si>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</si>
  <si>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</si>
  <si>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</si>
  <si>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</si>
  <si>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</si>
  <si>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</si>
  <si>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</si>
  <si>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休</t>
    <rPh sb="0" eb="1">
      <t>ヤス</t>
    </rPh>
    <phoneticPr fontId="1"/>
  </si>
  <si>
    <t>休日</t>
    <rPh sb="0" eb="2">
      <t>キュウジツ</t>
    </rPh>
    <phoneticPr fontId="1"/>
  </si>
  <si>
    <t>-</t>
    <phoneticPr fontId="1"/>
  </si>
  <si>
    <t>・職種ごとの勤務時間を「○：○○～○：○○」と表記することが困難な場合は、No21～30を活用し、勤務時間数のみを入力してください。</t>
    <rPh sb="45" eb="47">
      <t>カツヨウ</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</si>
  <si>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</si>
  <si>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</si>
  <si>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</si>
  <si>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1"/>
  </si>
  <si>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1"/>
  </si>
  <si>
    <t>１．サービス種別</t>
    <rPh sb="6" eb="8">
      <t>シュベツ</t>
    </rPh>
    <phoneticPr fontId="1"/>
  </si>
  <si>
    <t>サービス種別</t>
    <rPh sb="4" eb="6">
      <t>シュベツ</t>
    </rPh>
    <phoneticPr fontId="1"/>
  </si>
  <si>
    <t>ー</t>
    <phoneticPr fontId="1"/>
  </si>
  <si>
    <t>２．職種名・資格名称</t>
    <rPh sb="2" eb="4">
      <t>ショクシュ</t>
    </rPh>
    <rPh sb="4" eb="5">
      <t>メイ</t>
    </rPh>
    <rPh sb="6" eb="8">
      <t>シカク</t>
    </rPh>
    <rPh sb="8" eb="10">
      <t>メイショウ</t>
    </rPh>
    <phoneticPr fontId="1"/>
  </si>
  <si>
    <t>資格</t>
    <rPh sb="0" eb="2">
      <t>シカク</t>
    </rPh>
    <phoneticPr fontId="1"/>
  </si>
  <si>
    <t>社会福祉士</t>
    <rPh sb="0" eb="2">
      <t>シャカイ</t>
    </rPh>
    <rPh sb="2" eb="5">
      <t>フクシシ</t>
    </rPh>
    <phoneticPr fontId="36"/>
  </si>
  <si>
    <t>看護師</t>
    <rPh sb="0" eb="3">
      <t>カンゴシ</t>
    </rPh>
    <phoneticPr fontId="1"/>
  </si>
  <si>
    <t>介護福祉士</t>
    <rPh sb="0" eb="2">
      <t>カイゴ</t>
    </rPh>
    <rPh sb="2" eb="5">
      <t>フクシシ</t>
    </rPh>
    <phoneticPr fontId="1"/>
  </si>
  <si>
    <t>理学療法士</t>
    <rPh sb="0" eb="2">
      <t>リガク</t>
    </rPh>
    <rPh sb="2" eb="5">
      <t>リョウホウシ</t>
    </rPh>
    <phoneticPr fontId="1"/>
  </si>
  <si>
    <t>社会福祉主事任用資格</t>
    <phoneticPr fontId="1"/>
  </si>
  <si>
    <t>准看護師</t>
    <rPh sb="0" eb="4">
      <t>ジュンカンゴシ</t>
    </rPh>
    <phoneticPr fontId="1"/>
  </si>
  <si>
    <t>作業療法士</t>
    <rPh sb="0" eb="2">
      <t>サギョウ</t>
    </rPh>
    <rPh sb="2" eb="5">
      <t>リョウホウシ</t>
    </rPh>
    <phoneticPr fontId="1"/>
  </si>
  <si>
    <t>精神保健福祉士</t>
    <rPh sb="0" eb="2">
      <t>セイシン</t>
    </rPh>
    <rPh sb="2" eb="4">
      <t>ホケン</t>
    </rPh>
    <rPh sb="4" eb="7">
      <t>フクシシ</t>
    </rPh>
    <phoneticPr fontId="1"/>
  </si>
  <si>
    <t>言語聴覚士</t>
    <rPh sb="0" eb="2">
      <t>ゲンゴ</t>
    </rPh>
    <rPh sb="2" eb="5">
      <t>チョウカクシ</t>
    </rPh>
    <phoneticPr fontId="1"/>
  </si>
  <si>
    <t>柔道整復師</t>
    <rPh sb="0" eb="2">
      <t>ジュウドウ</t>
    </rPh>
    <rPh sb="2" eb="5">
      <t>セイフクシ</t>
    </rPh>
    <phoneticPr fontId="1"/>
  </si>
  <si>
    <t>あん摩マッサージ指圧師</t>
    <rPh sb="2" eb="3">
      <t>マ</t>
    </rPh>
    <rPh sb="8" eb="11">
      <t>シアツシ</t>
    </rPh>
    <phoneticPr fontId="1"/>
  </si>
  <si>
    <t>はり師</t>
    <rPh sb="2" eb="3">
      <t>シ</t>
    </rPh>
    <phoneticPr fontId="1"/>
  </si>
  <si>
    <t>きゅう師</t>
    <rPh sb="3" eb="4">
      <t>シ</t>
    </rPh>
    <phoneticPr fontId="1"/>
  </si>
  <si>
    <t>【自治体の皆様へ】</t>
    <rPh sb="1" eb="4">
      <t>ジチタイ</t>
    </rPh>
    <rPh sb="5" eb="7">
      <t>ミナサマ</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</si>
  <si>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</si>
  <si>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　C12～L12・・・「職種」</t>
    <rPh sb="12" eb="14">
      <t>ショクシュ</t>
    </rPh>
    <phoneticPr fontId="1"/>
  </si>
  <si>
    <t>　C列・・・「管理者」</t>
    <rPh sb="2" eb="3">
      <t>レツ</t>
    </rPh>
    <rPh sb="7" eb="10">
      <t>カンリシャ</t>
    </rPh>
    <phoneticPr fontId="1"/>
  </si>
  <si>
    <t>　D列・・・「生活相談員」</t>
    <rPh sb="2" eb="3">
      <t>レツ</t>
    </rPh>
    <rPh sb="7" eb="9">
      <t>セイカツ</t>
    </rPh>
    <rPh sb="9" eb="12">
      <t>ソウダンイン</t>
    </rPh>
    <phoneticPr fontId="1"/>
  </si>
  <si>
    <t>　E列・・・「看護職員」</t>
    <rPh sb="2" eb="3">
      <t>レツ</t>
    </rPh>
    <rPh sb="7" eb="9">
      <t>カンゴ</t>
    </rPh>
    <rPh sb="9" eb="11">
      <t>ショクイン</t>
    </rPh>
    <phoneticPr fontId="1"/>
  </si>
  <si>
    <t>　F列・・・「介護職員」</t>
    <rPh sb="2" eb="3">
      <t>レツ</t>
    </rPh>
    <rPh sb="7" eb="9">
      <t>カイゴ</t>
    </rPh>
    <rPh sb="9" eb="11">
      <t>ショクイン</t>
    </rPh>
    <phoneticPr fontId="1"/>
  </si>
  <si>
    <t>　G列・・・「機能訓練指導員」</t>
    <rPh sb="2" eb="3">
      <t>レツ</t>
    </rPh>
    <rPh sb="7" eb="9">
      <t>キノウ</t>
    </rPh>
    <rPh sb="9" eb="11">
      <t>クンレン</t>
    </rPh>
    <rPh sb="11" eb="14">
      <t>シドウイン</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</si>
  <si>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</si>
  <si>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</si>
  <si>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</si>
  <si>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</si>
  <si>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</si>
  <si>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</si>
  <si>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</si>
  <si>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</si>
  <si>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ア．前年度（３月を除く）の実績の平均</t>
  </si>
  <si>
    <t>イ．届出日の属する月の前３月</t>
  </si>
  <si>
    <t>管理栄養士【栄養】</t>
    <rPh sb="0" eb="2">
      <t>カンリ</t>
    </rPh>
    <rPh sb="2" eb="5">
      <t>エイヨウシ</t>
    </rPh>
    <rPh sb="6" eb="8">
      <t>エイヨウ</t>
    </rPh>
    <phoneticPr fontId="1"/>
  </si>
  <si>
    <t>言語聴覚士【口腔】</t>
    <rPh sb="0" eb="5">
      <t>ゲンゴチョウカクシ</t>
    </rPh>
    <rPh sb="6" eb="8">
      <t>コウクウ</t>
    </rPh>
    <phoneticPr fontId="1"/>
  </si>
  <si>
    <t>歯科衛生士【口腔】</t>
    <rPh sb="0" eb="2">
      <t>シカ</t>
    </rPh>
    <rPh sb="2" eb="5">
      <t>エイセイシ</t>
    </rPh>
    <rPh sb="6" eb="8">
      <t>コウクウ</t>
    </rPh>
    <phoneticPr fontId="1"/>
  </si>
  <si>
    <t>歯科衛生士</t>
    <rPh sb="0" eb="2">
      <t>シカ</t>
    </rPh>
    <rPh sb="2" eb="5">
      <t>エイセイシ</t>
    </rPh>
    <phoneticPr fontId="1"/>
  </si>
  <si>
    <t>言語聴覚士</t>
    <rPh sb="0" eb="5">
      <t>ゲンゴチョウカクシ</t>
    </rPh>
    <phoneticPr fontId="1"/>
  </si>
  <si>
    <t>管理栄養士</t>
    <rPh sb="0" eb="2">
      <t>カンリ</t>
    </rPh>
    <rPh sb="2" eb="5">
      <t>エイヨウシ</t>
    </rPh>
    <phoneticPr fontId="1"/>
  </si>
  <si>
    <t>介護支援専門員</t>
    <rPh sb="0" eb="7">
      <t>カイゴシエンセンモンイン</t>
    </rPh>
    <phoneticPr fontId="1"/>
  </si>
  <si>
    <t>令和</t>
    <rPh sb="0" eb="2">
      <t>レイワ</t>
    </rPh>
    <phoneticPr fontId="5"/>
  </si>
  <si>
    <t>年</t>
    <rPh sb="0" eb="1">
      <t>ネン</t>
    </rPh>
    <phoneticPr fontId="5"/>
  </si>
  <si>
    <t>月</t>
    <rPh sb="0" eb="1">
      <t>ゲツ</t>
    </rPh>
    <phoneticPr fontId="5"/>
  </si>
  <si>
    <t>日</t>
    <rPh sb="0" eb="1">
      <t>ニチ</t>
    </rPh>
    <phoneticPr fontId="5"/>
  </si>
  <si>
    <t>サービス提供体制強化加算に関する届出書</t>
    <rPh sb="4" eb="6">
      <t>テイキョウ</t>
    </rPh>
    <rPh sb="6" eb="8">
      <t>タイセイ</t>
    </rPh>
    <rPh sb="8" eb="10">
      <t>キョウカ</t>
    </rPh>
    <rPh sb="10" eb="12">
      <t>カサン</t>
    </rPh>
    <rPh sb="13" eb="14">
      <t>カン</t>
    </rPh>
    <rPh sb="16" eb="19">
      <t>トドケデショ</t>
    </rPh>
    <phoneticPr fontId="5"/>
  </si>
  <si>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5"/>
  </si>
  <si>
    <t>1　事 業 所 名</t>
    <phoneticPr fontId="5"/>
  </si>
  <si>
    <t>2　異 動 区 分</t>
    <rPh sb="2" eb="3">
      <t>イ</t>
    </rPh>
    <rPh sb="4" eb="5">
      <t>ドウ</t>
    </rPh>
    <rPh sb="6" eb="7">
      <t>ク</t>
    </rPh>
    <rPh sb="8" eb="9">
      <t>ブン</t>
    </rPh>
    <phoneticPr fontId="5"/>
  </si>
  <si>
    <t>3　施 設 種 別</t>
    <rPh sb="2" eb="3">
      <t>シ</t>
    </rPh>
    <rPh sb="4" eb="5">
      <t>セツ</t>
    </rPh>
    <rPh sb="6" eb="7">
      <t>シュ</t>
    </rPh>
    <rPh sb="8" eb="9">
      <t>ベツ</t>
    </rPh>
    <phoneticPr fontId="5"/>
  </si>
  <si>
    <t>1　通所介護</t>
    <rPh sb="2" eb="4">
      <t>ツウショ</t>
    </rPh>
    <rPh sb="4" eb="6">
      <t>カイゴ</t>
    </rPh>
    <phoneticPr fontId="5"/>
  </si>
  <si>
    <t>2　（介護予防）通所リハビリテーション</t>
    <rPh sb="3" eb="5">
      <t>カイゴ</t>
    </rPh>
    <rPh sb="5" eb="7">
      <t>ヨボウ</t>
    </rPh>
    <rPh sb="8" eb="10">
      <t>ツウショ</t>
    </rPh>
    <phoneticPr fontId="5"/>
  </si>
  <si>
    <t>3　地域密着型通所介護</t>
    <rPh sb="2" eb="4">
      <t>チイキ</t>
    </rPh>
    <rPh sb="4" eb="7">
      <t>ミッチャクガタ</t>
    </rPh>
    <rPh sb="7" eb="9">
      <t>ツウショ</t>
    </rPh>
    <rPh sb="9" eb="11">
      <t>カイゴ</t>
    </rPh>
    <phoneticPr fontId="5"/>
  </si>
  <si>
    <t>3　（介護予防）認知症対応型通所介護</t>
    <rPh sb="3" eb="5">
      <t>カイゴ</t>
    </rPh>
    <rPh sb="5" eb="7">
      <t>ヨボウ</t>
    </rPh>
    <rPh sb="8" eb="11">
      <t>ニンチショウ</t>
    </rPh>
    <rPh sb="11" eb="14">
      <t>タイオウガタ</t>
    </rPh>
    <rPh sb="14" eb="16">
      <t>ツウショ</t>
    </rPh>
    <rPh sb="16" eb="18">
      <t>カイゴ</t>
    </rPh>
    <phoneticPr fontId="5"/>
  </si>
  <si>
    <t>4　届 出 項 目</t>
    <rPh sb="2" eb="3">
      <t>トド</t>
    </rPh>
    <rPh sb="4" eb="5">
      <t>デ</t>
    </rPh>
    <rPh sb="6" eb="7">
      <t>コウ</t>
    </rPh>
    <rPh sb="8" eb="9">
      <t>メ</t>
    </rPh>
    <phoneticPr fontId="5"/>
  </si>
  <si>
    <t>1 サービス提供体制強化加算（Ⅰ）</t>
    <rPh sb="6" eb="8">
      <t>テイキョウ</t>
    </rPh>
    <rPh sb="8" eb="10">
      <t>タイセイ</t>
    </rPh>
    <rPh sb="10" eb="12">
      <t>キョウカ</t>
    </rPh>
    <rPh sb="12" eb="14">
      <t>カサン</t>
    </rPh>
    <phoneticPr fontId="5"/>
  </si>
  <si>
    <t>2 サービス提供体制強化加算（Ⅱ）</t>
    <rPh sb="6" eb="8">
      <t>テイキョウ</t>
    </rPh>
    <rPh sb="8" eb="10">
      <t>タイセイ</t>
    </rPh>
    <rPh sb="10" eb="12">
      <t>キョウカ</t>
    </rPh>
    <rPh sb="12" eb="14">
      <t>カサン</t>
    </rPh>
    <phoneticPr fontId="5"/>
  </si>
  <si>
    <t>3 サービス提供体制強化加算（Ⅲ）</t>
    <rPh sb="6" eb="8">
      <t>テイキョウ</t>
    </rPh>
    <rPh sb="8" eb="10">
      <t>タイセイ</t>
    </rPh>
    <rPh sb="10" eb="12">
      <t>キョウカ</t>
    </rPh>
    <rPh sb="12" eb="14">
      <t>カサン</t>
    </rPh>
    <phoneticPr fontId="5"/>
  </si>
  <si>
    <t>5　介護職員等の状況</t>
    <rPh sb="2" eb="4">
      <t>カイゴ</t>
    </rPh>
    <rPh sb="4" eb="6">
      <t>ショクイン</t>
    </rPh>
    <rPh sb="6" eb="7">
      <t>トウ</t>
    </rPh>
    <rPh sb="8" eb="10">
      <t>ジョウキョウ</t>
    </rPh>
    <phoneticPr fontId="5"/>
  </si>
  <si>
    <t>（１）サービス提供体制強化加算（Ⅰ）</t>
    <rPh sb="7" eb="9">
      <t>テイキョウ</t>
    </rPh>
    <rPh sb="9" eb="11">
      <t>タイセイ</t>
    </rPh>
    <rPh sb="11" eb="13">
      <t>キョウカ</t>
    </rPh>
    <rPh sb="13" eb="15">
      <t>カサン</t>
    </rPh>
    <phoneticPr fontId="5"/>
  </si>
  <si>
    <t>介護福祉士等の
状況</t>
    <rPh sb="0" eb="2">
      <t>カイゴ</t>
    </rPh>
    <rPh sb="2" eb="5">
      <t>フクシシ</t>
    </rPh>
    <rPh sb="5" eb="6">
      <t>トウ</t>
    </rPh>
    <rPh sb="8" eb="10">
      <t>ジョウキョウ</t>
    </rPh>
    <phoneticPr fontId="5"/>
  </si>
  <si>
    <t>①に占める②の割合が70％以上</t>
    <rPh sb="2" eb="3">
      <t>シ</t>
    </rPh>
    <rPh sb="7" eb="9">
      <t>ワリアイ</t>
    </rPh>
    <rPh sb="13" eb="15">
      <t>イジョウ</t>
    </rPh>
    <phoneticPr fontId="5"/>
  </si>
  <si>
    <t>介護職員の総数（常勤換算）</t>
    <rPh sb="0" eb="2">
      <t>カイゴ</t>
    </rPh>
    <rPh sb="2" eb="4">
      <t>ショクイン</t>
    </rPh>
    <rPh sb="5" eb="7">
      <t>ソウスウ</t>
    </rPh>
    <rPh sb="8" eb="10">
      <t>ジョウキン</t>
    </rPh>
    <rPh sb="10" eb="12">
      <t>カンサン</t>
    </rPh>
    <phoneticPr fontId="5"/>
  </si>
  <si>
    <t>①のうち介護福祉士の総数（常勤換算）</t>
    <rPh sb="4" eb="6">
      <t>カイゴ</t>
    </rPh>
    <rPh sb="6" eb="9">
      <t>フクシシ</t>
    </rPh>
    <rPh sb="10" eb="12">
      <t>ソウスウ</t>
    </rPh>
    <rPh sb="13" eb="15">
      <t>ジョウキン</t>
    </rPh>
    <rPh sb="15" eb="17">
      <t>カンサン</t>
    </rPh>
    <phoneticPr fontId="5"/>
  </si>
  <si>
    <t>又は</t>
    <rPh sb="0" eb="1">
      <t>マタ</t>
    </rPh>
    <phoneticPr fontId="5"/>
  </si>
  <si>
    <t>①に占める③の割合が25％以上</t>
    <rPh sb="2" eb="3">
      <t>シ</t>
    </rPh>
    <rPh sb="7" eb="9">
      <t>ワリアイ</t>
    </rPh>
    <rPh sb="13" eb="15">
      <t>イジョウ</t>
    </rPh>
    <phoneticPr fontId="5"/>
  </si>
  <si>
    <t>①のうち勤続年数10年以上の介護福祉士の総数（常勤換算）</t>
    <rPh sb="4" eb="6">
      <t>キンゾク</t>
    </rPh>
    <rPh sb="6" eb="8">
      <t>ネンスウ</t>
    </rPh>
    <rPh sb="10" eb="13">
      <t>ネンイジョウ</t>
    </rPh>
    <rPh sb="14" eb="16">
      <t>カイゴ</t>
    </rPh>
    <rPh sb="16" eb="19">
      <t>フクシシ</t>
    </rPh>
    <phoneticPr fontId="5"/>
  </si>
  <si>
    <t>（２）サービス提供体制強化加算（Ⅱ）</t>
    <rPh sb="7" eb="9">
      <t>テイキョウ</t>
    </rPh>
    <rPh sb="9" eb="11">
      <t>タイセイ</t>
    </rPh>
    <rPh sb="11" eb="13">
      <t>キョウカ</t>
    </rPh>
    <rPh sb="13" eb="15">
      <t>カサン</t>
    </rPh>
    <phoneticPr fontId="5"/>
  </si>
  <si>
    <t>①に占める②の割合が50％以上</t>
    <rPh sb="2" eb="3">
      <t>シ</t>
    </rPh>
    <rPh sb="7" eb="9">
      <t>ワリアイ</t>
    </rPh>
    <rPh sb="13" eb="15">
      <t>イジョウ</t>
    </rPh>
    <phoneticPr fontId="5"/>
  </si>
  <si>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5"/>
  </si>
  <si>
    <t>①に占める②の割合が40％以上</t>
    <rPh sb="2" eb="3">
      <t>シ</t>
    </rPh>
    <rPh sb="7" eb="9">
      <t>ワリアイ</t>
    </rPh>
    <rPh sb="13" eb="15">
      <t>イジョウ</t>
    </rPh>
    <phoneticPr fontId="5"/>
  </si>
  <si>
    <t>勤続年数の状況</t>
    <rPh sb="0" eb="2">
      <t>キンゾク</t>
    </rPh>
    <rPh sb="2" eb="4">
      <t>ネンスウ</t>
    </rPh>
    <rPh sb="5" eb="7">
      <t>ジョウキョウ</t>
    </rPh>
    <phoneticPr fontId="5"/>
  </si>
  <si>
    <t>①に占める②の割合が30％以上</t>
    <rPh sb="2" eb="3">
      <t>シ</t>
    </rPh>
    <rPh sb="7" eb="9">
      <t>ワリアイ</t>
    </rPh>
    <rPh sb="13" eb="15">
      <t>イジョウ</t>
    </rPh>
    <phoneticPr fontId="5"/>
  </si>
  <si>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5"/>
  </si>
  <si>
    <t>①のうち勤続年数７年以上の者の総数（常勤換算）</t>
    <phoneticPr fontId="5"/>
  </si>
  <si>
    <t>備考</t>
    <rPh sb="0" eb="2">
      <t>ビコウ</t>
    </rPh>
    <phoneticPr fontId="5"/>
  </si>
  <si>
    <t>要件を満たすことが分かる根拠書類を準備し、指定権者からの求めがあった場合には、速やかに提出すること。</t>
    <phoneticPr fontId="5"/>
  </si>
  <si>
    <t>＜根拠書類＞</t>
    <rPh sb="1" eb="3">
      <t>コンキョ</t>
    </rPh>
    <rPh sb="3" eb="5">
      <t>ショルイ</t>
    </rPh>
    <phoneticPr fontId="1"/>
  </si>
  <si>
    <t>○　介護福祉士等の状況</t>
    <rPh sb="2" eb="4">
      <t>カイゴ</t>
    </rPh>
    <rPh sb="4" eb="8">
      <t>フクシシナド</t>
    </rPh>
    <rPh sb="9" eb="11">
      <t>ジョウキョウ</t>
    </rPh>
    <phoneticPr fontId="5"/>
  </si>
  <si>
    <t>※（計算の対象となった）介護福祉士等の資格証についても、根拠書類としてあわせて保管してください。</t>
    <rPh sb="2" eb="3">
      <t>ケイ</t>
    </rPh>
    <rPh sb="3" eb="4">
      <t>ザン</t>
    </rPh>
    <rPh sb="17" eb="18">
      <t>ｔ</t>
    </rPh>
    <phoneticPr fontId="5"/>
  </si>
  <si>
    <t>　　なお、この資格証の写しは加算の届出の際の提出は不要です。</t>
    <phoneticPr fontId="1"/>
  </si>
  <si>
    <t>※計算の対象となった職員が、当該法人において在職する（した）ことを示す書類（在職期間と職務内容がわかるもの）についても、根拠書類としてあわせて保管してください。</t>
    <rPh sb="1" eb="2">
      <t>ケイ</t>
    </rPh>
    <rPh sb="2" eb="3">
      <t>ザン</t>
    </rPh>
    <phoneticPr fontId="5"/>
  </si>
  <si>
    <t>　なお、この在職等を示す書類は、加算の届出の際の提出は不要です。</t>
    <phoneticPr fontId="1"/>
  </si>
  <si>
    <t>中重度者ケア体制加算に係る届出書</t>
    <rPh sb="0" eb="4">
      <t>チュウジュウドシャ</t>
    </rPh>
    <rPh sb="6" eb="8">
      <t>タイセイ</t>
    </rPh>
    <rPh sb="8" eb="10">
      <t>カサン</t>
    </rPh>
    <rPh sb="11" eb="12">
      <t>カカ</t>
    </rPh>
    <rPh sb="13" eb="16">
      <t>トドケデショ</t>
    </rPh>
    <phoneticPr fontId="5"/>
  </si>
  <si>
    <t>事業所等の区分</t>
    <rPh sb="0" eb="3">
      <t>ジギョウショ</t>
    </rPh>
    <phoneticPr fontId="5"/>
  </si>
  <si>
    <t>1　通所介護事業所</t>
    <rPh sb="2" eb="4">
      <t>ツウショ</t>
    </rPh>
    <rPh sb="4" eb="6">
      <t>カイゴ</t>
    </rPh>
    <rPh sb="6" eb="9">
      <t>ジギョウショ</t>
    </rPh>
    <phoneticPr fontId="5"/>
  </si>
  <si>
    <t>2　地域密着型通所介護事業所</t>
    <rPh sb="2" eb="4">
      <t>チイキ</t>
    </rPh>
    <rPh sb="4" eb="7">
      <t>ミッチャクガタ</t>
    </rPh>
    <rPh sb="7" eb="9">
      <t>ツウショ</t>
    </rPh>
    <rPh sb="9" eb="11">
      <t>カイゴ</t>
    </rPh>
    <rPh sb="11" eb="14">
      <t>ジギョウショ</t>
    </rPh>
    <phoneticPr fontId="5"/>
  </si>
  <si>
    <t>3　通所リハビリテーション事業所</t>
    <rPh sb="2" eb="4">
      <t>ツウショ</t>
    </rPh>
    <rPh sb="13" eb="16">
      <t>ジギョウショ</t>
    </rPh>
    <phoneticPr fontId="5"/>
  </si>
  <si>
    <t>地域密着型
通所介護</t>
    <rPh sb="0" eb="5">
      <t>チイキミッチャクガタ</t>
    </rPh>
    <rPh sb="6" eb="8">
      <t>ツウショ</t>
    </rPh>
    <rPh sb="8" eb="10">
      <t>カイゴ</t>
    </rPh>
    <phoneticPr fontId="5"/>
  </si>
  <si>
    <t>指定地域密着型サービス基準第20条第１項第２号又は第３号に規定する看護職員又は介護職員の員数に加え、看護職員又は介護職員を常勤換算方法で２以上確保している。</t>
    <phoneticPr fontId="5"/>
  </si>
  <si>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5"/>
  </si>
  <si>
    <t>指定地域密着型通所介護を行う時間帯を通じて専ら当該指定地域密着型通所介護の提供に当たる看護職員を１名以上配置している。</t>
    <phoneticPr fontId="5"/>
  </si>
  <si>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5"/>
  </si>
  <si>
    <t>通所
リハビリ
テーション</t>
    <rPh sb="0" eb="2">
      <t>ツウショ</t>
    </rPh>
    <phoneticPr fontId="5"/>
  </si>
  <si>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5"/>
  </si>
  <si>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5"/>
  </si>
  <si>
    <t>指定通所リハビリテーションを行う時間帯を通じて専ら当該指定通所リハビリテーションの提供に当たる看護職員を１名以上配置している。</t>
    <rPh sb="2" eb="4">
      <t>ツウショ</t>
    </rPh>
    <rPh sb="29" eb="31">
      <t>ツウショ</t>
    </rPh>
    <phoneticPr fontId="5"/>
  </si>
  <si>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5"/>
  </si>
  <si>
    <t>事業所番号</t>
    <rPh sb="0" eb="3">
      <t>ジギョウショ</t>
    </rPh>
    <rPh sb="3" eb="5">
      <t>バンゴウ</t>
    </rPh>
    <phoneticPr fontId="5"/>
  </si>
  <si>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5"/>
  </si>
  <si>
    <t>利用実人員数</t>
    <rPh sb="0" eb="2">
      <t>リヨウ</t>
    </rPh>
    <rPh sb="2" eb="3">
      <t>ジツ</t>
    </rPh>
    <rPh sb="3" eb="5">
      <t>ジンイン</t>
    </rPh>
    <rPh sb="5" eb="6">
      <t>スウ</t>
    </rPh>
    <phoneticPr fontId="5"/>
  </si>
  <si>
    <t>利用延人員数</t>
    <rPh sb="0" eb="2">
      <t>リヨウ</t>
    </rPh>
    <rPh sb="2" eb="5">
      <t>ノベジンイン</t>
    </rPh>
    <rPh sb="5" eb="6">
      <t>スウ</t>
    </rPh>
    <phoneticPr fontId="5"/>
  </si>
  <si>
    <t>２．算定期間</t>
    <rPh sb="2" eb="4">
      <t>サンテイ</t>
    </rPh>
    <rPh sb="4" eb="6">
      <t>キカン</t>
    </rPh>
    <phoneticPr fontId="5"/>
  </si>
  <si>
    <t>ア．前年度（３月を除く）の実績の平均</t>
    <rPh sb="2" eb="5">
      <t>ゼンネンド</t>
    </rPh>
    <rPh sb="7" eb="8">
      <t>ガツ</t>
    </rPh>
    <rPh sb="9" eb="10">
      <t>ノゾ</t>
    </rPh>
    <rPh sb="13" eb="15">
      <t>ジッセキ</t>
    </rPh>
    <rPh sb="16" eb="18">
      <t>ヘイキン</t>
    </rPh>
    <phoneticPr fontId="5"/>
  </si>
  <si>
    <t>イ．届出日の属する月の前３月</t>
    <rPh sb="2" eb="4">
      <t>トドケデ</t>
    </rPh>
    <rPh sb="4" eb="5">
      <t>ヒ</t>
    </rPh>
    <rPh sb="6" eb="7">
      <t>ゾク</t>
    </rPh>
    <rPh sb="9" eb="10">
      <t>ツキ</t>
    </rPh>
    <rPh sb="11" eb="12">
      <t>ゼン</t>
    </rPh>
    <rPh sb="13" eb="14">
      <t>ガツ</t>
    </rPh>
    <phoneticPr fontId="5"/>
  </si>
  <si>
    <t>利用者の総数
（要支援者は
含めない）</t>
    <rPh sb="0" eb="3">
      <t>リヨウシャ</t>
    </rPh>
    <rPh sb="4" eb="6">
      <t>ソウスウ</t>
    </rPh>
    <rPh sb="8" eb="11">
      <t>ヨウシエン</t>
    </rPh>
    <rPh sb="11" eb="12">
      <t>シャ</t>
    </rPh>
    <rPh sb="14" eb="15">
      <t>フク</t>
    </rPh>
    <phoneticPr fontId="5"/>
  </si>
  <si>
    <t>要介護３、要介護４
または要介護５の
利用者数</t>
    <rPh sb="0" eb="3">
      <t>ヨウカイゴ</t>
    </rPh>
    <rPh sb="5" eb="8">
      <t>ヨウカイゴ</t>
    </rPh>
    <rPh sb="13" eb="16">
      <t>ヨウカイゴ</t>
    </rPh>
    <rPh sb="19" eb="21">
      <t>リヨウ</t>
    </rPh>
    <rPh sb="21" eb="22">
      <t>シャ</t>
    </rPh>
    <rPh sb="22" eb="23">
      <t>スウ</t>
    </rPh>
    <phoneticPr fontId="5"/>
  </si>
  <si>
    <t>月</t>
    <rPh sb="0" eb="1">
      <t>ガツ</t>
    </rPh>
    <phoneticPr fontId="5"/>
  </si>
  <si>
    <t>実績月数</t>
    <rPh sb="0" eb="2">
      <t>ジッセキ</t>
    </rPh>
    <rPh sb="2" eb="4">
      <t>ツキスウ</t>
    </rPh>
    <phoneticPr fontId="5"/>
  </si>
  <si>
    <t>割合</t>
    <rPh sb="0" eb="2">
      <t>ワリアイ</t>
    </rPh>
    <phoneticPr fontId="5"/>
  </si>
  <si>
    <t>１月あたりの
平均</t>
    <rPh sb="1" eb="2">
      <t>ツキ</t>
    </rPh>
    <rPh sb="7" eb="9">
      <t>ヘイキン</t>
    </rPh>
    <phoneticPr fontId="5"/>
  </si>
  <si>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5"/>
  </si>
  <si>
    <t>・「１．要介護３、要介護４または要介護５である者の割合の算出基準」で、</t>
    <phoneticPr fontId="5"/>
  </si>
  <si>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5"/>
  </si>
  <si>
    <t>・「２．算定期間」でアまたはイの算定期間を選択してください。</t>
    <rPh sb="4" eb="6">
      <t>サンテイ</t>
    </rPh>
    <rPh sb="6" eb="8">
      <t>キカン</t>
    </rPh>
    <rPh sb="16" eb="18">
      <t>サンテイ</t>
    </rPh>
    <rPh sb="18" eb="20">
      <t>キカン</t>
    </rPh>
    <rPh sb="21" eb="23">
      <t>センタク</t>
    </rPh>
    <phoneticPr fontId="5"/>
  </si>
  <si>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5"/>
  </si>
  <si>
    <t>　については、前年度の実績（ア）による届出はできません。</t>
    <rPh sb="7" eb="10">
      <t>ゼンネンド</t>
    </rPh>
    <rPh sb="11" eb="13">
      <t>ジッセキ</t>
    </rPh>
    <rPh sb="19" eb="21">
      <t>トドケデ</t>
    </rPh>
    <phoneticPr fontId="5"/>
  </si>
  <si>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5"/>
  </si>
  <si>
    <t>　（平成27年4月1日）」問31をご参照ください。</t>
    <rPh sb="13" eb="14">
      <t>トイ</t>
    </rPh>
    <rPh sb="18" eb="20">
      <t>サンショウ</t>
    </rPh>
    <phoneticPr fontId="5"/>
  </si>
  <si>
    <t>（通所介護、地域密着型通所介護）</t>
    <rPh sb="1" eb="3">
      <t>ツウショ</t>
    </rPh>
    <rPh sb="3" eb="5">
      <t>カイゴ</t>
    </rPh>
    <rPh sb="6" eb="8">
      <t>チイキ</t>
    </rPh>
    <rPh sb="8" eb="11">
      <t>ミッチャクガタ</t>
    </rPh>
    <rPh sb="11" eb="13">
      <t>ツウショ</t>
    </rPh>
    <rPh sb="13" eb="15">
      <t>カイゴ</t>
    </rPh>
    <phoneticPr fontId="5"/>
  </si>
  <si>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5"/>
  </si>
  <si>
    <t>地域密着型
通所介護</t>
    <rPh sb="0" eb="5">
      <t>チイキミッチャクガタ</t>
    </rPh>
    <rPh sb="6" eb="10">
      <t>ツウショカイゴ</t>
    </rPh>
    <phoneticPr fontId="5"/>
  </si>
  <si>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5"/>
  </si>
  <si>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5"/>
  </si>
  <si>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5"/>
  </si>
  <si>
    <t>利用者の割合に関する計算書（認知症加算）</t>
    <rPh sb="0" eb="3">
      <t>リヨウシャ</t>
    </rPh>
    <rPh sb="4" eb="6">
      <t>ワリアイ</t>
    </rPh>
    <rPh sb="7" eb="8">
      <t>カン</t>
    </rPh>
    <rPh sb="10" eb="13">
      <t>ケイサンショ</t>
    </rPh>
    <rPh sb="14" eb="17">
      <t>ニンチショウ</t>
    </rPh>
    <rPh sb="17" eb="19">
      <t>カサン</t>
    </rPh>
    <phoneticPr fontId="5"/>
  </si>
  <si>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5"/>
  </si>
  <si>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5"/>
  </si>
  <si>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5"/>
  </si>
  <si>
    <t>　としてご使用ください。</t>
    <phoneticPr fontId="5"/>
  </si>
  <si>
    <r>
      <t>・</t>
    </r>
    <r>
      <rPr>
        <sz val="11"/>
        <rFont val="ＭＳ Ｐゴシック"/>
        <family val="3"/>
        <charset val="128"/>
      </rPr>
      <t>「１．日常生活自立度のランクがⅢ以上の者の割合の算出基準」で、</t>
    </r>
    <phoneticPr fontId="5"/>
  </si>
  <si>
    <t>生活相談員配置等加算に係る届出書</t>
    <rPh sb="0" eb="2">
      <t>セイカツ</t>
    </rPh>
    <rPh sb="2" eb="5">
      <t>ソウダンイン</t>
    </rPh>
    <rPh sb="5" eb="8">
      <t>ハイチトウ</t>
    </rPh>
    <rPh sb="8" eb="10">
      <t>カサン</t>
    </rPh>
    <rPh sb="11" eb="12">
      <t>カカ</t>
    </rPh>
    <rPh sb="13" eb="16">
      <t>トドケデショ</t>
    </rPh>
    <phoneticPr fontId="5"/>
  </si>
  <si>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5"/>
  </si>
  <si>
    <t>地域密着型
通所介護</t>
    <rPh sb="0" eb="2">
      <t>チイキ</t>
    </rPh>
    <rPh sb="2" eb="5">
      <t>ミッチャクガタ</t>
    </rPh>
    <rPh sb="6" eb="8">
      <t>ツウショ</t>
    </rPh>
    <rPh sb="8" eb="10">
      <t>カイゴ</t>
    </rPh>
    <phoneticPr fontId="5"/>
  </si>
  <si>
    <t>共生型地域密着型通所介護費を算定している。</t>
    <rPh sb="3" eb="8">
      <t>チイキミッチャクガタ</t>
    </rPh>
    <rPh sb="12" eb="13">
      <t>ヒ</t>
    </rPh>
    <rPh sb="14" eb="16">
      <t>サンテイ</t>
    </rPh>
    <phoneticPr fontId="5"/>
  </si>
  <si>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5"/>
  </si>
  <si>
    <t>(介護予防)
短期入所
生活介護</t>
    <rPh sb="1" eb="3">
      <t>カイゴ</t>
    </rPh>
    <rPh sb="3" eb="5">
      <t>ヨボウ</t>
    </rPh>
    <rPh sb="7" eb="9">
      <t>タンキ</t>
    </rPh>
    <rPh sb="9" eb="11">
      <t>ニュウショ</t>
    </rPh>
    <rPh sb="12" eb="14">
      <t>セイカツ</t>
    </rPh>
    <rPh sb="14" eb="16">
      <t>カイゴ</t>
    </rPh>
    <phoneticPr fontId="5"/>
  </si>
  <si>
    <t>共生型短期入所生活介護費を算定している。</t>
    <rPh sb="3" eb="5">
      <t>タンキ</t>
    </rPh>
    <rPh sb="5" eb="7">
      <t>ニュウショ</t>
    </rPh>
    <rPh sb="7" eb="9">
      <t>セイカツ</t>
    </rPh>
    <rPh sb="11" eb="12">
      <t>ヒ</t>
    </rPh>
    <rPh sb="13" eb="15">
      <t>サンテイ</t>
    </rPh>
    <phoneticPr fontId="5"/>
  </si>
  <si>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5"/>
  </si>
  <si>
    <t>（別紙22）</t>
    <phoneticPr fontId="5"/>
  </si>
  <si>
    <t>（別紙22－２）</t>
    <rPh sb="1" eb="3">
      <t>ベッシ</t>
    </rPh>
    <phoneticPr fontId="5"/>
  </si>
  <si>
    <t>（別紙23）</t>
    <phoneticPr fontId="5"/>
  </si>
  <si>
    <t>（別紙23－２）</t>
    <rPh sb="1" eb="3">
      <t>ベッシ</t>
    </rPh>
    <phoneticPr fontId="5"/>
  </si>
  <si>
    <t>（別紙１4－３）</t>
    <phoneticPr fontId="5"/>
  </si>
  <si>
    <t>（別紙21）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</si>
</sst>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0_ "/>
    <numFmt numFmtId="177" formatCode="0.00_);[Red]\(0.00\)"/>
    <numFmt numFmtId="178" formatCode="#,##0_ "/>
    <numFmt numFmtId="179" formatCode="0.0_);[Red]\(0.0\)"/>
    <numFmt numFmtId="180" formatCode="0.0_ "/>
    <numFmt numFmtId="181" formatCode="0.00_ "/>
    <numFmt numFmtId="182" formatCode="0.0%"/>
    <numFmt numFmtId="183" formatCode="0.0"/>
    <numFmt numFmtId="184" formatCode="0.000"/>
    <numFmt numFmtId="185" formatCode="#,##0.0#"/>
    <numFmt numFmtId="186" formatCode="h:mm;@"/>
  </numFmts>
  <fonts count="68" x14ac:knownFonts="1">
    <font>
      <sz val="11"/>
      <color theme="1"/>
      <name val="ＭＳ Ｐゴシック"/>
      <family val="2"/>
      <charset val="128"/>
      <scheme val="minor"/>
    </font>
    <font>
      <sz val="6"/>
      <name val="ＭＳ Ｐゴシック"/>
      <family val="2"/>
      <charset val="128"/>
      <scheme val="minor"/>
    </font>
    <font>
      <sz val="9"/>
      <name val="ＭＳ 明朝"/>
      <family val="1"/>
      <charset val="128"/>
    </font>
    <font>
      <sz val="8"/>
      <name val="ＭＳ Ｐゴシック"/>
      <family val="3"/>
      <charset val="128"/>
    </font>
    <font>
      <sz val="11"/>
      <name val="HGSｺﾞｼｯｸM"/>
      <family val="3"/>
      <charset val="128"/>
    </font>
    <font>
      <sz val="6"/>
      <name val="ＭＳ Ｐゴシック"/>
      <family val="3"/>
      <charset val="128"/>
    </font>
    <font>
      <sz val="12"/>
      <name val="HGSｺﾞｼｯｸM"/>
      <family val="3"/>
      <charset val="128"/>
    </font>
    <font>
      <sz val="11"/>
      <name val="ＭＳ Ｐゴシック"/>
      <family val="3"/>
      <charset val="128"/>
    </font>
    <font>
      <sz val="10"/>
      <name val="HGSｺﾞｼｯｸM"/>
      <family val="3"/>
      <charset val="128"/>
    </font>
    <font>
      <sz val="10"/>
      <name val="HG丸ｺﾞｼｯｸM-PRO"/>
      <family val="3"/>
      <charset val="128"/>
    </font>
    <font>
      <sz val="10"/>
      <name val="ＭＳ Ｐ明朝"/>
      <family val="1"/>
      <charset val="128"/>
    </font>
    <font>
      <sz val="12"/>
      <name val="ＭＳ Ｐゴシック"/>
      <family val="3"/>
      <charset val="128"/>
    </font>
    <font>
      <sz val="14"/>
      <name val="HG創英角ｺﾞｼｯｸUB"/>
      <family val="3"/>
      <charset val="128"/>
    </font>
    <font>
      <sz val="9"/>
      <name val="ＭＳ Ｐゴシック"/>
      <family val="3"/>
      <charset val="128"/>
    </font>
    <font>
      <sz val="9"/>
      <name val="ＭＳ Ｐ明朝"/>
      <family val="1"/>
      <charset val="128"/>
    </font>
    <font>
      <sz val="9"/>
      <name val="HGP創英角ｺﾞｼｯｸUB"/>
      <family val="3"/>
      <charset val="128"/>
    </font>
    <font>
      <b/>
      <sz val="9"/>
      <name val="ＭＳ Ｐゴシック"/>
      <family val="3"/>
      <charset val="128"/>
    </font>
    <font>
      <sz val="12"/>
      <name val="HG創英角ｺﾞｼｯｸUB"/>
      <family val="3"/>
      <charset val="128"/>
    </font>
    <font>
      <b/>
      <sz val="9"/>
      <name val="ＭＳ ゴシック"/>
      <family val="3"/>
      <charset val="128"/>
    </font>
    <font>
      <sz val="8"/>
      <name val="ＭＳ Ｐ明朝"/>
      <family val="1"/>
      <charset val="128"/>
    </font>
    <font>
      <sz val="9"/>
      <color indexed="10"/>
      <name val="ＭＳ Ｐゴシック"/>
      <family val="3"/>
      <charset val="128"/>
    </font>
    <font>
      <sz val="10"/>
      <name val="HG創英角ﾎﾟｯﾌﾟ体"/>
      <family val="3"/>
      <charset val="128"/>
    </font>
    <font>
      <sz val="10"/>
      <name val="ＭＳ Ｐゴシック"/>
      <family val="3"/>
      <charset val="128"/>
    </font>
    <font>
      <b/>
      <sz val="10"/>
      <name val="ＭＳ Ｐゴシック"/>
      <family val="3"/>
      <charset val="128"/>
    </font>
    <font>
      <sz val="9"/>
      <name val="HG創英角ﾎﾟｯﾌﾟ体"/>
      <family val="3"/>
      <charset val="128"/>
    </font>
    <font>
      <sz val="12"/>
      <name val="ＭＳ Ｐ明朝"/>
      <family val="1"/>
      <charset val="128"/>
    </font>
    <font>
      <b/>
      <sz val="11"/>
      <name val="ＭＳ Ｐゴシック"/>
      <family val="3"/>
      <charset val="128"/>
    </font>
    <font>
      <sz val="10.5"/>
      <name val="HGSｺﾞｼｯｸM"/>
      <family val="3"/>
      <charset val="128"/>
    </font>
    <font>
      <sz val="10"/>
      <name val="MS UI Gothic"/>
      <family val="3"/>
      <charset val="128"/>
    </font>
    <font>
      <sz val="11"/>
      <color rgb="FFFF0000"/>
      <name val="HGSｺﾞｼｯｸM"/>
      <family val="3"/>
      <charset val="128"/>
    </font>
    <font>
      <strike/>
      <sz val="9"/>
      <name val="ＭＳ Ｐゴシック"/>
      <family val="3"/>
      <charset val="128"/>
    </font>
    <font>
      <strike/>
      <sz val="12"/>
      <name val="ＭＳ Ｐゴシック"/>
      <family val="3"/>
      <charset val="128"/>
    </font>
    <font>
      <sz val="9"/>
      <color rgb="FFFF0000"/>
      <name val="ＭＳ ゴシック"/>
      <family val="3"/>
      <charset val="128"/>
    </font>
    <font>
      <b/>
      <sz val="9"/>
      <color rgb="FFFF0000"/>
      <name val="ＭＳ ゴシック"/>
      <family val="3"/>
      <charset val="128"/>
    </font>
    <font>
      <b/>
      <sz val="12"/>
      <color rgb="FFFF0000"/>
      <name val="HGSｺﾞｼｯｸM"/>
      <family val="3"/>
      <charset val="128"/>
    </font>
    <font>
      <sz val="16"/>
      <name val="HGSｺﾞｼｯｸM"/>
      <family val="3"/>
      <charset val="128"/>
    </font>
    <font>
      <sz val="14"/>
      <name val="HGSｺﾞｼｯｸM"/>
      <family val="3"/>
      <charset val="128"/>
    </font>
    <font>
      <sz val="14"/>
      <name val="ＭＳ Ｐゴシック"/>
      <family val="3"/>
      <charset val="128"/>
    </font>
    <font>
      <sz val="11"/>
      <color theme="1"/>
      <name val="ＭＳ Ｐゴシック"/>
      <family val="2"/>
      <scheme val="minor"/>
    </font>
    <font>
      <sz val="9"/>
      <name val="HGSｺﾞｼｯｸM"/>
      <family val="3"/>
      <charset val="128"/>
    </font>
    <font>
      <sz val="9"/>
      <color rgb="FFFF0000"/>
      <name val="ＭＳ Ｐ明朝"/>
      <family val="1"/>
      <charset val="128"/>
    </font>
    <font>
      <b/>
      <sz val="11"/>
      <color rgb="FFFF0000"/>
      <name val="ＭＳ ゴシック"/>
      <family val="3"/>
      <charset val="128"/>
    </font>
    <font>
      <sz val="11"/>
      <color indexed="10"/>
      <name val="ＭＳ Ｐゴシック"/>
      <family val="3"/>
      <charset val="128"/>
    </font>
    <font>
      <b/>
      <sz val="8"/>
      <name val="ＭＳ Ｐゴシック"/>
      <family val="3"/>
      <charset val="128"/>
    </font>
    <font>
      <b/>
      <u/>
      <sz val="9"/>
      <name val="ＭＳ Ｐ明朝"/>
      <family val="1"/>
      <charset val="128"/>
    </font>
    <font>
      <sz val="11"/>
      <color theme="1"/>
      <name val="ＭＳ Ｐゴシック"/>
      <family val="2"/>
      <charset val="128"/>
      <scheme val="minor"/>
    </font>
    <font>
      <b/>
      <sz val="11"/>
      <name val="HGSｺﾞｼｯｸM"/>
      <family val="3"/>
      <charset val="128"/>
    </font>
    <font>
      <b/>
      <sz val="14"/>
      <name val="HGSｺﾞｼｯｸM"/>
      <family val="3"/>
      <charset val="128"/>
    </font>
    <font>
      <sz val="12"/>
      <name val="HGSｺﾞｼｯｸE"/>
      <family val="3"/>
      <charset val="128"/>
    </font>
    <font>
      <u/>
      <sz val="12"/>
      <name val="HGSｺﾞｼｯｸE"/>
      <family val="3"/>
      <charset val="128"/>
    </font>
    <font>
      <b/>
      <sz val="12"/>
      <name val="HGSｺﾞｼｯｸM"/>
      <family val="3"/>
      <charset val="128"/>
    </font>
    <font>
      <b/>
      <u/>
      <sz val="12"/>
      <name val="HGSｺﾞｼｯｸM"/>
      <family val="3"/>
      <charset val="128"/>
    </font>
    <font>
      <sz val="12"/>
      <color theme="1"/>
      <name val="HGSｺﾞｼｯｸM"/>
      <family val="3"/>
      <charset val="128"/>
    </font>
    <font>
      <b/>
      <sz val="16"/>
      <name val="HGSｺﾞｼｯｸM"/>
      <family val="3"/>
      <charset val="128"/>
    </font>
    <font>
      <sz val="6"/>
      <name val="HGSｺﾞｼｯｸM"/>
      <family val="3"/>
      <charset val="128"/>
    </font>
    <font>
      <sz val="12"/>
      <color rgb="FFFFFF99"/>
      <name val="HGSｺﾞｼｯｸM"/>
      <family val="3"/>
      <charset val="128"/>
    </font>
    <font>
      <b/>
      <sz val="16"/>
      <color rgb="FFFF0000"/>
      <name val="ＭＳ Ｐゴシック"/>
      <family val="2"/>
      <charset val="128"/>
      <scheme val="minor"/>
    </font>
    <font>
      <sz val="16"/>
      <color theme="1"/>
      <name val="ＭＳ Ｐゴシック"/>
      <family val="3"/>
      <charset val="128"/>
      <scheme val="minor"/>
    </font>
    <font>
      <sz val="16"/>
      <color rgb="FFFF0000"/>
      <name val="ＭＳ Ｐゴシック"/>
      <family val="3"/>
      <charset val="128"/>
      <scheme val="minor"/>
    </font>
    <font>
      <sz val="16"/>
      <color rgb="FF000000"/>
      <name val="ＭＳ Ｐゴシック"/>
      <family val="3"/>
      <charset val="128"/>
      <scheme val="minor"/>
    </font>
    <font>
      <sz val="16"/>
      <name val="HGSｺﾞｼｯｸE"/>
      <family val="3"/>
      <charset val="128"/>
    </font>
    <font>
      <sz val="16"/>
      <color theme="1"/>
      <name val="ＭＳ Ｐゴシック"/>
      <family val="2"/>
      <charset val="128"/>
      <scheme val="minor"/>
    </font>
    <font>
      <b/>
      <u/>
      <sz val="11"/>
      <color theme="1"/>
      <name val="ＭＳ Ｐゴシック"/>
      <family val="3"/>
      <charset val="128"/>
      <scheme val="minor"/>
    </font>
    <font>
      <sz val="11"/>
      <name val="ＭＳ Ｐゴシック"/>
      <family val="3"/>
      <charset val="128"/>
      <scheme val="minor"/>
    </font>
    <font>
      <sz val="16"/>
      <color theme="1"/>
      <name val="HGPｺﾞｼｯｸM"/>
      <family val="3"/>
      <charset val="128"/>
    </font>
    <font>
      <sz val="8"/>
      <name val="HGSｺﾞｼｯｸM"/>
      <family val="3"/>
      <charset val="128"/>
    </font>
    <font>
      <sz val="7"/>
      <name val="HGSｺﾞｼｯｸM"/>
      <family val="3"/>
      <charset val="128"/>
    </font>
    <font>
      <sz val="11"/>
      <color theme="1"/>
      <name val="ＭＳ Ｐゴシック"/>
      <family val="3"/>
      <charset val="128"/>
      <scheme val="minor"/>
    </font>
  </fonts>
  <fills count="14">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45"/>
        <bgColor indexed="64"/>
      </patternFill>
    </fill>
    <fill>
      <patternFill patternType="solid">
        <fgColor theme="0"/>
        <bgColor indexed="64"/>
      </patternFill>
    </fill>
    <fill>
      <patternFill patternType="solid">
        <fgColor rgb="FFCCFFFF"/>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theme="0" tint="-0.499984740745262"/>
        <bgColor indexed="64"/>
      </patternFill>
    </fill>
  </fills>
  <borders count="18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top style="thin">
        <color indexed="64"/>
      </top>
      <bottom style="hair">
        <color indexed="64"/>
      </bottom>
      <diagonal/>
    </border>
    <border>
      <left style="medium">
        <color indexed="64"/>
      </left>
      <right style="hair">
        <color indexed="64"/>
      </right>
      <top/>
      <bottom/>
      <diagonal/>
    </border>
    <border>
      <left style="hair">
        <color indexed="64"/>
      </left>
      <right/>
      <top/>
      <bottom/>
      <diagonal/>
    </border>
    <border>
      <left style="double">
        <color indexed="64"/>
      </left>
      <right style="double">
        <color indexed="64"/>
      </right>
      <top style="double">
        <color indexed="64"/>
      </top>
      <bottom style="double">
        <color indexed="64"/>
      </bottom>
      <diagonal/>
    </border>
    <border>
      <left/>
      <right style="medium">
        <color indexed="64"/>
      </right>
      <top/>
      <bottom/>
      <diagonal/>
    </border>
    <border>
      <left/>
      <right style="hair">
        <color indexed="64"/>
      </right>
      <top style="hair">
        <color indexed="64"/>
      </top>
      <bottom style="thin">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auto="1"/>
      </left>
      <right style="medium">
        <color auto="1"/>
      </right>
      <top style="medium">
        <color auto="1"/>
      </top>
      <bottom style="medium">
        <color auto="1"/>
      </bottom>
      <diagonal/>
    </border>
    <border>
      <left style="hair">
        <color indexed="64"/>
      </left>
      <right/>
      <top style="hair">
        <color auto="1"/>
      </top>
      <bottom style="thin">
        <color auto="1"/>
      </bottom>
      <diagonal/>
    </border>
    <border>
      <left/>
      <right style="thin">
        <color auto="1"/>
      </right>
      <top style="hair">
        <color auto="1"/>
      </top>
      <bottom style="thin">
        <color auto="1"/>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thin">
        <color indexed="64"/>
      </top>
      <bottom style="thin">
        <color indexed="64"/>
      </bottom>
      <diagonal/>
    </border>
    <border>
      <left/>
      <right/>
      <top/>
      <bottom style="dashed">
        <color auto="1"/>
      </bottom>
      <diagonal/>
    </border>
    <border>
      <left/>
      <right style="double">
        <color indexed="64"/>
      </right>
      <top/>
      <bottom/>
      <diagonal/>
    </border>
    <border>
      <left/>
      <right style="double">
        <color auto="1"/>
      </right>
      <top style="double">
        <color auto="1"/>
      </top>
      <bottom style="double">
        <color auto="1"/>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style="medium">
        <color indexed="64"/>
      </right>
      <top style="thin">
        <color indexed="64"/>
      </top>
      <bottom style="thin">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20">
    <xf numFmtId="0" fontId="0" fillId="0" borderId="0">
      <alignment vertical="center"/>
    </xf>
    <xf numFmtId="0" fontId="3" fillId="0" borderId="0"/>
    <xf numFmtId="0" fontId="7" fillId="0" borderId="0">
      <alignment vertical="center"/>
    </xf>
    <xf numFmtId="0" fontId="11" fillId="0" borderId="0" applyBorder="0"/>
    <xf numFmtId="0" fontId="7" fillId="0" borderId="0"/>
    <xf numFmtId="0" fontId="28" fillId="0" borderId="0">
      <alignment vertical="center"/>
    </xf>
    <xf numFmtId="0" fontId="7" fillId="0" borderId="0">
      <alignment vertical="center"/>
    </xf>
    <xf numFmtId="0" fontId="7" fillId="0" borderId="0"/>
    <xf numFmtId="0" fontId="3" fillId="0" borderId="0"/>
    <xf numFmtId="38" fontId="7" fillId="0" borderId="0" applyFont="0" applyFill="0" applyBorder="0" applyAlignment="0" applyProtection="0"/>
    <xf numFmtId="0" fontId="7" fillId="0" borderId="0"/>
    <xf numFmtId="0" fontId="7" fillId="0" borderId="0"/>
    <xf numFmtId="0" fontId="3" fillId="0" borderId="0"/>
    <xf numFmtId="0" fontId="38" fillId="0" borderId="0"/>
    <xf numFmtId="0" fontId="45" fillId="0" borderId="0">
      <alignment vertical="center"/>
    </xf>
    <xf numFmtId="38" fontId="45" fillId="0" borderId="0" applyFont="0" applyFill="0" applyBorder="0" applyAlignment="0" applyProtection="0">
      <alignment vertical="center"/>
    </xf>
    <xf numFmtId="0" fontId="45" fillId="0" borderId="0">
      <alignment vertical="center"/>
    </xf>
    <xf numFmtId="9" fontId="45" fillId="0" borderId="0" applyFont="0" applyFill="0" applyBorder="0" applyAlignment="0" applyProtection="0">
      <alignment vertical="center"/>
    </xf>
    <xf numFmtId="0" fontId="67" fillId="0" borderId="0">
      <alignment vertical="center"/>
    </xf>
    <xf numFmtId="9" fontId="67" fillId="0" borderId="0" applyFont="0" applyFill="0" applyBorder="0" applyAlignment="0" applyProtection="0">
      <alignment vertical="center"/>
    </xf>
  </cellStyleXfs>
  <cellXfs count="935">
    <xf numFmtId="0" fontId="0" fillId="0" borderId="0" xfId="0">
      <alignment vertical="center"/>
    </xf>
    <xf numFmtId="0" fontId="4" fillId="0" borderId="0" xfId="1" applyFont="1" applyFill="1"/>
    <xf numFmtId="0" fontId="4" fillId="0" borderId="0" xfId="1" applyFont="1" applyFill="1" applyAlignment="1"/>
    <xf numFmtId="0" fontId="9" fillId="0" borderId="0" xfId="1" applyFont="1" applyFill="1" applyAlignment="1">
      <alignment wrapText="1"/>
    </xf>
    <xf numFmtId="0" fontId="13" fillId="0" borderId="0" xfId="4" applyFont="1" applyAlignment="1">
      <alignment vertical="center"/>
    </xf>
    <xf numFmtId="0" fontId="13" fillId="0" borderId="0" xfId="4" applyFont="1" applyFill="1" applyAlignment="1">
      <alignment vertical="center"/>
    </xf>
    <xf numFmtId="177" fontId="13" fillId="0" borderId="0" xfId="4" applyNumberFormat="1" applyFont="1" applyFill="1" applyAlignment="1">
      <alignment horizontal="center" vertical="center"/>
    </xf>
    <xf numFmtId="177" fontId="13" fillId="0" borderId="0" xfId="4" applyNumberFormat="1" applyFont="1" applyFill="1" applyAlignment="1">
      <alignment vertical="center"/>
    </xf>
    <xf numFmtId="0" fontId="13" fillId="0" borderId="0" xfId="4" applyFont="1" applyAlignment="1">
      <alignment vertical="top"/>
    </xf>
    <xf numFmtId="0" fontId="16" fillId="0" borderId="0" xfId="4" applyFont="1" applyFill="1" applyAlignment="1">
      <alignment vertical="top"/>
    </xf>
    <xf numFmtId="0" fontId="16" fillId="0" borderId="0" xfId="4" applyFont="1" applyFill="1" applyAlignment="1">
      <alignment vertical="center"/>
    </xf>
    <xf numFmtId="0" fontId="17" fillId="0" borderId="0" xfId="4" applyFont="1" applyAlignment="1">
      <alignment vertical="center" wrapText="1"/>
    </xf>
    <xf numFmtId="0" fontId="13" fillId="0" borderId="0" xfId="4" applyFont="1" applyAlignment="1">
      <alignment vertical="center" wrapText="1"/>
    </xf>
    <xf numFmtId="0" fontId="13" fillId="0" borderId="0" xfId="4" applyFont="1" applyAlignment="1">
      <alignment horizontal="right" vertical="center"/>
    </xf>
    <xf numFmtId="177" fontId="13" fillId="0" borderId="0" xfId="4" applyNumberFormat="1" applyFont="1" applyFill="1" applyBorder="1" applyAlignment="1">
      <alignment vertical="center"/>
    </xf>
    <xf numFmtId="0" fontId="13" fillId="0" borderId="22" xfId="4" applyFont="1" applyBorder="1" applyAlignment="1">
      <alignment horizontal="center" vertical="center"/>
    </xf>
    <xf numFmtId="0" fontId="3" fillId="0" borderId="22" xfId="4" applyFont="1" applyBorder="1" applyAlignment="1">
      <alignment horizontal="right" vertical="center" shrinkToFit="1"/>
    </xf>
    <xf numFmtId="178" fontId="13" fillId="3" borderId="23" xfId="4" applyNumberFormat="1" applyFont="1" applyFill="1" applyBorder="1" applyAlignment="1">
      <alignment vertical="center"/>
    </xf>
    <xf numFmtId="0" fontId="3" fillId="3" borderId="24" xfId="4" applyFont="1" applyFill="1" applyBorder="1" applyAlignment="1">
      <alignment vertical="center"/>
    </xf>
    <xf numFmtId="0" fontId="13" fillId="0" borderId="0" xfId="4" applyFont="1" applyFill="1" applyBorder="1" applyAlignment="1">
      <alignment horizontal="center" vertical="center"/>
    </xf>
    <xf numFmtId="0" fontId="13" fillId="0" borderId="0" xfId="4" applyFont="1" applyBorder="1" applyAlignment="1">
      <alignment horizontal="center" vertical="center"/>
    </xf>
    <xf numFmtId="0" fontId="3" fillId="0" borderId="0" xfId="4" applyFont="1" applyBorder="1" applyAlignment="1">
      <alignment horizontal="right" vertical="center" shrinkToFit="1"/>
    </xf>
    <xf numFmtId="0" fontId="13" fillId="0" borderId="0" xfId="4" applyFont="1" applyFill="1" applyBorder="1" applyAlignment="1">
      <alignment horizontal="center" vertical="center" wrapText="1"/>
    </xf>
    <xf numFmtId="0" fontId="3" fillId="3" borderId="29" xfId="4" applyFont="1" applyFill="1" applyBorder="1" applyAlignment="1">
      <alignment vertical="center"/>
    </xf>
    <xf numFmtId="0" fontId="13" fillId="0" borderId="1" xfId="1" applyFont="1" applyFill="1" applyBorder="1" applyAlignment="1">
      <alignment horizontal="center" vertical="center"/>
    </xf>
    <xf numFmtId="0" fontId="13" fillId="0" borderId="19" xfId="4" applyFont="1" applyBorder="1" applyAlignment="1">
      <alignment horizontal="center" vertical="center"/>
    </xf>
    <xf numFmtId="0" fontId="3" fillId="0" borderId="19" xfId="4" applyFont="1" applyBorder="1" applyAlignment="1">
      <alignment horizontal="right" vertical="center" shrinkToFit="1"/>
    </xf>
    <xf numFmtId="0" fontId="2" fillId="0" borderId="21" xfId="4" applyFont="1" applyFill="1" applyBorder="1" applyAlignment="1">
      <alignment vertical="center"/>
    </xf>
    <xf numFmtId="0" fontId="16" fillId="0" borderId="0" xfId="4" applyFont="1" applyFill="1" applyAlignment="1">
      <alignment vertical="center" wrapText="1"/>
    </xf>
    <xf numFmtId="0" fontId="13" fillId="0" borderId="27" xfId="4" applyFont="1" applyFill="1" applyBorder="1" applyAlignment="1">
      <alignment horizontal="center" vertical="center"/>
    </xf>
    <xf numFmtId="0" fontId="13" fillId="0" borderId="32" xfId="4" applyFont="1" applyFill="1" applyBorder="1" applyAlignment="1">
      <alignment horizontal="center" vertical="center"/>
    </xf>
    <xf numFmtId="0" fontId="16" fillId="0" borderId="11" xfId="4" applyFont="1" applyFill="1" applyBorder="1" applyAlignment="1">
      <alignment horizontal="center" vertical="center" wrapText="1"/>
    </xf>
    <xf numFmtId="180" fontId="16" fillId="0" borderId="11" xfId="4" applyNumberFormat="1" applyFont="1" applyFill="1" applyBorder="1" applyAlignment="1">
      <alignment vertical="center" wrapText="1"/>
    </xf>
    <xf numFmtId="0" fontId="16" fillId="0" borderId="0" xfId="4" applyFont="1" applyFill="1" applyAlignment="1">
      <alignment horizontal="center" vertical="center" wrapText="1"/>
    </xf>
    <xf numFmtId="0" fontId="13" fillId="0" borderId="0" xfId="4" applyFont="1" applyAlignment="1">
      <alignment horizontal="center" vertical="center"/>
    </xf>
    <xf numFmtId="177" fontId="13" fillId="0" borderId="0" xfId="4" applyNumberFormat="1" applyFont="1" applyBorder="1" applyAlignment="1">
      <alignment horizontal="right" vertical="center"/>
    </xf>
    <xf numFmtId="177" fontId="13" fillId="0" borderId="0" xfId="4" applyNumberFormat="1" applyFont="1" applyBorder="1" applyAlignment="1">
      <alignment vertical="center"/>
    </xf>
    <xf numFmtId="177" fontId="13" fillId="0" borderId="0" xfId="4" applyNumberFormat="1" applyFont="1" applyAlignment="1">
      <alignment vertical="center"/>
    </xf>
    <xf numFmtId="181" fontId="13" fillId="0" borderId="0" xfId="4" applyNumberFormat="1" applyFont="1" applyAlignment="1">
      <alignment vertical="center"/>
    </xf>
    <xf numFmtId="177" fontId="13" fillId="4" borderId="0" xfId="4" applyNumberFormat="1" applyFont="1" applyFill="1" applyBorder="1" applyAlignment="1">
      <alignment horizontal="center" vertical="center" wrapText="1"/>
    </xf>
    <xf numFmtId="177" fontId="13" fillId="0" borderId="0" xfId="4" applyNumberFormat="1" applyFont="1" applyBorder="1" applyAlignment="1">
      <alignment horizontal="center" vertical="center"/>
    </xf>
    <xf numFmtId="177" fontId="13" fillId="4" borderId="0" xfId="4" applyNumberFormat="1" applyFont="1" applyFill="1" applyBorder="1" applyAlignment="1">
      <alignment horizontal="right" vertical="center"/>
    </xf>
    <xf numFmtId="181" fontId="13" fillId="4" borderId="0" xfId="4" applyNumberFormat="1" applyFont="1" applyFill="1" applyBorder="1" applyAlignment="1">
      <alignment vertical="center"/>
    </xf>
    <xf numFmtId="0" fontId="13" fillId="4" borderId="0" xfId="4" applyFont="1" applyFill="1" applyBorder="1" applyAlignment="1">
      <alignment vertical="center"/>
    </xf>
    <xf numFmtId="177" fontId="13" fillId="0" borderId="0" xfId="4" applyNumberFormat="1" applyFont="1" applyFill="1" applyBorder="1" applyAlignment="1">
      <alignment vertical="center" wrapText="1"/>
    </xf>
    <xf numFmtId="177" fontId="13" fillId="0" borderId="0" xfId="4" applyNumberFormat="1" applyFont="1" applyFill="1" applyBorder="1" applyAlignment="1">
      <alignment horizontal="left" vertical="center" wrapText="1"/>
    </xf>
    <xf numFmtId="181" fontId="21" fillId="0" borderId="0" xfId="4" applyNumberFormat="1" applyFont="1" applyFill="1" applyAlignment="1">
      <alignment vertical="center"/>
    </xf>
    <xf numFmtId="177" fontId="13" fillId="0" borderId="0" xfId="4" applyNumberFormat="1" applyFont="1" applyFill="1" applyAlignment="1">
      <alignment horizontal="left" vertical="center"/>
    </xf>
    <xf numFmtId="177" fontId="22" fillId="0" borderId="0" xfId="4" applyNumberFormat="1" applyFont="1" applyFill="1" applyBorder="1" applyAlignment="1">
      <alignment vertical="center" wrapText="1"/>
    </xf>
    <xf numFmtId="181" fontId="22" fillId="0" borderId="0" xfId="4" applyNumberFormat="1" applyFont="1" applyFill="1" applyAlignment="1">
      <alignment vertical="center"/>
    </xf>
    <xf numFmtId="0" fontId="3" fillId="0" borderId="36" xfId="4" applyFont="1" applyBorder="1" applyAlignment="1">
      <alignment horizontal="right" vertical="center" shrinkToFit="1"/>
    </xf>
    <xf numFmtId="0" fontId="18" fillId="0" borderId="0" xfId="4" applyFont="1" applyBorder="1" applyAlignment="1">
      <alignment vertical="center"/>
    </xf>
    <xf numFmtId="0" fontId="13" fillId="0" borderId="0" xfId="4" applyFont="1" applyFill="1" applyBorder="1" applyAlignment="1">
      <alignment vertical="center"/>
    </xf>
    <xf numFmtId="0" fontId="3" fillId="0" borderId="0" xfId="4" applyFont="1" applyBorder="1" applyAlignment="1">
      <alignment vertical="center" shrinkToFit="1"/>
    </xf>
    <xf numFmtId="176" fontId="13" fillId="0" borderId="0" xfId="4" applyNumberFormat="1" applyFont="1" applyFill="1" applyBorder="1" applyAlignment="1">
      <alignment vertical="center"/>
    </xf>
    <xf numFmtId="0" fontId="3" fillId="0" borderId="0" xfId="4" applyFont="1" applyBorder="1" applyAlignment="1">
      <alignment vertical="center"/>
    </xf>
    <xf numFmtId="0" fontId="13" fillId="0" borderId="0" xfId="4" applyFont="1" applyBorder="1" applyAlignment="1">
      <alignment vertical="center"/>
    </xf>
    <xf numFmtId="0" fontId="18" fillId="0" borderId="0" xfId="4" applyFont="1" applyAlignment="1">
      <alignment vertical="center"/>
    </xf>
    <xf numFmtId="0" fontId="3" fillId="0" borderId="0" xfId="4" applyFont="1" applyAlignment="1">
      <alignment vertical="center" shrinkToFit="1"/>
    </xf>
    <xf numFmtId="176" fontId="13" fillId="0" borderId="0" xfId="4" applyNumberFormat="1" applyFont="1" applyAlignment="1">
      <alignment vertical="center"/>
    </xf>
    <xf numFmtId="0" fontId="3" fillId="0" borderId="0" xfId="4" applyFont="1" applyAlignment="1">
      <alignment vertical="center"/>
    </xf>
    <xf numFmtId="181" fontId="13" fillId="0" borderId="0" xfId="4" applyNumberFormat="1" applyFont="1" applyFill="1" applyAlignment="1">
      <alignment vertical="center"/>
    </xf>
    <xf numFmtId="181" fontId="13" fillId="0" borderId="0" xfId="4" applyNumberFormat="1" applyFont="1" applyFill="1" applyBorder="1" applyAlignment="1">
      <alignment vertical="center"/>
    </xf>
    <xf numFmtId="181" fontId="24" fillId="0" borderId="0" xfId="4" applyNumberFormat="1" applyFont="1" applyFill="1" applyBorder="1" applyAlignment="1">
      <alignment vertical="center"/>
    </xf>
    <xf numFmtId="177" fontId="22" fillId="0" borderId="0" xfId="4" applyNumberFormat="1" applyFont="1" applyBorder="1" applyAlignment="1">
      <alignment vertical="center"/>
    </xf>
    <xf numFmtId="181" fontId="22" fillId="0" borderId="0" xfId="4" applyNumberFormat="1" applyFont="1" applyAlignment="1">
      <alignment horizontal="left" vertical="center"/>
    </xf>
    <xf numFmtId="177" fontId="13" fillId="0" borderId="0" xfId="4" applyNumberFormat="1" applyFont="1" applyFill="1" applyBorder="1" applyAlignment="1">
      <alignment horizontal="left" vertical="center"/>
    </xf>
    <xf numFmtId="181" fontId="21" fillId="0" borderId="0" xfId="4" applyNumberFormat="1" applyFont="1" applyFill="1" applyAlignment="1">
      <alignment horizontal="left" vertical="center"/>
    </xf>
    <xf numFmtId="177" fontId="22" fillId="0" borderId="0" xfId="4" applyNumberFormat="1" applyFont="1" applyBorder="1" applyAlignment="1">
      <alignment vertical="center" wrapText="1"/>
    </xf>
    <xf numFmtId="181" fontId="22" fillId="0" borderId="0" xfId="4" applyNumberFormat="1" applyFont="1" applyAlignment="1">
      <alignment vertical="center"/>
    </xf>
    <xf numFmtId="0" fontId="11" fillId="6" borderId="0" xfId="2" applyFont="1" applyFill="1">
      <alignment vertical="center"/>
    </xf>
    <xf numFmtId="0" fontId="11" fillId="6" borderId="0" xfId="2" applyFont="1" applyFill="1" applyAlignment="1">
      <alignment vertical="center" wrapText="1"/>
    </xf>
    <xf numFmtId="0" fontId="22" fillId="6" borderId="0" xfId="2" applyFont="1" applyFill="1" applyAlignment="1">
      <alignment vertical="center" wrapText="1"/>
    </xf>
    <xf numFmtId="0" fontId="22" fillId="6" borderId="1" xfId="2" applyFont="1" applyFill="1" applyBorder="1" applyAlignment="1">
      <alignment horizontal="center" vertical="center"/>
    </xf>
    <xf numFmtId="0" fontId="11" fillId="6" borderId="37" xfId="2" applyFont="1" applyFill="1" applyBorder="1" applyAlignment="1">
      <alignment vertical="center"/>
    </xf>
    <xf numFmtId="0" fontId="11" fillId="6" borderId="38" xfId="2" applyFont="1" applyFill="1" applyBorder="1" applyAlignment="1">
      <alignment vertical="center"/>
    </xf>
    <xf numFmtId="0" fontId="11" fillId="6" borderId="39" xfId="2" applyFont="1" applyFill="1" applyBorder="1" applyAlignment="1">
      <alignment vertical="center"/>
    </xf>
    <xf numFmtId="0" fontId="11" fillId="6" borderId="0" xfId="2" applyFont="1" applyFill="1" applyAlignment="1">
      <alignment vertical="center"/>
    </xf>
    <xf numFmtId="0" fontId="7" fillId="6" borderId="12" xfId="2" applyFont="1" applyFill="1" applyBorder="1" applyAlignment="1">
      <alignment horizontal="center" wrapText="1"/>
    </xf>
    <xf numFmtId="0" fontId="11" fillId="6" borderId="0" xfId="2" applyFont="1" applyFill="1" applyAlignment="1">
      <alignment horizontal="center" vertical="center"/>
    </xf>
    <xf numFmtId="0" fontId="25" fillId="6" borderId="40" xfId="2" applyFont="1" applyFill="1" applyBorder="1" applyAlignment="1">
      <alignment horizontal="center" vertical="center" wrapText="1"/>
    </xf>
    <xf numFmtId="0" fontId="25" fillId="6" borderId="41" xfId="2" applyFont="1" applyFill="1" applyBorder="1" applyAlignment="1">
      <alignment horizontal="center" vertical="center"/>
    </xf>
    <xf numFmtId="0" fontId="25" fillId="6" borderId="46" xfId="2" applyFont="1" applyFill="1" applyBorder="1">
      <alignment vertical="center"/>
    </xf>
    <xf numFmtId="0" fontId="25" fillId="6" borderId="50" xfId="2" applyFont="1" applyFill="1" applyBorder="1" applyAlignment="1">
      <alignment horizontal="right" vertical="center"/>
    </xf>
    <xf numFmtId="0" fontId="25" fillId="6" borderId="55" xfId="2" applyFont="1" applyFill="1" applyBorder="1" applyAlignment="1">
      <alignment horizontal="right" vertical="center"/>
    </xf>
    <xf numFmtId="0" fontId="25" fillId="6" borderId="60" xfId="2" applyFont="1" applyFill="1" applyBorder="1" applyAlignment="1">
      <alignment horizontal="right" vertical="center"/>
    </xf>
    <xf numFmtId="0" fontId="25" fillId="6" borderId="63" xfId="2" applyFont="1" applyFill="1" applyBorder="1" applyAlignment="1">
      <alignment horizontal="right" vertical="center"/>
    </xf>
    <xf numFmtId="0" fontId="25" fillId="6" borderId="68" xfId="2" applyFont="1" applyFill="1" applyBorder="1" applyAlignment="1">
      <alignment horizontal="right" vertical="center"/>
    </xf>
    <xf numFmtId="0" fontId="25" fillId="6" borderId="73" xfId="2" applyFont="1" applyFill="1" applyBorder="1" applyAlignment="1">
      <alignment horizontal="right" vertical="center"/>
    </xf>
    <xf numFmtId="0" fontId="7" fillId="6" borderId="0" xfId="2" applyFont="1" applyFill="1">
      <alignment vertical="center"/>
    </xf>
    <xf numFmtId="0" fontId="31" fillId="0" borderId="0" xfId="4" applyFont="1" applyAlignment="1">
      <alignment vertical="center" wrapText="1"/>
    </xf>
    <xf numFmtId="0" fontId="30" fillId="0" borderId="0" xfId="4" applyFont="1" applyAlignment="1">
      <alignment vertical="center" wrapText="1"/>
    </xf>
    <xf numFmtId="0" fontId="30" fillId="0" borderId="0" xfId="4" applyFont="1" applyAlignment="1">
      <alignment horizontal="right" vertical="center"/>
    </xf>
    <xf numFmtId="0" fontId="2" fillId="0" borderId="22" xfId="4" applyFont="1" applyFill="1" applyBorder="1" applyAlignment="1">
      <alignment vertical="center"/>
    </xf>
    <xf numFmtId="0" fontId="2" fillId="0" borderId="0" xfId="4" applyFont="1" applyFill="1" applyBorder="1" applyAlignment="1">
      <alignment vertical="center" shrinkToFit="1"/>
    </xf>
    <xf numFmtId="0" fontId="13" fillId="0" borderId="19" xfId="4" applyFont="1" applyFill="1" applyBorder="1" applyAlignment="1">
      <alignment horizontal="center" vertical="center"/>
    </xf>
    <xf numFmtId="0" fontId="3" fillId="0" borderId="0" xfId="1" applyFont="1"/>
    <xf numFmtId="178" fontId="30" fillId="0" borderId="0" xfId="4" applyNumberFormat="1" applyFont="1" applyFill="1" applyBorder="1" applyAlignment="1">
      <alignment horizontal="center" vertical="center"/>
    </xf>
    <xf numFmtId="178" fontId="13" fillId="7" borderId="23" xfId="4" applyNumberFormat="1" applyFont="1" applyFill="1" applyBorder="1" applyAlignment="1">
      <alignment vertical="center"/>
    </xf>
    <xf numFmtId="0" fontId="15" fillId="0" borderId="0" xfId="4" applyFont="1" applyFill="1" applyAlignment="1">
      <alignment vertical="top" wrapText="1"/>
    </xf>
    <xf numFmtId="0" fontId="16" fillId="0" borderId="13" xfId="4" applyFont="1" applyFill="1" applyBorder="1" applyAlignment="1">
      <alignment horizontal="center" vertical="center" shrinkToFit="1"/>
    </xf>
    <xf numFmtId="177" fontId="13" fillId="0" borderId="0" xfId="4" applyNumberFormat="1" applyFont="1" applyBorder="1" applyAlignment="1">
      <alignment horizontal="right" vertical="center"/>
    </xf>
    <xf numFmtId="0" fontId="14" fillId="0" borderId="0" xfId="4" applyFont="1" applyAlignment="1">
      <alignment horizontal="left" vertical="top" wrapText="1"/>
    </xf>
    <xf numFmtId="179" fontId="13" fillId="8" borderId="28" xfId="4" applyNumberFormat="1" applyFont="1" applyFill="1" applyBorder="1" applyAlignment="1">
      <alignment vertical="center"/>
    </xf>
    <xf numFmtId="0" fontId="3" fillId="8" borderId="29" xfId="4" applyFont="1" applyFill="1" applyBorder="1" applyAlignment="1">
      <alignment vertical="center"/>
    </xf>
    <xf numFmtId="0" fontId="19" fillId="8" borderId="13" xfId="4" applyFont="1" applyFill="1" applyBorder="1" applyAlignment="1">
      <alignment horizontal="center" vertical="center" shrinkToFit="1"/>
    </xf>
    <xf numFmtId="179" fontId="13" fillId="8" borderId="15" xfId="4" applyNumberFormat="1" applyFont="1" applyFill="1" applyBorder="1" applyAlignment="1">
      <alignment vertical="center"/>
    </xf>
    <xf numFmtId="0" fontId="3" fillId="8" borderId="33" xfId="4" applyFont="1" applyFill="1" applyBorder="1" applyAlignment="1">
      <alignment vertical="center"/>
    </xf>
    <xf numFmtId="0" fontId="19" fillId="8" borderId="34" xfId="4" applyFont="1" applyFill="1" applyBorder="1" applyAlignment="1">
      <alignment horizontal="center" vertical="center" shrinkToFit="1"/>
    </xf>
    <xf numFmtId="179" fontId="13" fillId="8" borderId="35" xfId="4" applyNumberFormat="1" applyFont="1" applyFill="1" applyBorder="1" applyAlignment="1">
      <alignment vertical="center"/>
    </xf>
    <xf numFmtId="181" fontId="13" fillId="9" borderId="0" xfId="4" applyNumberFormat="1" applyFont="1" applyFill="1" applyAlignment="1">
      <alignment vertical="center"/>
    </xf>
    <xf numFmtId="180" fontId="13" fillId="8" borderId="28" xfId="4" applyNumberFormat="1" applyFont="1" applyFill="1" applyBorder="1" applyAlignment="1">
      <alignment vertical="center"/>
    </xf>
    <xf numFmtId="0" fontId="12" fillId="0" borderId="0" xfId="4" applyFont="1" applyFill="1" applyAlignment="1">
      <alignment vertical="center"/>
    </xf>
    <xf numFmtId="0" fontId="13" fillId="0" borderId="0" xfId="4" applyFont="1" applyAlignment="1">
      <alignment horizontal="left" vertical="center" wrapText="1"/>
    </xf>
    <xf numFmtId="0" fontId="43" fillId="0" borderId="11" xfId="4" applyFont="1" applyFill="1" applyBorder="1" applyAlignment="1">
      <alignment horizontal="center" vertical="center" wrapText="1"/>
    </xf>
    <xf numFmtId="2" fontId="43" fillId="7" borderId="28" xfId="4" applyNumberFormat="1" applyFont="1" applyFill="1" applyBorder="1" applyAlignment="1">
      <alignment horizontal="center" vertical="center" wrapText="1"/>
    </xf>
    <xf numFmtId="183" fontId="16" fillId="7" borderId="121" xfId="4" applyNumberFormat="1" applyFont="1" applyFill="1" applyBorder="1" applyAlignment="1">
      <alignment vertical="center" wrapText="1"/>
    </xf>
    <xf numFmtId="183" fontId="43" fillId="7" borderId="28" xfId="4" applyNumberFormat="1" applyFont="1" applyFill="1" applyBorder="1" applyAlignment="1">
      <alignment horizontal="center" vertical="center" wrapText="1"/>
    </xf>
    <xf numFmtId="0" fontId="3" fillId="0" borderId="0" xfId="4" applyFont="1" applyFill="1" applyAlignment="1">
      <alignment vertical="center" shrinkToFit="1"/>
    </xf>
    <xf numFmtId="181" fontId="16" fillId="0" borderId="0" xfId="4" applyNumberFormat="1" applyFont="1" applyFill="1" applyBorder="1" applyAlignment="1">
      <alignment vertical="center"/>
    </xf>
    <xf numFmtId="0" fontId="2" fillId="0" borderId="0" xfId="4" applyFont="1" applyFill="1" applyBorder="1" applyAlignment="1">
      <alignment vertical="center"/>
    </xf>
    <xf numFmtId="0" fontId="2" fillId="0" borderId="27" xfId="4" applyFont="1" applyFill="1" applyBorder="1" applyAlignment="1">
      <alignment vertical="center" shrinkToFit="1"/>
    </xf>
    <xf numFmtId="183" fontId="16" fillId="9" borderId="28" xfId="4" applyNumberFormat="1" applyFont="1" applyFill="1" applyBorder="1" applyAlignment="1">
      <alignment vertical="center"/>
    </xf>
    <xf numFmtId="180" fontId="16" fillId="7" borderId="121" xfId="4" applyNumberFormat="1" applyFont="1" applyFill="1" applyBorder="1" applyAlignment="1">
      <alignment vertical="center" wrapText="1"/>
    </xf>
    <xf numFmtId="180" fontId="16" fillId="9" borderId="28" xfId="4" applyNumberFormat="1" applyFont="1" applyFill="1" applyBorder="1" applyAlignment="1">
      <alignment vertical="center"/>
    </xf>
    <xf numFmtId="0" fontId="7" fillId="0" borderId="0" xfId="10" applyFont="1" applyFill="1" applyAlignment="1"/>
    <xf numFmtId="0" fontId="4" fillId="0" borderId="0" xfId="10" applyFont="1" applyFill="1" applyAlignment="1">
      <alignment horizontal="left" vertical="center"/>
    </xf>
    <xf numFmtId="0" fontId="4" fillId="0" borderId="14" xfId="10" applyFont="1" applyFill="1" applyBorder="1" applyAlignment="1">
      <alignment vertical="center"/>
    </xf>
    <xf numFmtId="184" fontId="4" fillId="0" borderId="0" xfId="10" applyNumberFormat="1" applyFont="1" applyFill="1" applyAlignment="1">
      <alignment horizontal="left" vertical="center"/>
    </xf>
    <xf numFmtId="0" fontId="4" fillId="0" borderId="5" xfId="10" applyFont="1" applyFill="1" applyBorder="1" applyAlignment="1">
      <alignment horizontal="left" vertical="center" indent="1"/>
    </xf>
    <xf numFmtId="0" fontId="6" fillId="0" borderId="0" xfId="10" applyFont="1" applyFill="1" applyBorder="1" applyAlignment="1">
      <alignment horizontal="left" vertical="center"/>
    </xf>
    <xf numFmtId="0" fontId="4" fillId="0" borderId="0" xfId="10" applyFont="1" applyFill="1" applyBorder="1" applyAlignment="1">
      <alignment horizontal="left" vertical="center"/>
    </xf>
    <xf numFmtId="0" fontId="4" fillId="0" borderId="6" xfId="10" applyFont="1" applyFill="1" applyBorder="1" applyAlignment="1">
      <alignment horizontal="left" vertical="center"/>
    </xf>
    <xf numFmtId="0" fontId="46" fillId="0" borderId="0" xfId="10" applyFont="1" applyFill="1" applyBorder="1" applyAlignment="1">
      <alignment horizontal="center" vertical="center"/>
    </xf>
    <xf numFmtId="0" fontId="4" fillId="0" borderId="5" xfId="10" applyFont="1" applyFill="1" applyBorder="1" applyAlignment="1">
      <alignment horizontal="left" vertical="center"/>
    </xf>
    <xf numFmtId="0" fontId="4" fillId="0" borderId="0" xfId="10" applyFont="1" applyFill="1" applyBorder="1" applyAlignment="1">
      <alignment horizontal="center" vertical="center"/>
    </xf>
    <xf numFmtId="0" fontId="8" fillId="0" borderId="0" xfId="10" applyFont="1" applyFill="1" applyBorder="1" applyAlignment="1">
      <alignment horizontal="center" vertical="center"/>
    </xf>
    <xf numFmtId="0" fontId="4" fillId="0" borderId="0" xfId="10" applyFont="1" applyFill="1" applyBorder="1" applyAlignment="1">
      <alignment horizontal="left" vertical="center" wrapText="1"/>
    </xf>
    <xf numFmtId="0" fontId="4" fillId="0" borderId="7" xfId="10" applyFont="1" applyFill="1" applyBorder="1" applyAlignment="1">
      <alignment horizontal="left" vertical="center"/>
    </xf>
    <xf numFmtId="0" fontId="4" fillId="0" borderId="12" xfId="10" applyFont="1" applyFill="1" applyBorder="1" applyAlignment="1">
      <alignment horizontal="left" vertical="center"/>
    </xf>
    <xf numFmtId="0" fontId="4" fillId="0" borderId="8" xfId="10" applyFont="1" applyFill="1" applyBorder="1" applyAlignment="1">
      <alignment horizontal="left" vertical="center"/>
    </xf>
    <xf numFmtId="0" fontId="4" fillId="0" borderId="11" xfId="10" applyFont="1" applyFill="1" applyBorder="1" applyAlignment="1">
      <alignment horizontal="center" vertical="center"/>
    </xf>
    <xf numFmtId="0" fontId="4" fillId="0" borderId="0" xfId="10" applyFont="1" applyFill="1" applyBorder="1" applyAlignment="1">
      <alignment vertical="center"/>
    </xf>
    <xf numFmtId="0" fontId="45" fillId="6" borderId="0" xfId="14" applyFill="1">
      <alignment vertical="center"/>
    </xf>
    <xf numFmtId="0" fontId="6" fillId="6" borderId="0" xfId="14" applyFont="1" applyFill="1" applyAlignment="1">
      <alignment horizontal="left" vertical="center"/>
    </xf>
    <xf numFmtId="0" fontId="47" fillId="6" borderId="0" xfId="14" applyFont="1" applyFill="1" applyAlignment="1">
      <alignment horizontal="left" vertical="center"/>
    </xf>
    <xf numFmtId="0" fontId="6" fillId="6" borderId="0" xfId="14" applyFont="1" applyFill="1">
      <alignment vertical="center"/>
    </xf>
    <xf numFmtId="0" fontId="6" fillId="10" borderId="1" xfId="14" applyFont="1" applyFill="1" applyBorder="1" applyAlignment="1">
      <alignment horizontal="left" vertical="center"/>
    </xf>
    <xf numFmtId="0" fontId="6" fillId="6" borderId="0" xfId="14" applyFont="1" applyFill="1" applyAlignment="1">
      <alignment vertical="center"/>
    </xf>
    <xf numFmtId="0" fontId="6" fillId="11" borderId="1" xfId="14" applyFont="1" applyFill="1" applyBorder="1" applyAlignment="1">
      <alignment horizontal="left" vertical="center"/>
    </xf>
    <xf numFmtId="0" fontId="34" fillId="6" borderId="0" xfId="14" applyFont="1" applyFill="1" applyAlignment="1">
      <alignment horizontal="left" vertical="center"/>
    </xf>
    <xf numFmtId="0" fontId="6" fillId="6" borderId="0" xfId="14" applyFont="1" applyFill="1" applyBorder="1" applyAlignment="1">
      <alignment horizontal="center" vertical="center"/>
    </xf>
    <xf numFmtId="0" fontId="6" fillId="6" borderId="0" xfId="14" applyFont="1" applyFill="1" applyBorder="1" applyAlignment="1">
      <alignment horizontal="left" vertical="center"/>
    </xf>
    <xf numFmtId="0" fontId="6" fillId="6" borderId="1" xfId="14" applyFont="1" applyFill="1" applyBorder="1" applyAlignment="1">
      <alignment horizontal="center" vertical="center"/>
    </xf>
    <xf numFmtId="0" fontId="6" fillId="6" borderId="1" xfId="14" applyFont="1" applyFill="1" applyBorder="1" applyAlignment="1">
      <alignment horizontal="left" vertical="center"/>
    </xf>
    <xf numFmtId="0" fontId="48" fillId="6" borderId="0" xfId="14" applyFont="1" applyFill="1">
      <alignment vertical="center"/>
    </xf>
    <xf numFmtId="0" fontId="48" fillId="6" borderId="0" xfId="14" applyFont="1" applyFill="1" applyAlignment="1">
      <alignment horizontal="left" vertical="center"/>
    </xf>
    <xf numFmtId="0" fontId="6" fillId="6" borderId="0" xfId="14" applyFont="1" applyFill="1" applyBorder="1">
      <alignment vertical="center"/>
    </xf>
    <xf numFmtId="0" fontId="50" fillId="6" borderId="0" xfId="14" applyFont="1" applyFill="1" applyAlignment="1">
      <alignment vertical="center"/>
    </xf>
    <xf numFmtId="0" fontId="48" fillId="6" borderId="0" xfId="14" applyFont="1" applyFill="1" applyBorder="1">
      <alignment vertical="center"/>
    </xf>
    <xf numFmtId="0" fontId="48" fillId="6" borderId="0" xfId="14" applyFont="1" applyFill="1" applyBorder="1" applyAlignment="1">
      <alignment vertical="center"/>
    </xf>
    <xf numFmtId="0" fontId="48" fillId="6" borderId="0" xfId="14" applyFont="1" applyFill="1" applyBorder="1" applyAlignment="1">
      <alignment vertical="center" shrinkToFit="1"/>
    </xf>
    <xf numFmtId="0" fontId="6" fillId="6" borderId="0" xfId="14" applyFont="1" applyFill="1" applyAlignment="1">
      <alignment vertical="center" wrapText="1"/>
    </xf>
    <xf numFmtId="0" fontId="36" fillId="6" borderId="0" xfId="14" applyFont="1" applyFill="1" applyAlignment="1"/>
    <xf numFmtId="0" fontId="36" fillId="6" borderId="0" xfId="14" applyFont="1" applyFill="1">
      <alignment vertical="center"/>
    </xf>
    <xf numFmtId="0" fontId="36" fillId="6" borderId="0" xfId="14" applyFont="1" applyFill="1" applyAlignment="1">
      <alignment vertical="center" wrapText="1"/>
    </xf>
    <xf numFmtId="0" fontId="36" fillId="6" borderId="0" xfId="14" applyFont="1" applyFill="1" applyAlignment="1">
      <alignment horizontal="justify" vertical="center" wrapText="1"/>
    </xf>
    <xf numFmtId="0" fontId="52" fillId="6" borderId="0" xfId="14" applyFont="1" applyFill="1">
      <alignment vertical="center"/>
    </xf>
    <xf numFmtId="0" fontId="35" fillId="0" borderId="0" xfId="14" applyFont="1">
      <alignment vertical="center"/>
    </xf>
    <xf numFmtId="0" fontId="35" fillId="0" borderId="0" xfId="14" applyFont="1" applyAlignment="1">
      <alignment horizontal="left" vertical="center"/>
    </xf>
    <xf numFmtId="0" fontId="53" fillId="0" borderId="0" xfId="14" applyFont="1" applyAlignment="1">
      <alignment horizontal="left" vertical="center"/>
    </xf>
    <xf numFmtId="0" fontId="47" fillId="0" borderId="0" xfId="14" applyFont="1" applyAlignment="1">
      <alignment horizontal="left" vertical="center"/>
    </xf>
    <xf numFmtId="0" fontId="53" fillId="0" borderId="0" xfId="14" applyFont="1" applyAlignment="1">
      <alignment horizontal="right" vertical="center"/>
    </xf>
    <xf numFmtId="0" fontId="53" fillId="0" borderId="0" xfId="14" applyFont="1" applyFill="1" applyAlignment="1">
      <alignment horizontal="right" vertical="center"/>
    </xf>
    <xf numFmtId="0" fontId="53" fillId="0" borderId="0" xfId="14" applyFont="1" applyFill="1" applyAlignment="1">
      <alignment vertical="center"/>
    </xf>
    <xf numFmtId="0" fontId="53" fillId="0" borderId="0" xfId="14" applyFont="1" applyProtection="1">
      <alignment vertical="center"/>
    </xf>
    <xf numFmtId="0" fontId="53" fillId="0" borderId="0" xfId="14" applyFont="1" applyAlignment="1" applyProtection="1">
      <alignment horizontal="left" vertical="center"/>
    </xf>
    <xf numFmtId="0" fontId="53" fillId="0" borderId="0" xfId="14" applyFont="1" applyAlignment="1" applyProtection="1">
      <alignment horizontal="right" vertical="center"/>
    </xf>
    <xf numFmtId="0" fontId="53" fillId="6" borderId="0" xfId="14" applyFont="1" applyFill="1" applyAlignment="1" applyProtection="1">
      <alignment vertical="center"/>
    </xf>
    <xf numFmtId="0" fontId="53" fillId="6" borderId="0" xfId="14" applyFont="1" applyFill="1" applyProtection="1">
      <alignment vertical="center"/>
    </xf>
    <xf numFmtId="0" fontId="53" fillId="6" borderId="0" xfId="14" applyFont="1" applyFill="1" applyAlignment="1" applyProtection="1">
      <alignment horizontal="center" vertical="center"/>
    </xf>
    <xf numFmtId="0" fontId="53" fillId="0" borderId="0" xfId="14" applyFont="1">
      <alignment vertical="center"/>
    </xf>
    <xf numFmtId="0" fontId="35" fillId="6" borderId="0" xfId="14" quotePrefix="1" applyFont="1" applyFill="1" applyBorder="1" applyAlignment="1">
      <alignment vertical="center"/>
    </xf>
    <xf numFmtId="0" fontId="53" fillId="0" borderId="0" xfId="14" applyFont="1" applyAlignment="1" applyProtection="1">
      <alignment horizontal="center" vertical="center"/>
    </xf>
    <xf numFmtId="0" fontId="35" fillId="0" borderId="0" xfId="14" applyFont="1" applyProtection="1">
      <alignment vertical="center"/>
    </xf>
    <xf numFmtId="0" fontId="35" fillId="0" borderId="0" xfId="14" applyFont="1" applyAlignment="1">
      <alignment horizontal="right" vertical="center"/>
    </xf>
    <xf numFmtId="0" fontId="35" fillId="0" borderId="0" xfId="14" applyFont="1" applyBorder="1" applyProtection="1">
      <alignment vertical="center"/>
    </xf>
    <xf numFmtId="0" fontId="35" fillId="0" borderId="0" xfId="14" applyFont="1" applyBorder="1" applyAlignment="1" applyProtection="1">
      <alignment horizontal="left" vertical="center"/>
    </xf>
    <xf numFmtId="0" fontId="35" fillId="0" borderId="0" xfId="14" applyFont="1" applyBorder="1" applyAlignment="1" applyProtection="1">
      <alignment horizontal="right" vertical="center"/>
    </xf>
    <xf numFmtId="0" fontId="35" fillId="0" borderId="0" xfId="14" applyFont="1" applyBorder="1" applyAlignment="1" applyProtection="1">
      <alignment horizontal="center" vertical="center"/>
    </xf>
    <xf numFmtId="0" fontId="35" fillId="6" borderId="0" xfId="14" applyFont="1" applyFill="1" applyBorder="1" applyAlignment="1" applyProtection="1">
      <alignment vertical="center"/>
    </xf>
    <xf numFmtId="0" fontId="36" fillId="0" borderId="0" xfId="14" applyFont="1" applyProtection="1">
      <alignment vertical="center"/>
    </xf>
    <xf numFmtId="0" fontId="35" fillId="6" borderId="0" xfId="14" applyFont="1" applyFill="1" applyBorder="1" applyAlignment="1" applyProtection="1">
      <alignment horizontal="center" vertical="center"/>
    </xf>
    <xf numFmtId="20" fontId="35" fillId="6" borderId="0" xfId="14" applyNumberFormat="1" applyFont="1" applyFill="1" applyBorder="1" applyAlignment="1" applyProtection="1">
      <alignment vertical="center"/>
    </xf>
    <xf numFmtId="0" fontId="35" fillId="6" borderId="0" xfId="14" applyFont="1" applyFill="1" applyBorder="1" applyAlignment="1" applyProtection="1">
      <alignment horizontal="right" vertical="center"/>
    </xf>
    <xf numFmtId="183" fontId="35" fillId="6" borderId="0" xfId="14" applyNumberFormat="1" applyFont="1" applyFill="1" applyBorder="1" applyAlignment="1" applyProtection="1">
      <alignment vertical="center"/>
    </xf>
    <xf numFmtId="0" fontId="35" fillId="6" borderId="0" xfId="14" applyFont="1" applyFill="1" applyBorder="1" applyAlignment="1" applyProtection="1">
      <alignment horizontal="left" vertical="center"/>
    </xf>
    <xf numFmtId="183" fontId="35" fillId="0" borderId="0" xfId="14" applyNumberFormat="1" applyFont="1" applyBorder="1" applyAlignment="1" applyProtection="1">
      <alignment vertical="center"/>
    </xf>
    <xf numFmtId="0" fontId="53" fillId="0" borderId="0" xfId="14" applyFont="1" applyBorder="1" applyAlignment="1" applyProtection="1">
      <alignment horizontal="center" vertical="center"/>
    </xf>
    <xf numFmtId="20" fontId="35" fillId="0" borderId="0" xfId="14" applyNumberFormat="1" applyFont="1" applyBorder="1" applyAlignment="1" applyProtection="1">
      <alignment vertical="center"/>
    </xf>
    <xf numFmtId="0" fontId="35" fillId="0" borderId="0" xfId="14" applyFont="1" applyBorder="1" applyAlignment="1" applyProtection="1">
      <alignment vertical="center"/>
    </xf>
    <xf numFmtId="0" fontId="36" fillId="0" borderId="0" xfId="14" applyFont="1" applyBorder="1" applyAlignment="1" applyProtection="1">
      <alignment horizontal="left" vertical="center"/>
    </xf>
    <xf numFmtId="0" fontId="35" fillId="6" borderId="0" xfId="14" applyFont="1" applyFill="1" applyBorder="1" applyAlignment="1" applyProtection="1">
      <alignment vertical="center"/>
      <protection locked="0"/>
    </xf>
    <xf numFmtId="0" fontId="35" fillId="6" borderId="0" xfId="14" applyFont="1" applyFill="1" applyBorder="1" applyAlignment="1">
      <alignment horizontal="center" vertical="center"/>
    </xf>
    <xf numFmtId="0" fontId="35" fillId="6" borderId="0" xfId="14" applyFont="1" applyFill="1" applyBorder="1" applyProtection="1">
      <alignment vertical="center"/>
    </xf>
    <xf numFmtId="0" fontId="53" fillId="0" borderId="0" xfId="14" applyFont="1" applyBorder="1" applyAlignment="1" applyProtection="1">
      <alignment vertical="center"/>
    </xf>
    <xf numFmtId="0" fontId="35" fillId="0" borderId="0" xfId="14" applyFont="1" applyAlignment="1" applyProtection="1">
      <alignment horizontal="center" vertical="center"/>
    </xf>
    <xf numFmtId="1" fontId="35" fillId="6" borderId="0" xfId="14" applyNumberFormat="1" applyFont="1" applyFill="1" applyBorder="1" applyAlignment="1" applyProtection="1">
      <alignment vertical="center"/>
    </xf>
    <xf numFmtId="0" fontId="35" fillId="0" borderId="0" xfId="14" applyFont="1" applyAlignment="1">
      <alignment horizontal="center" vertical="center"/>
    </xf>
    <xf numFmtId="0" fontId="35" fillId="0" borderId="0" xfId="14" applyFont="1" applyBorder="1" applyAlignment="1">
      <alignment vertical="center"/>
    </xf>
    <xf numFmtId="0" fontId="36" fillId="0" borderId="0" xfId="14" applyFont="1" applyAlignment="1">
      <alignment horizontal="right" vertical="center"/>
    </xf>
    <xf numFmtId="0" fontId="36" fillId="0" borderId="0" xfId="14" applyFont="1" applyAlignment="1"/>
    <xf numFmtId="0" fontId="53" fillId="6" borderId="0" xfId="14" applyFont="1" applyFill="1" applyBorder="1" applyProtection="1">
      <alignment vertical="center"/>
    </xf>
    <xf numFmtId="0" fontId="36" fillId="0" borderId="0" xfId="14" applyFont="1" applyAlignment="1" applyProtection="1">
      <alignment horizontal="center" vertical="center"/>
    </xf>
    <xf numFmtId="0" fontId="35" fillId="0" borderId="0" xfId="14" applyFont="1" applyBorder="1" applyAlignment="1">
      <alignment horizontal="center" vertical="center"/>
    </xf>
    <xf numFmtId="0" fontId="6" fillId="6" borderId="0" xfId="14" applyFont="1" applyFill="1" applyBorder="1" applyAlignment="1" applyProtection="1">
      <alignment vertical="center"/>
    </xf>
    <xf numFmtId="0" fontId="6" fillId="0" borderId="0" xfId="14" applyFont="1" applyBorder="1" applyAlignment="1" applyProtection="1">
      <alignment vertical="center"/>
    </xf>
    <xf numFmtId="0" fontId="36" fillId="0" borderId="0" xfId="14" applyFont="1" applyAlignment="1">
      <alignment horizontal="left"/>
    </xf>
    <xf numFmtId="0" fontId="6" fillId="0" borderId="0" xfId="14" applyFont="1" applyBorder="1" applyAlignment="1" applyProtection="1">
      <alignment horizontal="left" vertical="center"/>
    </xf>
    <xf numFmtId="0" fontId="35" fillId="0" borderId="0" xfId="14" applyFont="1" applyAlignment="1" applyProtection="1">
      <alignment horizontal="right" vertical="center"/>
    </xf>
    <xf numFmtId="0" fontId="35" fillId="0" borderId="0" xfId="14" applyFont="1" applyBorder="1" applyAlignment="1">
      <alignment horizontal="right" vertical="center"/>
    </xf>
    <xf numFmtId="0" fontId="35" fillId="0" borderId="0" xfId="14" applyFont="1" applyBorder="1" applyAlignment="1">
      <alignment horizontal="left" vertical="center"/>
    </xf>
    <xf numFmtId="0" fontId="35" fillId="0" borderId="0" xfId="14" applyNumberFormat="1" applyFont="1" applyBorder="1" applyAlignment="1" applyProtection="1">
      <alignment horizontal="center" vertical="center"/>
    </xf>
    <xf numFmtId="20" fontId="53" fillId="0" borderId="0" xfId="14" applyNumberFormat="1" applyFont="1" applyBorder="1" applyAlignment="1" applyProtection="1">
      <alignment vertical="center"/>
    </xf>
    <xf numFmtId="0" fontId="53" fillId="0" borderId="0" xfId="14" applyFont="1" applyBorder="1" applyProtection="1">
      <alignment vertical="center"/>
    </xf>
    <xf numFmtId="0" fontId="53" fillId="0" borderId="0" xfId="14" applyFont="1" applyAlignment="1">
      <alignment horizontal="center" vertical="center"/>
    </xf>
    <xf numFmtId="0" fontId="53" fillId="0" borderId="0" xfId="14" applyFont="1" applyBorder="1" applyAlignment="1">
      <alignment vertical="center"/>
    </xf>
    <xf numFmtId="0" fontId="47" fillId="0" borderId="0" xfId="14" applyFont="1" applyAlignment="1">
      <alignment horizontal="right" vertical="center"/>
    </xf>
    <xf numFmtId="0" fontId="53" fillId="0" borderId="0" xfId="14" applyFont="1" applyBorder="1" applyAlignment="1">
      <alignment horizontal="center" vertical="center"/>
    </xf>
    <xf numFmtId="0" fontId="50" fillId="0" borderId="0" xfId="14" applyFont="1" applyAlignment="1"/>
    <xf numFmtId="0" fontId="6" fillId="0" borderId="0" xfId="14" applyFont="1" applyProtection="1">
      <alignment vertical="center"/>
    </xf>
    <xf numFmtId="0" fontId="6" fillId="0" borderId="0" xfId="14" applyFont="1" applyAlignment="1" applyProtection="1">
      <alignment horizontal="left" vertical="center"/>
    </xf>
    <xf numFmtId="0" fontId="6" fillId="0" borderId="0" xfId="14" applyFont="1">
      <alignment vertical="center"/>
    </xf>
    <xf numFmtId="0" fontId="6" fillId="0" borderId="0" xfId="14" applyFont="1" applyAlignment="1">
      <alignment horizontal="right" vertical="center"/>
    </xf>
    <xf numFmtId="0" fontId="35" fillId="0" borderId="107" xfId="14" applyFont="1" applyBorder="1" applyAlignment="1">
      <alignment horizontal="center" vertical="center" wrapText="1"/>
    </xf>
    <xf numFmtId="0" fontId="35" fillId="0" borderId="6" xfId="14" applyFont="1" applyBorder="1" applyAlignment="1">
      <alignment horizontal="center" vertical="center" wrapText="1"/>
    </xf>
    <xf numFmtId="0" fontId="36" fillId="0" borderId="85" xfId="14" applyFont="1" applyBorder="1" applyAlignment="1">
      <alignment horizontal="center" vertical="center"/>
    </xf>
    <xf numFmtId="0" fontId="36" fillId="0" borderId="1" xfId="14" applyFont="1" applyBorder="1" applyAlignment="1">
      <alignment horizontal="center" vertical="center"/>
    </xf>
    <xf numFmtId="0" fontId="36" fillId="0" borderId="86" xfId="14" applyFont="1" applyBorder="1" applyAlignment="1">
      <alignment horizontal="center" vertical="center"/>
    </xf>
    <xf numFmtId="0" fontId="36" fillId="0" borderId="15" xfId="14" applyFont="1" applyBorder="1" applyAlignment="1">
      <alignment horizontal="center" vertical="center"/>
    </xf>
    <xf numFmtId="0" fontId="36" fillId="0" borderId="85" xfId="14" applyFont="1" applyFill="1" applyBorder="1" applyAlignment="1">
      <alignment horizontal="center" vertical="center"/>
    </xf>
    <xf numFmtId="0" fontId="36" fillId="0" borderId="1" xfId="14" applyFont="1" applyFill="1" applyBorder="1" applyAlignment="1">
      <alignment horizontal="center" vertical="center"/>
    </xf>
    <xf numFmtId="0" fontId="36" fillId="0" borderId="86" xfId="14" applyFont="1" applyFill="1" applyBorder="1" applyAlignment="1">
      <alignment horizontal="center" vertical="center"/>
    </xf>
    <xf numFmtId="0" fontId="35" fillId="0" borderId="109" xfId="14" applyFont="1" applyBorder="1" applyAlignment="1">
      <alignment horizontal="center" vertical="center" wrapText="1"/>
    </xf>
    <xf numFmtId="0" fontId="36" fillId="0" borderId="90" xfId="14" applyNumberFormat="1" applyFont="1" applyFill="1" applyBorder="1" applyAlignment="1">
      <alignment horizontal="center" vertical="center" wrapText="1"/>
    </xf>
    <xf numFmtId="0" fontId="36" fillId="0" borderId="91" xfId="14" applyNumberFormat="1" applyFont="1" applyFill="1" applyBorder="1" applyAlignment="1">
      <alignment horizontal="center" vertical="center" wrapText="1"/>
    </xf>
    <xf numFmtId="0" fontId="36" fillId="0" borderId="92" xfId="14" applyNumberFormat="1" applyFont="1" applyFill="1" applyBorder="1" applyAlignment="1">
      <alignment horizontal="center" vertical="center" wrapText="1"/>
    </xf>
    <xf numFmtId="0" fontId="35" fillId="11" borderId="107" xfId="14" applyFont="1" applyFill="1" applyBorder="1" applyAlignment="1" applyProtection="1">
      <alignment horizontal="center" vertical="center" wrapText="1"/>
      <protection locked="0"/>
    </xf>
    <xf numFmtId="185" fontId="35" fillId="11" borderId="124" xfId="14" applyNumberFormat="1" applyFont="1" applyFill="1" applyBorder="1" applyAlignment="1" applyProtection="1">
      <alignment horizontal="center" vertical="center" shrinkToFit="1"/>
      <protection locked="0"/>
    </xf>
    <xf numFmtId="185" fontId="35" fillId="11" borderId="125" xfId="14" applyNumberFormat="1" applyFont="1" applyFill="1" applyBorder="1" applyAlignment="1" applyProtection="1">
      <alignment horizontal="center" vertical="center" shrinkToFit="1"/>
      <protection locked="0"/>
    </xf>
    <xf numFmtId="185" fontId="35" fillId="11" borderId="126" xfId="14" applyNumberFormat="1" applyFont="1" applyFill="1" applyBorder="1" applyAlignment="1" applyProtection="1">
      <alignment horizontal="center" vertical="center" shrinkToFit="1"/>
      <protection locked="0"/>
    </xf>
    <xf numFmtId="0" fontId="35" fillId="11" borderId="6" xfId="14" applyFont="1" applyFill="1" applyBorder="1" applyAlignment="1" applyProtection="1">
      <alignment horizontal="center" vertical="center" wrapText="1"/>
      <protection locked="0"/>
    </xf>
    <xf numFmtId="185" fontId="35" fillId="0" borderId="135" xfId="14" applyNumberFormat="1" applyFont="1" applyBorder="1" applyAlignment="1">
      <alignment horizontal="center" vertical="center" shrinkToFit="1"/>
    </xf>
    <xf numFmtId="185" fontId="35" fillId="0" borderId="136" xfId="14" applyNumberFormat="1" applyFont="1" applyBorder="1" applyAlignment="1">
      <alignment horizontal="center" vertical="center" shrinkToFit="1"/>
    </xf>
    <xf numFmtId="185" fontId="35" fillId="0" borderId="137" xfId="14" applyNumberFormat="1" applyFont="1" applyBorder="1" applyAlignment="1">
      <alignment horizontal="center" vertical="center" shrinkToFit="1"/>
    </xf>
    <xf numFmtId="0" fontId="35" fillId="11" borderId="11" xfId="14" applyFont="1" applyFill="1" applyBorder="1" applyAlignment="1" applyProtection="1">
      <alignment horizontal="center" vertical="center" wrapText="1"/>
      <protection locked="0"/>
    </xf>
    <xf numFmtId="185" fontId="35" fillId="0" borderId="143" xfId="14" applyNumberFormat="1" applyFont="1" applyBorder="1" applyAlignment="1">
      <alignment horizontal="center" vertical="center" shrinkToFit="1"/>
    </xf>
    <xf numFmtId="185" fontId="35" fillId="0" borderId="144" xfId="14" applyNumberFormat="1" applyFont="1" applyBorder="1" applyAlignment="1">
      <alignment horizontal="center" vertical="center" shrinkToFit="1"/>
    </xf>
    <xf numFmtId="185" fontId="35" fillId="0" borderId="145" xfId="14" applyNumberFormat="1" applyFont="1" applyBorder="1" applyAlignment="1">
      <alignment horizontal="center" vertical="center" shrinkToFit="1"/>
    </xf>
    <xf numFmtId="0" fontId="35" fillId="11" borderId="9" xfId="14" applyFont="1" applyFill="1" applyBorder="1" applyAlignment="1" applyProtection="1">
      <alignment horizontal="center" vertical="center" wrapText="1"/>
      <protection locked="0"/>
    </xf>
    <xf numFmtId="0" fontId="35" fillId="11" borderId="8" xfId="14" applyFont="1" applyFill="1" applyBorder="1" applyAlignment="1" applyProtection="1">
      <alignment horizontal="center" vertical="center" wrapText="1"/>
      <protection locked="0"/>
    </xf>
    <xf numFmtId="0" fontId="35" fillId="11" borderId="10" xfId="14" applyFont="1" applyFill="1" applyBorder="1" applyAlignment="1" applyProtection="1">
      <alignment horizontal="center" vertical="center" wrapText="1"/>
      <protection locked="0"/>
    </xf>
    <xf numFmtId="0" fontId="6" fillId="6" borderId="16" xfId="14" applyFont="1" applyFill="1" applyBorder="1">
      <alignment vertical="center"/>
    </xf>
    <xf numFmtId="0" fontId="55" fillId="6" borderId="17" xfId="14" applyFont="1" applyFill="1" applyBorder="1" applyAlignment="1">
      <alignment horizontal="center" vertical="center"/>
    </xf>
    <xf numFmtId="0" fontId="6" fillId="6" borderId="17" xfId="14" applyFont="1" applyFill="1" applyBorder="1" applyAlignment="1">
      <alignment horizontal="center" vertical="center" wrapText="1"/>
    </xf>
    <xf numFmtId="0" fontId="6" fillId="6" borderId="17" xfId="14" applyFont="1" applyFill="1" applyBorder="1" applyAlignment="1">
      <alignment horizontal="center" vertical="center" shrinkToFit="1"/>
    </xf>
    <xf numFmtId="0" fontId="54" fillId="6" borderId="17" xfId="14" applyFont="1" applyFill="1" applyBorder="1" applyAlignment="1">
      <alignment horizontal="center" vertical="center" wrapText="1"/>
    </xf>
    <xf numFmtId="185" fontId="6" fillId="6" borderId="17" xfId="14" applyNumberFormat="1" applyFont="1" applyFill="1" applyBorder="1" applyAlignment="1">
      <alignment horizontal="center" vertical="center" shrinkToFit="1"/>
    </xf>
    <xf numFmtId="185" fontId="6" fillId="6" borderId="17" xfId="14" applyNumberFormat="1" applyFont="1" applyFill="1" applyBorder="1" applyAlignment="1">
      <alignment horizontal="center" vertical="center" wrapText="1"/>
    </xf>
    <xf numFmtId="0" fontId="6" fillId="6" borderId="18" xfId="14" applyFont="1" applyFill="1" applyBorder="1" applyAlignment="1">
      <alignment horizontal="center" vertical="center" wrapText="1"/>
    </xf>
    <xf numFmtId="0" fontId="6" fillId="0" borderId="80" xfId="14" applyFont="1" applyBorder="1">
      <alignment vertical="center"/>
    </xf>
    <xf numFmtId="0" fontId="6" fillId="0" borderId="81" xfId="14" applyFont="1" applyFill="1" applyBorder="1" applyAlignment="1">
      <alignment vertical="center" wrapText="1"/>
    </xf>
    <xf numFmtId="185" fontId="36" fillId="6" borderId="67" xfId="14" applyNumberFormat="1" applyFont="1" applyFill="1" applyBorder="1" applyAlignment="1">
      <alignment horizontal="center" vertical="center" shrinkToFit="1"/>
    </xf>
    <xf numFmtId="185" fontId="36" fillId="6" borderId="23" xfId="14" applyNumberFormat="1" applyFont="1" applyFill="1" applyBorder="1" applyAlignment="1">
      <alignment horizontal="center" vertical="center" shrinkToFit="1"/>
    </xf>
    <xf numFmtId="185" fontId="36" fillId="6" borderId="162" xfId="14" applyNumberFormat="1" applyFont="1" applyFill="1" applyBorder="1" applyAlignment="1">
      <alignment horizontal="center" vertical="center" shrinkToFit="1"/>
    </xf>
    <xf numFmtId="0" fontId="6" fillId="0" borderId="122" xfId="14" applyFont="1" applyBorder="1">
      <alignment vertical="center"/>
    </xf>
    <xf numFmtId="0" fontId="6" fillId="0" borderId="14" xfId="14" applyFont="1" applyFill="1" applyBorder="1" applyAlignment="1">
      <alignment vertical="center" wrapText="1"/>
    </xf>
    <xf numFmtId="185" fontId="36" fillId="6" borderId="85" xfId="14" applyNumberFormat="1" applyFont="1" applyFill="1" applyBorder="1" applyAlignment="1">
      <alignment horizontal="center" vertical="center" shrinkToFit="1"/>
    </xf>
    <xf numFmtId="185" fontId="36" fillId="6" borderId="1" xfId="14" applyNumberFormat="1" applyFont="1" applyFill="1" applyBorder="1" applyAlignment="1">
      <alignment horizontal="center" vertical="center" shrinkToFit="1"/>
    </xf>
    <xf numFmtId="185" fontId="36" fillId="6" borderId="86" xfId="14" applyNumberFormat="1" applyFont="1" applyFill="1" applyBorder="1" applyAlignment="1">
      <alignment horizontal="center" vertical="center" shrinkToFit="1"/>
    </xf>
    <xf numFmtId="185" fontId="36" fillId="10" borderId="85" xfId="14" applyNumberFormat="1" applyFont="1" applyFill="1" applyBorder="1" applyAlignment="1" applyProtection="1">
      <alignment horizontal="center" vertical="center" shrinkToFit="1"/>
      <protection locked="0"/>
    </xf>
    <xf numFmtId="185" fontId="36" fillId="10" borderId="1" xfId="14" applyNumberFormat="1" applyFont="1" applyFill="1" applyBorder="1" applyAlignment="1" applyProtection="1">
      <alignment horizontal="center" vertical="center" shrinkToFit="1"/>
      <protection locked="0"/>
    </xf>
    <xf numFmtId="185" fontId="36" fillId="10" borderId="86" xfId="14" applyNumberFormat="1" applyFont="1" applyFill="1" applyBorder="1" applyAlignment="1" applyProtection="1">
      <alignment horizontal="center" vertical="center" shrinkToFit="1"/>
      <protection locked="0"/>
    </xf>
    <xf numFmtId="0" fontId="6" fillId="0" borderId="172" xfId="14" applyFont="1" applyBorder="1">
      <alignment vertical="center"/>
    </xf>
    <xf numFmtId="0" fontId="6" fillId="0" borderId="173" xfId="14" applyFont="1" applyFill="1" applyBorder="1" applyAlignment="1">
      <alignment vertical="center" wrapText="1"/>
    </xf>
    <xf numFmtId="185" fontId="36" fillId="0" borderId="85" xfId="14" applyNumberFormat="1" applyFont="1" applyFill="1" applyBorder="1" applyAlignment="1">
      <alignment horizontal="center" vertical="center" shrinkToFit="1"/>
    </xf>
    <xf numFmtId="185" fontId="36" fillId="0" borderId="1" xfId="14" applyNumberFormat="1" applyFont="1" applyFill="1" applyBorder="1" applyAlignment="1">
      <alignment horizontal="center" vertical="center" shrinkToFit="1"/>
    </xf>
    <xf numFmtId="185" fontId="36" fillId="0" borderId="86" xfId="14" applyNumberFormat="1" applyFont="1" applyFill="1" applyBorder="1" applyAlignment="1">
      <alignment horizontal="center" vertical="center" shrinkToFit="1"/>
    </xf>
    <xf numFmtId="185" fontId="36" fillId="6" borderId="94" xfId="14" applyNumberFormat="1" applyFont="1" applyFill="1" applyBorder="1" applyAlignment="1" applyProtection="1">
      <alignment horizontal="center" vertical="center" shrinkToFit="1"/>
    </xf>
    <xf numFmtId="185" fontId="36" fillId="6" borderId="95" xfId="14" applyNumberFormat="1" applyFont="1" applyFill="1" applyBorder="1" applyAlignment="1" applyProtection="1">
      <alignment horizontal="center" vertical="center" shrinkToFit="1"/>
    </xf>
    <xf numFmtId="185" fontId="36" fillId="6" borderId="96" xfId="14" applyNumberFormat="1" applyFont="1" applyFill="1" applyBorder="1" applyAlignment="1" applyProtection="1">
      <alignment horizontal="center" vertical="center" shrinkToFit="1"/>
    </xf>
    <xf numFmtId="185" fontId="36" fillId="6" borderId="99" xfId="14" applyNumberFormat="1" applyFont="1" applyFill="1" applyBorder="1" applyAlignment="1" applyProtection="1">
      <alignment horizontal="center" vertical="center" shrinkToFit="1"/>
    </xf>
    <xf numFmtId="185" fontId="36" fillId="6" borderId="85" xfId="14" applyNumberFormat="1" applyFont="1" applyFill="1" applyBorder="1" applyAlignment="1" applyProtection="1">
      <alignment horizontal="center" vertical="center" shrinkToFit="1"/>
    </xf>
    <xf numFmtId="185" fontId="36" fillId="6" borderId="1" xfId="14" applyNumberFormat="1" applyFont="1" applyFill="1" applyBorder="1" applyAlignment="1" applyProtection="1">
      <alignment horizontal="center" vertical="center" shrinkToFit="1"/>
    </xf>
    <xf numFmtId="185" fontId="36" fillId="6" borderId="86" xfId="14" applyNumberFormat="1" applyFont="1" applyFill="1" applyBorder="1" applyAlignment="1" applyProtection="1">
      <alignment horizontal="center" vertical="center" shrinkToFit="1"/>
    </xf>
    <xf numFmtId="185" fontId="36" fillId="6" borderId="15" xfId="14" applyNumberFormat="1" applyFont="1" applyFill="1" applyBorder="1" applyAlignment="1" applyProtection="1">
      <alignment horizontal="center" vertical="center" shrinkToFit="1"/>
    </xf>
    <xf numFmtId="185" fontId="36" fillId="6" borderId="90" xfId="14" applyNumberFormat="1" applyFont="1" applyFill="1" applyBorder="1" applyAlignment="1" applyProtection="1">
      <alignment horizontal="center" vertical="center" shrinkToFit="1"/>
    </xf>
    <xf numFmtId="185" fontId="36" fillId="6" borderId="91" xfId="14" applyNumberFormat="1" applyFont="1" applyFill="1" applyBorder="1" applyAlignment="1" applyProtection="1">
      <alignment horizontal="center" vertical="center" shrinkToFit="1"/>
    </xf>
    <xf numFmtId="185" fontId="36" fillId="6" borderId="92" xfId="14" applyNumberFormat="1" applyFont="1" applyFill="1" applyBorder="1" applyAlignment="1" applyProtection="1">
      <alignment horizontal="center" vertical="center" shrinkToFit="1"/>
    </xf>
    <xf numFmtId="185" fontId="36" fillId="6" borderId="102" xfId="14" applyNumberFormat="1" applyFont="1" applyFill="1" applyBorder="1" applyAlignment="1" applyProtection="1">
      <alignment horizontal="center" vertical="center" shrinkToFit="1"/>
    </xf>
    <xf numFmtId="0" fontId="50" fillId="0" borderId="0" xfId="14" applyFont="1">
      <alignment vertical="center"/>
    </xf>
    <xf numFmtId="0" fontId="6" fillId="0" borderId="0" xfId="14" applyFont="1" applyAlignment="1">
      <alignment vertical="center" shrinkToFit="1"/>
    </xf>
    <xf numFmtId="0" fontId="4" fillId="0" borderId="0" xfId="14" applyFont="1" applyAlignment="1">
      <alignment vertical="center" shrinkToFit="1"/>
    </xf>
    <xf numFmtId="0" fontId="6" fillId="0" borderId="0" xfId="14" applyFont="1" applyAlignment="1">
      <alignment horizontal="left" vertical="center"/>
    </xf>
    <xf numFmtId="0" fontId="6" fillId="0" borderId="0" xfId="14" applyFont="1" applyFill="1">
      <alignment vertical="center"/>
    </xf>
    <xf numFmtId="0" fontId="6" fillId="0" borderId="0" xfId="14" applyFont="1" applyFill="1" applyAlignment="1">
      <alignment vertical="center" wrapText="1"/>
    </xf>
    <xf numFmtId="0" fontId="6" fillId="0" borderId="0" xfId="14" applyFont="1" applyAlignment="1">
      <alignment vertical="center" wrapText="1"/>
    </xf>
    <xf numFmtId="0" fontId="6" fillId="0" borderId="0" xfId="14" applyFont="1" applyFill="1" applyBorder="1">
      <alignment vertical="center"/>
    </xf>
    <xf numFmtId="0" fontId="6" fillId="0" borderId="0" xfId="14" applyFont="1" applyBorder="1">
      <alignment vertical="center"/>
    </xf>
    <xf numFmtId="0" fontId="36" fillId="0" borderId="0" xfId="14" applyFont="1" applyFill="1" applyAlignment="1"/>
    <xf numFmtId="0" fontId="36" fillId="0" borderId="0" xfId="14" applyFont="1" applyFill="1" applyAlignment="1">
      <alignment vertical="center"/>
    </xf>
    <xf numFmtId="0" fontId="36" fillId="0" borderId="0" xfId="14" applyFont="1" applyFill="1" applyBorder="1" applyAlignment="1">
      <alignment vertical="center" wrapText="1"/>
    </xf>
    <xf numFmtId="0" fontId="36" fillId="0" borderId="0" xfId="14" applyFont="1" applyFill="1" applyBorder="1" applyAlignment="1">
      <alignment horizontal="justify" vertical="center" wrapText="1"/>
    </xf>
    <xf numFmtId="0" fontId="6" fillId="0" borderId="0" xfId="14" applyFont="1" applyFill="1" applyAlignment="1">
      <alignment vertical="center" textRotation="90"/>
    </xf>
    <xf numFmtId="0" fontId="6" fillId="0" borderId="0" xfId="14" applyFont="1" applyFill="1" applyAlignment="1">
      <alignment horizontal="left" vertical="center"/>
    </xf>
    <xf numFmtId="0" fontId="35" fillId="11" borderId="124" xfId="14" applyFont="1" applyFill="1" applyBorder="1" applyAlignment="1" applyProtection="1">
      <alignment horizontal="center" vertical="center" shrinkToFit="1"/>
      <protection locked="0"/>
    </xf>
    <xf numFmtId="0" fontId="35" fillId="11" borderId="125" xfId="14" applyFont="1" applyFill="1" applyBorder="1" applyAlignment="1" applyProtection="1">
      <alignment horizontal="center" vertical="center" shrinkToFit="1"/>
      <protection locked="0"/>
    </xf>
    <xf numFmtId="0" fontId="35" fillId="11" borderId="126" xfId="14" applyFont="1" applyFill="1" applyBorder="1" applyAlignment="1" applyProtection="1">
      <alignment horizontal="center" vertical="center" shrinkToFit="1"/>
      <protection locked="0"/>
    </xf>
    <xf numFmtId="0" fontId="35" fillId="11" borderId="109" xfId="14" applyFont="1" applyFill="1" applyBorder="1" applyAlignment="1" applyProtection="1">
      <alignment horizontal="center" vertical="center" wrapText="1"/>
      <protection locked="0"/>
    </xf>
    <xf numFmtId="1" fontId="6" fillId="6" borderId="17" xfId="14" applyNumberFormat="1" applyFont="1" applyFill="1" applyBorder="1" applyAlignment="1">
      <alignment horizontal="center" vertical="center" wrapText="1"/>
    </xf>
    <xf numFmtId="0" fontId="56" fillId="6" borderId="0" xfId="14" applyFont="1" applyFill="1" applyAlignment="1" applyProtection="1">
      <alignment horizontal="left" vertical="center"/>
    </xf>
    <xf numFmtId="0" fontId="57" fillId="6" borderId="0" xfId="14" applyFont="1" applyFill="1" applyAlignment="1" applyProtection="1">
      <alignment horizontal="center" vertical="center"/>
    </xf>
    <xf numFmtId="0" fontId="57" fillId="6" borderId="0" xfId="14" applyFont="1" applyFill="1" applyProtection="1">
      <alignment vertical="center"/>
    </xf>
    <xf numFmtId="0" fontId="57" fillId="6" borderId="0" xfId="14" applyFont="1" applyFill="1" applyAlignment="1" applyProtection="1">
      <alignment horizontal="left" vertical="center"/>
    </xf>
    <xf numFmtId="0" fontId="58" fillId="6" borderId="0" xfId="14" applyFont="1" applyFill="1" applyProtection="1">
      <alignment vertical="center"/>
    </xf>
    <xf numFmtId="0" fontId="58" fillId="6" borderId="0" xfId="14" applyFont="1" applyFill="1" applyAlignment="1" applyProtection="1">
      <alignment horizontal="left" vertical="center"/>
    </xf>
    <xf numFmtId="0" fontId="57" fillId="10" borderId="1" xfId="14" applyFont="1" applyFill="1" applyBorder="1" applyAlignment="1" applyProtection="1">
      <alignment horizontal="center" vertical="center"/>
      <protection locked="0"/>
    </xf>
    <xf numFmtId="20" fontId="57" fillId="10" borderId="1" xfId="14" applyNumberFormat="1" applyFont="1" applyFill="1" applyBorder="1" applyAlignment="1" applyProtection="1">
      <alignment horizontal="center" vertical="center"/>
      <protection locked="0"/>
    </xf>
    <xf numFmtId="0" fontId="57" fillId="6" borderId="1" xfId="14" applyFont="1" applyFill="1" applyBorder="1" applyAlignment="1" applyProtection="1">
      <alignment horizontal="center" vertical="center"/>
    </xf>
    <xf numFmtId="186" fontId="57" fillId="6" borderId="1" xfId="14" applyNumberFormat="1" applyFont="1" applyFill="1" applyBorder="1" applyAlignment="1" applyProtection="1">
      <alignment horizontal="center" vertical="center"/>
    </xf>
    <xf numFmtId="0" fontId="57" fillId="6" borderId="1" xfId="14" applyNumberFormat="1" applyFont="1" applyFill="1" applyBorder="1" applyAlignment="1" applyProtection="1">
      <alignment horizontal="center" vertical="center"/>
    </xf>
    <xf numFmtId="0" fontId="57" fillId="10" borderId="1" xfId="14" applyFont="1" applyFill="1" applyBorder="1" applyAlignment="1" applyProtection="1">
      <alignment horizontal="left" vertical="center"/>
      <protection locked="0"/>
    </xf>
    <xf numFmtId="0" fontId="57" fillId="6" borderId="1" xfId="15" applyNumberFormat="1" applyFont="1" applyFill="1" applyBorder="1" applyAlignment="1" applyProtection="1">
      <alignment horizontal="center" vertical="center"/>
    </xf>
    <xf numFmtId="20" fontId="57" fillId="6" borderId="1" xfId="14" applyNumberFormat="1" applyFont="1" applyFill="1" applyBorder="1" applyAlignment="1" applyProtection="1">
      <alignment horizontal="center" vertical="center"/>
    </xf>
    <xf numFmtId="0" fontId="59" fillId="6" borderId="0" xfId="14" applyFont="1" applyFill="1" applyAlignment="1" applyProtection="1">
      <alignment horizontal="left" vertical="center"/>
    </xf>
    <xf numFmtId="0" fontId="57" fillId="6" borderId="0" xfId="14" applyFont="1" applyFill="1" applyAlignment="1" applyProtection="1">
      <alignment vertical="center"/>
    </xf>
    <xf numFmtId="0" fontId="60" fillId="6" borderId="0" xfId="14" applyFont="1" applyFill="1" applyBorder="1">
      <alignment vertical="center"/>
    </xf>
    <xf numFmtId="0" fontId="35" fillId="6" borderId="0" xfId="14" applyFont="1" applyFill="1" applyBorder="1">
      <alignment vertical="center"/>
    </xf>
    <xf numFmtId="0" fontId="61" fillId="6" borderId="0" xfId="14" applyFont="1" applyFill="1">
      <alignment vertical="center"/>
    </xf>
    <xf numFmtId="0" fontId="35" fillId="6" borderId="1" xfId="14" applyFont="1" applyFill="1" applyBorder="1" applyAlignment="1">
      <alignment horizontal="center" vertical="center"/>
    </xf>
    <xf numFmtId="0" fontId="35" fillId="6" borderId="1" xfId="14" applyFont="1" applyFill="1" applyBorder="1">
      <alignment vertical="center"/>
    </xf>
    <xf numFmtId="0" fontId="61" fillId="6" borderId="97" xfId="14" applyFont="1" applyFill="1" applyBorder="1" applyAlignment="1">
      <alignment horizontal="center" vertical="center"/>
    </xf>
    <xf numFmtId="0" fontId="64" fillId="6" borderId="77" xfId="14" applyFont="1" applyFill="1" applyBorder="1" applyAlignment="1">
      <alignment horizontal="center" vertical="center"/>
    </xf>
    <xf numFmtId="0" fontId="64" fillId="6" borderId="101" xfId="14" applyFont="1" applyFill="1" applyBorder="1" applyAlignment="1">
      <alignment horizontal="center" vertical="center"/>
    </xf>
    <xf numFmtId="0" fontId="64" fillId="6" borderId="78" xfId="14" applyFont="1" applyFill="1" applyBorder="1" applyAlignment="1">
      <alignment horizontal="center" vertical="center"/>
    </xf>
    <xf numFmtId="0" fontId="64" fillId="6" borderId="103" xfId="14" applyFont="1" applyFill="1" applyBorder="1" applyAlignment="1">
      <alignment horizontal="center" vertical="center"/>
    </xf>
    <xf numFmtId="0" fontId="64" fillId="6" borderId="94" xfId="14" applyFont="1" applyFill="1" applyBorder="1">
      <alignment vertical="center"/>
    </xf>
    <xf numFmtId="0" fontId="64" fillId="6" borderId="95" xfId="14" applyFont="1" applyFill="1" applyBorder="1">
      <alignment vertical="center"/>
    </xf>
    <xf numFmtId="0" fontId="64" fillId="6" borderId="100" xfId="14" applyFont="1" applyFill="1" applyBorder="1">
      <alignment vertical="center"/>
    </xf>
    <xf numFmtId="0" fontId="64" fillId="6" borderId="96" xfId="14" applyFont="1" applyFill="1" applyBorder="1">
      <alignment vertical="center"/>
    </xf>
    <xf numFmtId="0" fontId="64" fillId="6" borderId="85" xfId="14" applyFont="1" applyFill="1" applyBorder="1">
      <alignment vertical="center"/>
    </xf>
    <xf numFmtId="0" fontId="64" fillId="6" borderId="1" xfId="14" applyFont="1" applyFill="1" applyBorder="1">
      <alignment vertical="center"/>
    </xf>
    <xf numFmtId="0" fontId="64" fillId="6" borderId="13" xfId="14" applyFont="1" applyFill="1" applyBorder="1">
      <alignment vertical="center"/>
    </xf>
    <xf numFmtId="0" fontId="64" fillId="6" borderId="86" xfId="14" applyFont="1" applyFill="1" applyBorder="1">
      <alignment vertical="center"/>
    </xf>
    <xf numFmtId="0" fontId="64" fillId="6" borderId="90" xfId="14" applyFont="1" applyFill="1" applyBorder="1">
      <alignment vertical="center"/>
    </xf>
    <xf numFmtId="0" fontId="64" fillId="6" borderId="91" xfId="14" applyFont="1" applyFill="1" applyBorder="1">
      <alignment vertical="center"/>
    </xf>
    <xf numFmtId="0" fontId="64" fillId="6" borderId="92" xfId="14" applyFont="1" applyFill="1" applyBorder="1">
      <alignment vertical="center"/>
    </xf>
    <xf numFmtId="0" fontId="4" fillId="0" borderId="1" xfId="10" applyFont="1" applyFill="1" applyBorder="1" applyAlignment="1">
      <alignment horizontal="center" vertical="center"/>
    </xf>
    <xf numFmtId="0" fontId="4" fillId="0" borderId="14" xfId="10" applyFont="1" applyFill="1" applyBorder="1" applyAlignment="1">
      <alignment horizontal="left" vertical="center"/>
    </xf>
    <xf numFmtId="0" fontId="4" fillId="0" borderId="15" xfId="10" applyFont="1" applyFill="1" applyBorder="1" applyAlignment="1">
      <alignment horizontal="left" vertical="center"/>
    </xf>
    <xf numFmtId="0" fontId="4" fillId="0" borderId="3" xfId="10" applyFont="1" applyFill="1" applyBorder="1" applyAlignment="1">
      <alignment horizontal="left" vertical="center" wrapText="1"/>
    </xf>
    <xf numFmtId="0" fontId="4" fillId="0" borderId="4" xfId="10" applyFont="1" applyFill="1" applyBorder="1" applyAlignment="1">
      <alignment horizontal="left" vertical="center" wrapText="1"/>
    </xf>
    <xf numFmtId="0" fontId="4" fillId="0" borderId="13" xfId="10" applyFont="1" applyFill="1" applyBorder="1" applyAlignment="1">
      <alignment horizontal="center" vertical="center"/>
    </xf>
    <xf numFmtId="0" fontId="4" fillId="0" borderId="14" xfId="10" applyFont="1" applyFill="1" applyBorder="1" applyAlignment="1">
      <alignment horizontal="center" vertical="center"/>
    </xf>
    <xf numFmtId="0" fontId="4" fillId="0" borderId="2" xfId="10" applyFont="1" applyFill="1" applyBorder="1" applyAlignment="1">
      <alignment horizontal="left" vertical="center"/>
    </xf>
    <xf numFmtId="0" fontId="4" fillId="0" borderId="3" xfId="10" applyFont="1" applyFill="1" applyBorder="1" applyAlignment="1">
      <alignment horizontal="left" vertical="center"/>
    </xf>
    <xf numFmtId="0" fontId="4" fillId="0" borderId="4" xfId="10" applyFont="1" applyFill="1" applyBorder="1" applyAlignment="1">
      <alignment horizontal="left" vertical="center"/>
    </xf>
    <xf numFmtId="0" fontId="4" fillId="0" borderId="1" xfId="10" applyFont="1" applyFill="1" applyBorder="1" applyAlignment="1">
      <alignment horizontal="center" vertical="center"/>
    </xf>
    <xf numFmtId="0" fontId="4" fillId="0" borderId="14" xfId="10" applyFont="1" applyFill="1" applyBorder="1" applyAlignment="1">
      <alignment horizontal="left" vertical="center"/>
    </xf>
    <xf numFmtId="0" fontId="4" fillId="0" borderId="15" xfId="10" applyFont="1" applyFill="1" applyBorder="1" applyAlignment="1">
      <alignment horizontal="left" vertical="center"/>
    </xf>
    <xf numFmtId="0" fontId="4" fillId="0" borderId="13" xfId="10" applyFont="1" applyFill="1" applyBorder="1" applyAlignment="1">
      <alignment horizontal="center" vertical="center"/>
    </xf>
    <xf numFmtId="0" fontId="4" fillId="0" borderId="2" xfId="10" applyFont="1" applyFill="1" applyBorder="1" applyAlignment="1">
      <alignment horizontal="left" vertical="center"/>
    </xf>
    <xf numFmtId="0" fontId="4" fillId="0" borderId="3" xfId="10" applyFont="1" applyFill="1" applyBorder="1" applyAlignment="1">
      <alignment horizontal="left" vertical="center"/>
    </xf>
    <xf numFmtId="0" fontId="4" fillId="0" borderId="4" xfId="10" applyFont="1" applyFill="1" applyBorder="1" applyAlignment="1">
      <alignment horizontal="left" vertical="center"/>
    </xf>
    <xf numFmtId="0" fontId="4" fillId="0" borderId="0" xfId="10" applyFont="1" applyFill="1" applyAlignment="1">
      <alignment horizontal="right" vertical="center"/>
    </xf>
    <xf numFmtId="0" fontId="27" fillId="0" borderId="14" xfId="10" applyFont="1" applyFill="1" applyBorder="1" applyAlignment="1">
      <alignment vertical="center"/>
    </xf>
    <xf numFmtId="0" fontId="27" fillId="0" borderId="15" xfId="10" applyFont="1" applyFill="1" applyBorder="1" applyAlignment="1">
      <alignment vertical="center"/>
    </xf>
    <xf numFmtId="0" fontId="4" fillId="0" borderId="0" xfId="10" applyFont="1" applyFill="1" applyAlignment="1"/>
    <xf numFmtId="0" fontId="4" fillId="0" borderId="3" xfId="10" applyFont="1" applyFill="1" applyBorder="1" applyAlignment="1">
      <alignment vertical="center"/>
    </xf>
    <xf numFmtId="0" fontId="27" fillId="0" borderId="3" xfId="10" applyFont="1" applyFill="1" applyBorder="1" applyAlignment="1">
      <alignment vertical="center"/>
    </xf>
    <xf numFmtId="0" fontId="27" fillId="0" borderId="4" xfId="10" applyFont="1" applyFill="1" applyBorder="1" applyAlignment="1">
      <alignment vertical="center"/>
    </xf>
    <xf numFmtId="0" fontId="4" fillId="0" borderId="7" xfId="10" applyFont="1" applyFill="1" applyBorder="1" applyAlignment="1">
      <alignment horizontal="left" vertical="center"/>
    </xf>
    <xf numFmtId="0" fontId="4" fillId="0" borderId="12" xfId="10" applyFont="1" applyFill="1" applyBorder="1" applyAlignment="1">
      <alignment horizontal="left" vertical="center"/>
    </xf>
    <xf numFmtId="0" fontId="4" fillId="0" borderId="8" xfId="10" applyFont="1" applyFill="1" applyBorder="1" applyAlignment="1">
      <alignment horizontal="left" vertical="center"/>
    </xf>
    <xf numFmtId="0" fontId="4" fillId="0" borderId="7" xfId="10" applyFont="1" applyFill="1" applyBorder="1" applyAlignment="1">
      <alignment horizontal="center" vertical="center"/>
    </xf>
    <xf numFmtId="0" fontId="4" fillId="0" borderId="12" xfId="10" applyFont="1" applyFill="1" applyBorder="1" applyAlignment="1">
      <alignment vertical="center"/>
    </xf>
    <xf numFmtId="0" fontId="27" fillId="0" borderId="12" xfId="10" applyFont="1" applyFill="1" applyBorder="1" applyAlignment="1">
      <alignment vertical="center"/>
    </xf>
    <xf numFmtId="0" fontId="27" fillId="0" borderId="8" xfId="10" applyFont="1" applyFill="1" applyBorder="1" applyAlignment="1">
      <alignment vertical="center"/>
    </xf>
    <xf numFmtId="182" fontId="4" fillId="0" borderId="5" xfId="10" applyNumberFormat="1" applyFont="1" applyFill="1" applyBorder="1" applyAlignment="1">
      <alignment horizontal="center" vertical="center"/>
    </xf>
    <xf numFmtId="0" fontId="4" fillId="0" borderId="6" xfId="10" applyFont="1" applyFill="1" applyBorder="1" applyAlignment="1">
      <alignment vertical="center"/>
    </xf>
    <xf numFmtId="0" fontId="4" fillId="0" borderId="14" xfId="10" applyFont="1" applyFill="1" applyBorder="1" applyAlignment="1">
      <alignment vertical="center"/>
    </xf>
    <xf numFmtId="0" fontId="4" fillId="0" borderId="5" xfId="10" applyFont="1" applyFill="1" applyBorder="1" applyAlignment="1">
      <alignment vertical="center"/>
    </xf>
    <xf numFmtId="0" fontId="27" fillId="0" borderId="14" xfId="10" applyFont="1" applyFill="1" applyBorder="1" applyAlignment="1">
      <alignment horizontal="left" vertical="center"/>
    </xf>
    <xf numFmtId="182" fontId="4" fillId="0" borderId="0" xfId="10" applyNumberFormat="1" applyFont="1" applyFill="1" applyBorder="1" applyAlignment="1">
      <alignment vertical="center"/>
    </xf>
    <xf numFmtId="182" fontId="4" fillId="0" borderId="12" xfId="10" applyNumberFormat="1" applyFont="1" applyFill="1" applyBorder="1" applyAlignment="1">
      <alignment vertical="center"/>
    </xf>
    <xf numFmtId="0" fontId="4" fillId="0" borderId="8" xfId="10" applyFont="1" applyFill="1" applyBorder="1" applyAlignment="1">
      <alignment vertical="center"/>
    </xf>
    <xf numFmtId="0" fontId="4" fillId="0" borderId="0" xfId="10" applyFont="1" applyFill="1" applyBorder="1" applyAlignment="1">
      <alignment horizontal="center" vertical="center" wrapText="1"/>
    </xf>
    <xf numFmtId="0" fontId="4" fillId="0" borderId="4" xfId="10" applyFont="1" applyFill="1" applyBorder="1" applyAlignment="1">
      <alignment vertical="center"/>
    </xf>
    <xf numFmtId="0" fontId="65" fillId="0" borderId="6" xfId="10" applyFont="1" applyFill="1" applyBorder="1" applyAlignment="1">
      <alignment vertical="center" shrinkToFit="1"/>
    </xf>
    <xf numFmtId="0" fontId="27" fillId="0" borderId="7" xfId="10" applyFont="1" applyFill="1" applyBorder="1" applyAlignment="1">
      <alignment horizontal="left" vertical="center"/>
    </xf>
    <xf numFmtId="0" fontId="39" fillId="0" borderId="0" xfId="10" applyFont="1" applyFill="1" applyBorder="1" applyAlignment="1">
      <alignment vertical="top"/>
    </xf>
    <xf numFmtId="0" fontId="4" fillId="0" borderId="0" xfId="10" applyFont="1" applyFill="1" applyBorder="1" applyAlignment="1">
      <alignment vertical="center" wrapText="1"/>
    </xf>
    <xf numFmtId="0" fontId="4" fillId="0" borderId="0" xfId="10" applyFont="1" applyFill="1" applyBorder="1" applyAlignment="1">
      <alignment horizontal="left"/>
    </xf>
    <xf numFmtId="0" fontId="4" fillId="0" borderId="0" xfId="10" applyFont="1" applyFill="1" applyAlignment="1">
      <alignment horizontal="left"/>
    </xf>
    <xf numFmtId="0" fontId="4" fillId="0" borderId="0" xfId="10" applyFont="1" applyFill="1" applyAlignment="1">
      <alignment horizontal="center"/>
    </xf>
    <xf numFmtId="0" fontId="4" fillId="0" borderId="119" xfId="10" applyFont="1" applyFill="1" applyBorder="1" applyAlignment="1"/>
    <xf numFmtId="0" fontId="4" fillId="13" borderId="0" xfId="10" applyFont="1" applyFill="1" applyBorder="1" applyAlignment="1">
      <alignment horizontal="center" vertical="center"/>
    </xf>
    <xf numFmtId="0" fontId="4" fillId="13" borderId="3" xfId="10" applyFont="1" applyFill="1" applyBorder="1" applyAlignment="1">
      <alignment horizontal="left" vertical="center"/>
    </xf>
    <xf numFmtId="0" fontId="4" fillId="13" borderId="3" xfId="10" applyFont="1" applyFill="1" applyBorder="1" applyAlignment="1">
      <alignment vertical="center"/>
    </xf>
    <xf numFmtId="0" fontId="27" fillId="13" borderId="3" xfId="10" applyFont="1" applyFill="1" applyBorder="1" applyAlignment="1">
      <alignment vertical="center"/>
    </xf>
    <xf numFmtId="0" fontId="27" fillId="13" borderId="4" xfId="10" applyFont="1" applyFill="1" applyBorder="1" applyAlignment="1">
      <alignment vertical="center"/>
    </xf>
    <xf numFmtId="0" fontId="4" fillId="13" borderId="12" xfId="10" applyFont="1" applyFill="1" applyBorder="1" applyAlignment="1">
      <alignment horizontal="left" vertical="center"/>
    </xf>
    <xf numFmtId="0" fontId="4" fillId="13" borderId="12" xfId="10" applyFont="1" applyFill="1" applyBorder="1" applyAlignment="1">
      <alignment vertical="center"/>
    </xf>
    <xf numFmtId="0" fontId="27" fillId="13" borderId="12" xfId="10" applyFont="1" applyFill="1" applyBorder="1" applyAlignment="1">
      <alignment vertical="center"/>
    </xf>
    <xf numFmtId="0" fontId="27" fillId="13" borderId="8" xfId="10" applyFont="1" applyFill="1" applyBorder="1" applyAlignment="1">
      <alignment vertical="center"/>
    </xf>
    <xf numFmtId="0" fontId="4" fillId="13" borderId="7" xfId="10" applyFont="1" applyFill="1" applyBorder="1" applyAlignment="1">
      <alignment horizontal="center" vertical="center"/>
    </xf>
    <xf numFmtId="0" fontId="39" fillId="0" borderId="0" xfId="10" applyFont="1" applyFill="1" applyBorder="1" applyAlignment="1">
      <alignment vertical="top" wrapText="1"/>
    </xf>
    <xf numFmtId="0" fontId="39" fillId="0" borderId="0" xfId="10" applyFont="1" applyFill="1" applyBorder="1" applyAlignment="1">
      <alignment horizontal="center" vertical="top" wrapText="1"/>
    </xf>
    <xf numFmtId="0" fontId="39" fillId="0" borderId="0" xfId="10" applyFont="1" applyFill="1" applyBorder="1" applyAlignment="1">
      <alignment horizontal="center" vertical="top"/>
    </xf>
    <xf numFmtId="0" fontId="4" fillId="0" borderId="0" xfId="10" applyFont="1" applyFill="1" applyBorder="1" applyAlignment="1">
      <alignment horizontal="left" vertical="top"/>
    </xf>
    <xf numFmtId="0" fontId="10" fillId="0" borderId="0" xfId="1" applyFont="1" applyFill="1" applyAlignment="1">
      <alignment vertical="center"/>
    </xf>
    <xf numFmtId="0" fontId="4" fillId="0" borderId="2" xfId="10" applyFont="1" applyFill="1" applyBorder="1" applyAlignment="1">
      <alignment horizontal="center" vertical="center"/>
    </xf>
    <xf numFmtId="0" fontId="4" fillId="0" borderId="0" xfId="10" applyFont="1" applyFill="1" applyBorder="1" applyAlignment="1">
      <alignment horizontal="center" vertical="center"/>
    </xf>
    <xf numFmtId="0" fontId="4" fillId="0" borderId="119" xfId="10" applyFont="1" applyFill="1" applyBorder="1" applyAlignment="1">
      <alignment horizontal="left" vertical="center"/>
    </xf>
    <xf numFmtId="0" fontId="4" fillId="13" borderId="5" xfId="10" applyFont="1" applyFill="1" applyBorder="1" applyAlignment="1">
      <alignment horizontal="center" vertical="center"/>
    </xf>
    <xf numFmtId="0" fontId="4" fillId="13" borderId="0" xfId="10" applyFont="1" applyFill="1" applyBorder="1" applyAlignment="1">
      <alignment horizontal="left" vertical="center"/>
    </xf>
    <xf numFmtId="0" fontId="4" fillId="13" borderId="0" xfId="10" applyFont="1" applyFill="1" applyBorder="1" applyAlignment="1">
      <alignment horizontal="left" vertical="center" wrapText="1"/>
    </xf>
    <xf numFmtId="0" fontId="4" fillId="13" borderId="6" xfId="10" applyFont="1" applyFill="1" applyBorder="1" applyAlignment="1">
      <alignment horizontal="left" vertical="center" wrapText="1"/>
    </xf>
    <xf numFmtId="0" fontId="4" fillId="13" borderId="12" xfId="10" applyFont="1" applyFill="1" applyBorder="1" applyAlignment="1">
      <alignment horizontal="left" vertical="center" wrapText="1"/>
    </xf>
    <xf numFmtId="0" fontId="4" fillId="13" borderId="8" xfId="10" applyFont="1" applyFill="1" applyBorder="1" applyAlignment="1">
      <alignment horizontal="left" vertical="center" wrapText="1"/>
    </xf>
    <xf numFmtId="0" fontId="4" fillId="13" borderId="1" xfId="10" applyFont="1" applyFill="1" applyBorder="1" applyAlignment="1">
      <alignment horizontal="center" vertical="center"/>
    </xf>
    <xf numFmtId="0" fontId="4" fillId="13" borderId="6" xfId="10" applyFont="1" applyFill="1" applyBorder="1" applyAlignment="1">
      <alignment horizontal="left" vertical="center"/>
    </xf>
    <xf numFmtId="0" fontId="67" fillId="0" borderId="0" xfId="18" applyFont="1">
      <alignment vertical="center"/>
    </xf>
    <xf numFmtId="0" fontId="67" fillId="0" borderId="0" xfId="18">
      <alignment vertical="center"/>
    </xf>
    <xf numFmtId="0" fontId="67" fillId="0" borderId="0" xfId="18" applyAlignment="1">
      <alignment horizontal="right" vertical="center"/>
    </xf>
    <xf numFmtId="0" fontId="67" fillId="0" borderId="0" xfId="18" applyAlignment="1">
      <alignment horizontal="center" vertical="center"/>
    </xf>
    <xf numFmtId="0" fontId="67" fillId="12" borderId="0" xfId="18" applyFill="1" applyAlignment="1">
      <alignment horizontal="center" vertical="center"/>
    </xf>
    <xf numFmtId="0" fontId="67" fillId="0" borderId="0" xfId="18" applyFill="1" applyAlignment="1">
      <alignment horizontal="right" vertical="center"/>
    </xf>
    <xf numFmtId="0" fontId="67" fillId="0" borderId="15" xfId="18" applyBorder="1" applyAlignment="1">
      <alignment horizontal="center" vertical="center"/>
    </xf>
    <xf numFmtId="0" fontId="67" fillId="0" borderId="15" xfId="18" applyBorder="1" applyAlignment="1">
      <alignment vertical="center"/>
    </xf>
    <xf numFmtId="0" fontId="67" fillId="0" borderId="0" xfId="18" applyBorder="1" applyAlignment="1">
      <alignment horizontal="center" vertical="center" wrapText="1"/>
    </xf>
    <xf numFmtId="0" fontId="67" fillId="0" borderId="0" xfId="18" applyBorder="1" applyAlignment="1">
      <alignment horizontal="center" vertical="center"/>
    </xf>
    <xf numFmtId="183" fontId="67" fillId="0" borderId="0" xfId="18" applyNumberFormat="1" applyBorder="1" applyAlignment="1">
      <alignment horizontal="center" vertical="center"/>
    </xf>
    <xf numFmtId="182" fontId="0" fillId="0" borderId="0" xfId="19" applyNumberFormat="1" applyFont="1" applyFill="1" applyBorder="1" applyAlignment="1">
      <alignment horizontal="center" vertical="center"/>
    </xf>
    <xf numFmtId="0" fontId="67" fillId="0" borderId="119" xfId="18" applyBorder="1">
      <alignment vertical="center"/>
    </xf>
    <xf numFmtId="0" fontId="4" fillId="0" borderId="0" xfId="10" applyFont="1" applyAlignment="1">
      <alignment horizontal="left" vertical="center"/>
    </xf>
    <xf numFmtId="0" fontId="7" fillId="0" borderId="0" xfId="10"/>
    <xf numFmtId="0" fontId="29" fillId="0" borderId="0" xfId="10" applyFont="1" applyAlignment="1">
      <alignment vertical="center"/>
    </xf>
    <xf numFmtId="0" fontId="4" fillId="0" borderId="14" xfId="10" applyFont="1" applyBorder="1" applyAlignment="1">
      <alignment horizontal="center" vertical="center"/>
    </xf>
    <xf numFmtId="0" fontId="4" fillId="0" borderId="14" xfId="10" applyFont="1" applyBorder="1" applyAlignment="1">
      <alignment vertical="center"/>
    </xf>
    <xf numFmtId="0" fontId="4" fillId="0" borderId="14" xfId="10" applyFont="1" applyBorder="1" applyAlignment="1">
      <alignment horizontal="left" vertical="center"/>
    </xf>
    <xf numFmtId="0" fontId="4" fillId="0" borderId="15" xfId="10" applyFont="1" applyBorder="1" applyAlignment="1">
      <alignment horizontal="left" vertical="center"/>
    </xf>
    <xf numFmtId="0" fontId="4" fillId="0" borderId="2" xfId="10" applyFont="1" applyBorder="1" applyAlignment="1">
      <alignment horizontal="center" vertical="center"/>
    </xf>
    <xf numFmtId="0" fontId="4" fillId="0" borderId="3" xfId="10" applyFont="1" applyBorder="1" applyAlignment="1">
      <alignment horizontal="left" vertical="center"/>
    </xf>
    <xf numFmtId="0" fontId="4" fillId="0" borderId="3" xfId="10" applyFont="1" applyBorder="1" applyAlignment="1">
      <alignment horizontal="left" vertical="center" wrapText="1"/>
    </xf>
    <xf numFmtId="0" fontId="4" fillId="0" borderId="4" xfId="10" applyFont="1" applyBorder="1" applyAlignment="1">
      <alignment horizontal="left" vertical="center" wrapText="1"/>
    </xf>
    <xf numFmtId="0" fontId="4" fillId="0" borderId="12" xfId="10" applyFont="1" applyBorder="1" applyAlignment="1">
      <alignment horizontal="left" vertical="center"/>
    </xf>
    <xf numFmtId="0" fontId="4" fillId="0" borderId="12" xfId="10" applyFont="1" applyBorder="1" applyAlignment="1">
      <alignment horizontal="left" vertical="center" wrapText="1"/>
    </xf>
    <xf numFmtId="0" fontId="4" fillId="0" borderId="8" xfId="10" applyFont="1" applyBorder="1" applyAlignment="1">
      <alignment horizontal="left" vertical="center" wrapText="1"/>
    </xf>
    <xf numFmtId="184" fontId="4" fillId="0" borderId="0" xfId="10" applyNumberFormat="1" applyFont="1" applyAlignment="1">
      <alignment horizontal="left" vertical="center"/>
    </xf>
    <xf numFmtId="0" fontId="4" fillId="0" borderId="2" xfId="10" applyFont="1" applyBorder="1" applyAlignment="1">
      <alignment horizontal="left" vertical="center"/>
    </xf>
    <xf numFmtId="0" fontId="4" fillId="0" borderId="4" xfId="10" applyFont="1" applyBorder="1" applyAlignment="1">
      <alignment horizontal="left" vertical="center"/>
    </xf>
    <xf numFmtId="0" fontId="4" fillId="0" borderId="5" xfId="10" applyFont="1" applyBorder="1" applyAlignment="1">
      <alignment horizontal="left" vertical="center" indent="1"/>
    </xf>
    <xf numFmtId="0" fontId="6" fillId="0" borderId="0" xfId="10" applyFont="1" applyAlignment="1">
      <alignment horizontal="left" vertical="center"/>
    </xf>
    <xf numFmtId="0" fontId="4" fillId="0" borderId="5" xfId="10" applyFont="1" applyBorder="1" applyAlignment="1">
      <alignment horizontal="left" vertical="center"/>
    </xf>
    <xf numFmtId="0" fontId="46" fillId="0" borderId="0" xfId="10" applyFont="1" applyAlignment="1">
      <alignment horizontal="center" vertical="center"/>
    </xf>
    <xf numFmtId="0" fontId="4" fillId="0" borderId="6" xfId="10" applyFont="1" applyBorder="1" applyAlignment="1">
      <alignment horizontal="left" vertical="center"/>
    </xf>
    <xf numFmtId="0" fontId="4" fillId="0" borderId="1" xfId="10" applyFont="1" applyBorder="1" applyAlignment="1">
      <alignment horizontal="center" vertical="center"/>
    </xf>
    <xf numFmtId="0" fontId="4" fillId="0" borderId="0" xfId="10" applyFont="1" applyAlignment="1">
      <alignment horizontal="center" vertical="center"/>
    </xf>
    <xf numFmtId="0" fontId="4" fillId="0" borderId="9" xfId="10" applyFont="1" applyBorder="1" applyAlignment="1">
      <alignment horizontal="center" vertical="center"/>
    </xf>
    <xf numFmtId="0" fontId="4" fillId="0" borderId="10" xfId="10" applyFont="1" applyBorder="1" applyAlignment="1">
      <alignment horizontal="center" vertical="center"/>
    </xf>
    <xf numFmtId="0" fontId="4" fillId="0" borderId="0" xfId="10" applyFont="1" applyAlignment="1">
      <alignment horizontal="left" vertical="center" wrapText="1"/>
    </xf>
    <xf numFmtId="0" fontId="4" fillId="0" borderId="6" xfId="10" applyFont="1" applyBorder="1" applyAlignment="1">
      <alignment horizontal="left" vertical="center" wrapText="1"/>
    </xf>
    <xf numFmtId="0" fontId="4" fillId="0" borderId="13" xfId="10" applyFont="1" applyBorder="1" applyAlignment="1">
      <alignment vertical="center"/>
    </xf>
    <xf numFmtId="0" fontId="4" fillId="0" borderId="15" xfId="10" applyFont="1" applyBorder="1" applyAlignment="1">
      <alignment vertical="center"/>
    </xf>
    <xf numFmtId="0" fontId="4" fillId="0" borderId="11" xfId="10" applyFont="1" applyBorder="1" applyAlignment="1">
      <alignment horizontal="center" vertical="center"/>
    </xf>
    <xf numFmtId="0" fontId="8" fillId="0" borderId="0" xfId="10" applyFont="1" applyAlignment="1">
      <alignment horizontal="center" vertical="center"/>
    </xf>
    <xf numFmtId="0" fontId="4" fillId="0" borderId="7" xfId="10" applyFont="1" applyBorder="1" applyAlignment="1">
      <alignment horizontal="left" vertical="center"/>
    </xf>
    <xf numFmtId="0" fontId="4" fillId="0" borderId="8" xfId="10" applyFont="1" applyBorder="1" applyAlignment="1">
      <alignment horizontal="left" vertical="center"/>
    </xf>
    <xf numFmtId="0" fontId="4" fillId="0" borderId="119" xfId="10" applyFont="1" applyBorder="1" applyAlignment="1">
      <alignment horizontal="left" vertical="center"/>
    </xf>
    <xf numFmtId="0" fontId="4" fillId="13" borderId="9" xfId="10" applyFont="1" applyFill="1" applyBorder="1" applyAlignment="1">
      <alignment horizontal="center" vertical="center"/>
    </xf>
    <xf numFmtId="0" fontId="4" fillId="13" borderId="10" xfId="10" applyFont="1" applyFill="1" applyBorder="1" applyAlignment="1">
      <alignment horizontal="center" vertical="center"/>
    </xf>
    <xf numFmtId="0" fontId="4" fillId="13" borderId="0" xfId="10" applyFont="1" applyFill="1" applyAlignment="1">
      <alignment horizontal="left" vertical="center" wrapText="1"/>
    </xf>
    <xf numFmtId="0" fontId="4" fillId="13" borderId="0" xfId="10" applyFont="1" applyFill="1" applyAlignment="1">
      <alignment horizontal="left" vertical="center"/>
    </xf>
    <xf numFmtId="0" fontId="4" fillId="13" borderId="13" xfId="10" applyFont="1" applyFill="1" applyBorder="1" applyAlignment="1">
      <alignment vertical="center"/>
    </xf>
    <xf numFmtId="0" fontId="4" fillId="13" borderId="14" xfId="10" applyFont="1" applyFill="1" applyBorder="1" applyAlignment="1">
      <alignment vertical="center"/>
    </xf>
    <xf numFmtId="0" fontId="4" fillId="13" borderId="15" xfId="10" applyFont="1" applyFill="1" applyBorder="1" applyAlignment="1">
      <alignment vertical="center"/>
    </xf>
    <xf numFmtId="0" fontId="4" fillId="13" borderId="15" xfId="10" applyFont="1" applyFill="1" applyBorder="1" applyAlignment="1">
      <alignment horizontal="left" vertical="center"/>
    </xf>
    <xf numFmtId="0" fontId="4" fillId="13" borderId="11" xfId="10" applyFont="1" applyFill="1" applyBorder="1" applyAlignment="1">
      <alignment horizontal="center" vertical="center"/>
    </xf>
    <xf numFmtId="0" fontId="4" fillId="13" borderId="5" xfId="10" applyFont="1" applyFill="1" applyBorder="1" applyAlignment="1">
      <alignment horizontal="left" vertical="center"/>
    </xf>
    <xf numFmtId="0" fontId="4" fillId="13" borderId="0" xfId="10" applyFont="1" applyFill="1" applyAlignment="1">
      <alignment horizontal="center" vertical="center"/>
    </xf>
    <xf numFmtId="0" fontId="8" fillId="0" borderId="1" xfId="10" applyFont="1" applyFill="1" applyBorder="1" applyAlignment="1">
      <alignment horizontal="center" vertical="center" wrapText="1"/>
    </xf>
    <xf numFmtId="0" fontId="8" fillId="0" borderId="1" xfId="10" applyFont="1" applyFill="1" applyBorder="1" applyAlignment="1">
      <alignment horizontal="center" vertical="center"/>
    </xf>
    <xf numFmtId="0" fontId="4" fillId="0" borderId="1" xfId="10" applyFont="1" applyFill="1" applyBorder="1" applyAlignment="1">
      <alignment horizontal="left" vertical="center" wrapText="1"/>
    </xf>
    <xf numFmtId="0" fontId="36" fillId="0" borderId="0" xfId="10" applyFont="1" applyFill="1" applyAlignment="1">
      <alignment horizontal="center" vertical="center" wrapText="1"/>
    </xf>
    <xf numFmtId="0" fontId="4" fillId="0" borderId="0" xfId="10" applyFont="1" applyFill="1" applyAlignment="1">
      <alignment horizontal="center" vertical="center"/>
    </xf>
    <xf numFmtId="0" fontId="4" fillId="0" borderId="1" xfId="10" applyFont="1" applyFill="1" applyBorder="1" applyAlignment="1">
      <alignment horizontal="center" vertical="center"/>
    </xf>
    <xf numFmtId="0" fontId="4" fillId="0" borderId="13" xfId="10" applyFont="1" applyFill="1" applyBorder="1" applyAlignment="1">
      <alignment horizontal="left" vertical="center"/>
    </xf>
    <xf numFmtId="0" fontId="4" fillId="0" borderId="14" xfId="10" applyFont="1" applyFill="1" applyBorder="1" applyAlignment="1">
      <alignment horizontal="left" vertical="center"/>
    </xf>
    <xf numFmtId="0" fontId="4" fillId="0" borderId="15" xfId="10" applyFont="1" applyFill="1" applyBorder="1" applyAlignment="1">
      <alignment horizontal="left" vertical="center"/>
    </xf>
    <xf numFmtId="0" fontId="4" fillId="0" borderId="2" xfId="10" applyFont="1" applyFill="1" applyBorder="1" applyAlignment="1">
      <alignment horizontal="center" vertical="center"/>
    </xf>
    <xf numFmtId="0" fontId="4" fillId="0" borderId="3" xfId="10" applyFont="1" applyFill="1" applyBorder="1" applyAlignment="1">
      <alignment horizontal="center" vertical="center"/>
    </xf>
    <xf numFmtId="0" fontId="4" fillId="0" borderId="4" xfId="10" applyFont="1" applyFill="1" applyBorder="1" applyAlignment="1">
      <alignment horizontal="center" vertical="center"/>
    </xf>
    <xf numFmtId="0" fontId="4" fillId="0" borderId="5" xfId="10" applyFont="1" applyFill="1" applyBorder="1" applyAlignment="1">
      <alignment horizontal="center" vertical="center"/>
    </xf>
    <xf numFmtId="0" fontId="4" fillId="0" borderId="0" xfId="10" applyFont="1" applyFill="1" applyBorder="1" applyAlignment="1">
      <alignment horizontal="center" vertical="center"/>
    </xf>
    <xf numFmtId="0" fontId="4" fillId="0" borderId="6" xfId="10" applyFont="1" applyFill="1" applyBorder="1" applyAlignment="1">
      <alignment horizontal="center" vertical="center"/>
    </xf>
    <xf numFmtId="0" fontId="4" fillId="0" borderId="7" xfId="10" applyFont="1" applyFill="1" applyBorder="1" applyAlignment="1">
      <alignment horizontal="center" vertical="center"/>
    </xf>
    <xf numFmtId="0" fontId="4" fillId="0" borderId="12" xfId="10" applyFont="1" applyFill="1" applyBorder="1" applyAlignment="1">
      <alignment horizontal="center" vertical="center"/>
    </xf>
    <xf numFmtId="0" fontId="4" fillId="0" borderId="8" xfId="10" applyFont="1" applyFill="1" applyBorder="1" applyAlignment="1">
      <alignment horizontal="center" vertical="center"/>
    </xf>
    <xf numFmtId="0" fontId="4" fillId="13" borderId="1" xfId="10" applyFont="1" applyFill="1" applyBorder="1" applyAlignment="1">
      <alignment horizontal="left" vertical="center" wrapText="1"/>
    </xf>
    <xf numFmtId="0" fontId="39" fillId="13" borderId="1" xfId="10" applyFont="1" applyFill="1" applyBorder="1" applyAlignment="1">
      <alignment horizontal="center" vertical="center" wrapText="1"/>
    </xf>
    <xf numFmtId="0" fontId="39" fillId="13" borderId="1" xfId="10" applyFont="1" applyFill="1" applyBorder="1" applyAlignment="1">
      <alignment horizontal="center" vertical="center"/>
    </xf>
    <xf numFmtId="0" fontId="62" fillId="0" borderId="0" xfId="18" applyFont="1" applyAlignment="1">
      <alignment horizontal="center" vertical="center"/>
    </xf>
    <xf numFmtId="0" fontId="67" fillId="12" borderId="48" xfId="18" applyFill="1" applyBorder="1" applyAlignment="1">
      <alignment horizontal="center" vertical="center" shrinkToFit="1"/>
    </xf>
    <xf numFmtId="0" fontId="67" fillId="12" borderId="52" xfId="18" applyFill="1" applyBorder="1" applyAlignment="1">
      <alignment horizontal="center" vertical="center" shrinkToFit="1"/>
    </xf>
    <xf numFmtId="0" fontId="67" fillId="0" borderId="1" xfId="18" applyBorder="1" applyAlignment="1">
      <alignment horizontal="center" vertical="center"/>
    </xf>
    <xf numFmtId="0" fontId="67" fillId="0" borderId="13" xfId="18" applyBorder="1" applyAlignment="1">
      <alignment horizontal="center" vertical="center" wrapText="1"/>
    </xf>
    <xf numFmtId="0" fontId="67" fillId="0" borderId="14" xfId="18" applyBorder="1" applyAlignment="1">
      <alignment horizontal="center" vertical="center" wrapText="1"/>
    </xf>
    <xf numFmtId="0" fontId="67" fillId="0" borderId="15" xfId="18" applyBorder="1" applyAlignment="1">
      <alignment horizontal="center" vertical="center" wrapText="1"/>
    </xf>
    <xf numFmtId="0" fontId="67" fillId="0" borderId="1" xfId="18" applyBorder="1" applyAlignment="1">
      <alignment horizontal="center" vertical="center" wrapText="1"/>
    </xf>
    <xf numFmtId="0" fontId="67" fillId="0" borderId="13" xfId="18" applyBorder="1" applyAlignment="1">
      <alignment horizontal="center" vertical="center"/>
    </xf>
    <xf numFmtId="0" fontId="67" fillId="0" borderId="14" xfId="18" applyBorder="1" applyAlignment="1">
      <alignment horizontal="center" vertical="center"/>
    </xf>
    <xf numFmtId="0" fontId="67" fillId="0" borderId="15" xfId="18" applyBorder="1" applyAlignment="1">
      <alignment horizontal="center" vertical="center"/>
    </xf>
    <xf numFmtId="0" fontId="67" fillId="12" borderId="13" xfId="18" applyFill="1" applyBorder="1" applyAlignment="1">
      <alignment horizontal="center" vertical="center"/>
    </xf>
    <xf numFmtId="0" fontId="67" fillId="12" borderId="14" xfId="18" applyFill="1" applyBorder="1" applyAlignment="1">
      <alignment horizontal="center" vertical="center"/>
    </xf>
    <xf numFmtId="0" fontId="67" fillId="12" borderId="1" xfId="18" applyFill="1" applyBorder="1" applyAlignment="1">
      <alignment horizontal="center" vertical="center"/>
    </xf>
    <xf numFmtId="183" fontId="67" fillId="0" borderId="13" xfId="18" applyNumberFormat="1" applyBorder="1" applyAlignment="1">
      <alignment horizontal="center" vertical="center"/>
    </xf>
    <xf numFmtId="183" fontId="67" fillId="0" borderId="14" xfId="18" applyNumberFormat="1" applyBorder="1" applyAlignment="1">
      <alignment horizontal="center" vertical="center"/>
    </xf>
    <xf numFmtId="182" fontId="7" fillId="7" borderId="13" xfId="19" applyNumberFormat="1" applyFont="1" applyFill="1" applyBorder="1" applyAlignment="1">
      <alignment horizontal="center" vertical="center"/>
    </xf>
    <xf numFmtId="182" fontId="7" fillId="7" borderId="14" xfId="19" applyNumberFormat="1" applyFont="1" applyFill="1" applyBorder="1" applyAlignment="1">
      <alignment horizontal="center" vertical="center"/>
    </xf>
    <xf numFmtId="182" fontId="7" fillId="7" borderId="15" xfId="19" applyNumberFormat="1" applyFont="1" applyFill="1" applyBorder="1" applyAlignment="1">
      <alignment horizontal="center" vertical="center"/>
    </xf>
    <xf numFmtId="0" fontId="67" fillId="0" borderId="0" xfId="18" applyAlignment="1">
      <alignment horizontal="left" vertical="center"/>
    </xf>
    <xf numFmtId="0" fontId="4" fillId="0" borderId="2" xfId="10" applyFont="1" applyBorder="1" applyAlignment="1">
      <alignment horizontal="center" vertical="center"/>
    </xf>
    <xf numFmtId="0" fontId="4" fillId="0" borderId="3" xfId="10" applyFont="1" applyBorder="1" applyAlignment="1">
      <alignment horizontal="center" vertical="center"/>
    </xf>
    <xf numFmtId="0" fontId="4" fillId="0" borderId="4" xfId="10" applyFont="1" applyBorder="1" applyAlignment="1">
      <alignment horizontal="center" vertical="center"/>
    </xf>
    <xf numFmtId="0" fontId="4" fillId="0" borderId="7" xfId="10" applyFont="1" applyBorder="1" applyAlignment="1">
      <alignment horizontal="center" vertical="center"/>
    </xf>
    <xf numFmtId="0" fontId="4" fillId="0" borderId="12" xfId="10" applyFont="1" applyBorder="1" applyAlignment="1">
      <alignment horizontal="center" vertical="center"/>
    </xf>
    <xf numFmtId="0" fontId="4" fillId="0" borderId="8" xfId="10" applyFont="1" applyBorder="1" applyAlignment="1">
      <alignment horizontal="center" vertical="center"/>
    </xf>
    <xf numFmtId="0" fontId="36" fillId="0" borderId="0" xfId="10" applyFont="1" applyAlignment="1">
      <alignment horizontal="center" vertical="center" wrapText="1"/>
    </xf>
    <xf numFmtId="0" fontId="4" fillId="0" borderId="0" xfId="10" applyFont="1" applyAlignment="1">
      <alignment horizontal="center" vertical="center"/>
    </xf>
    <xf numFmtId="0" fontId="4" fillId="0" borderId="1" xfId="10" applyFont="1" applyBorder="1" applyAlignment="1">
      <alignment horizontal="center" vertical="center"/>
    </xf>
    <xf numFmtId="0" fontId="4" fillId="0" borderId="13" xfId="10" applyFont="1" applyBorder="1" applyAlignment="1">
      <alignment horizontal="left" vertical="center"/>
    </xf>
    <xf numFmtId="0" fontId="4" fillId="0" borderId="14" xfId="10" applyFont="1" applyBorder="1" applyAlignment="1">
      <alignment horizontal="left" vertical="center"/>
    </xf>
    <xf numFmtId="0" fontId="4" fillId="0" borderId="15" xfId="10" applyFont="1" applyBorder="1" applyAlignment="1">
      <alignment horizontal="left" vertical="center"/>
    </xf>
    <xf numFmtId="0" fontId="8" fillId="0" borderId="1" xfId="10" applyFont="1" applyBorder="1" applyAlignment="1">
      <alignment horizontal="center" vertical="center" wrapText="1"/>
    </xf>
    <xf numFmtId="0" fontId="4" fillId="0" borderId="14" xfId="10" applyFont="1" applyBorder="1" applyAlignment="1">
      <alignment horizontal="left" vertical="center" wrapText="1"/>
    </xf>
    <xf numFmtId="0" fontId="4" fillId="0" borderId="15" xfId="10" applyFont="1" applyBorder="1" applyAlignment="1">
      <alignment horizontal="left" vertical="center" wrapText="1"/>
    </xf>
    <xf numFmtId="0" fontId="4" fillId="0" borderId="3" xfId="10" applyFont="1" applyBorder="1" applyAlignment="1">
      <alignment horizontal="left" vertical="center" wrapText="1"/>
    </xf>
    <xf numFmtId="0" fontId="4" fillId="0" borderId="4" xfId="10" applyFont="1" applyBorder="1" applyAlignment="1">
      <alignment horizontal="left" vertical="center" wrapText="1"/>
    </xf>
    <xf numFmtId="0" fontId="4" fillId="0" borderId="13" xfId="10" applyFont="1" applyBorder="1" applyAlignment="1">
      <alignment horizontal="center" vertical="center"/>
    </xf>
    <xf numFmtId="0" fontId="4" fillId="0" borderId="14" xfId="10" applyFont="1" applyBorder="1" applyAlignment="1">
      <alignment horizontal="center" vertical="center"/>
    </xf>
    <xf numFmtId="1" fontId="4" fillId="0" borderId="13" xfId="10" applyNumberFormat="1" applyFont="1" applyBorder="1" applyAlignment="1">
      <alignment horizontal="center" vertical="center"/>
    </xf>
    <xf numFmtId="1" fontId="4" fillId="0" borderId="14" xfId="10" applyNumberFormat="1" applyFont="1" applyBorder="1" applyAlignment="1">
      <alignment horizontal="center" vertical="center"/>
    </xf>
    <xf numFmtId="0" fontId="4" fillId="0" borderId="13" xfId="10" applyFont="1" applyBorder="1" applyAlignment="1">
      <alignment horizontal="left" vertical="center" wrapText="1"/>
    </xf>
    <xf numFmtId="0" fontId="4" fillId="0" borderId="13" xfId="10" applyFont="1" applyFill="1" applyBorder="1" applyAlignment="1">
      <alignment horizontal="left" vertical="center" wrapText="1"/>
    </xf>
    <xf numFmtId="0" fontId="4" fillId="0" borderId="14" xfId="10" applyFont="1" applyFill="1" applyBorder="1" applyAlignment="1">
      <alignment horizontal="left" vertical="center" wrapText="1"/>
    </xf>
    <xf numFmtId="0" fontId="4" fillId="0" borderId="15" xfId="10" applyFont="1" applyFill="1" applyBorder="1" applyAlignment="1">
      <alignment horizontal="left" vertical="center" wrapText="1"/>
    </xf>
    <xf numFmtId="0" fontId="4" fillId="13" borderId="13" xfId="10" applyFont="1" applyFill="1" applyBorder="1" applyAlignment="1">
      <alignment horizontal="left" vertical="center" wrapText="1"/>
    </xf>
    <xf numFmtId="0" fontId="4" fillId="13" borderId="14" xfId="10" applyFont="1" applyFill="1" applyBorder="1" applyAlignment="1">
      <alignment horizontal="left" vertical="center" wrapText="1"/>
    </xf>
    <xf numFmtId="0" fontId="4" fillId="13" borderId="15" xfId="10" applyFont="1" applyFill="1" applyBorder="1" applyAlignment="1">
      <alignment horizontal="left" vertical="center" wrapText="1"/>
    </xf>
    <xf numFmtId="0" fontId="4" fillId="13" borderId="3" xfId="10" applyFont="1" applyFill="1" applyBorder="1" applyAlignment="1">
      <alignment horizontal="left" vertical="center" wrapText="1"/>
    </xf>
    <xf numFmtId="0" fontId="4" fillId="13" borderId="4" xfId="10" applyFont="1" applyFill="1" applyBorder="1" applyAlignment="1">
      <alignment horizontal="left" vertical="center" wrapText="1"/>
    </xf>
    <xf numFmtId="0" fontId="4" fillId="13" borderId="13" xfId="10" applyFont="1" applyFill="1" applyBorder="1" applyAlignment="1">
      <alignment horizontal="center" vertical="center"/>
    </xf>
    <xf numFmtId="0" fontId="4" fillId="13" borderId="14" xfId="10" applyFont="1" applyFill="1" applyBorder="1" applyAlignment="1">
      <alignment horizontal="center" vertical="center"/>
    </xf>
    <xf numFmtId="1" fontId="4" fillId="13" borderId="13" xfId="10" applyNumberFormat="1" applyFont="1" applyFill="1" applyBorder="1" applyAlignment="1">
      <alignment horizontal="center" vertical="center"/>
    </xf>
    <xf numFmtId="1" fontId="4" fillId="13" borderId="14" xfId="10" applyNumberFormat="1" applyFont="1" applyFill="1" applyBorder="1" applyAlignment="1">
      <alignment horizontal="center" vertical="center"/>
    </xf>
    <xf numFmtId="0" fontId="63" fillId="0" borderId="0" xfId="18" applyFont="1" applyAlignment="1">
      <alignment horizontal="left" vertical="center"/>
    </xf>
    <xf numFmtId="0" fontId="4" fillId="0" borderId="1" xfId="10" applyFont="1" applyFill="1" applyBorder="1" applyAlignment="1">
      <alignment horizontal="left" vertical="center"/>
    </xf>
    <xf numFmtId="0" fontId="27" fillId="0" borderId="13" xfId="10" applyFont="1" applyFill="1" applyBorder="1" applyAlignment="1">
      <alignment horizontal="left" vertical="center"/>
    </xf>
    <xf numFmtId="0" fontId="27" fillId="0" borderId="14" xfId="10" applyFont="1" applyFill="1" applyBorder="1" applyAlignment="1">
      <alignment horizontal="left" vertical="center"/>
    </xf>
    <xf numFmtId="0" fontId="27" fillId="0" borderId="15" xfId="10" applyFont="1" applyFill="1" applyBorder="1" applyAlignment="1">
      <alignment horizontal="left" vertical="center"/>
    </xf>
    <xf numFmtId="0" fontId="4" fillId="0" borderId="0" xfId="10" applyFont="1" applyFill="1" applyAlignment="1">
      <alignment horizontal="center" vertical="center" wrapText="1"/>
    </xf>
    <xf numFmtId="0" fontId="4" fillId="0" borderId="2" xfId="10" applyFont="1" applyFill="1" applyBorder="1" applyAlignment="1">
      <alignment horizontal="left" vertical="center"/>
    </xf>
    <xf numFmtId="0" fontId="4" fillId="0" borderId="3" xfId="10" applyFont="1" applyFill="1" applyBorder="1" applyAlignment="1">
      <alignment horizontal="left" vertical="center"/>
    </xf>
    <xf numFmtId="0" fontId="4" fillId="0" borderId="4" xfId="10" applyFont="1" applyFill="1" applyBorder="1" applyAlignment="1">
      <alignment horizontal="left" vertical="center"/>
    </xf>
    <xf numFmtId="0" fontId="4" fillId="0" borderId="7" xfId="10" applyFont="1" applyFill="1" applyBorder="1" applyAlignment="1">
      <alignment horizontal="left" vertical="center"/>
    </xf>
    <xf numFmtId="0" fontId="4" fillId="0" borderId="12" xfId="10" applyFont="1" applyFill="1" applyBorder="1" applyAlignment="1">
      <alignment horizontal="left" vertical="center"/>
    </xf>
    <xf numFmtId="0" fontId="4" fillId="0" borderId="8" xfId="10" applyFont="1" applyFill="1" applyBorder="1" applyAlignment="1">
      <alignment horizontal="left" vertical="center"/>
    </xf>
    <xf numFmtId="0" fontId="4" fillId="0" borderId="2" xfId="10" applyFont="1" applyFill="1" applyBorder="1" applyAlignment="1">
      <alignment horizontal="center" vertical="center" wrapText="1"/>
    </xf>
    <xf numFmtId="0" fontId="4" fillId="0" borderId="3" xfId="10" applyFont="1" applyFill="1" applyBorder="1" applyAlignment="1">
      <alignment horizontal="center" vertical="center" wrapText="1"/>
    </xf>
    <xf numFmtId="0" fontId="4" fillId="0" borderId="4" xfId="10" applyFont="1" applyFill="1" applyBorder="1" applyAlignment="1">
      <alignment horizontal="center" vertical="center" wrapText="1"/>
    </xf>
    <xf numFmtId="0" fontId="4" fillId="0" borderId="5" xfId="10" applyFont="1" applyFill="1" applyBorder="1" applyAlignment="1">
      <alignment horizontal="center" vertical="center" wrapText="1"/>
    </xf>
    <xf numFmtId="0" fontId="4" fillId="0" borderId="0" xfId="10" applyFont="1" applyFill="1" applyBorder="1" applyAlignment="1">
      <alignment horizontal="center" vertical="center" wrapText="1"/>
    </xf>
    <xf numFmtId="0" fontId="4" fillId="0" borderId="6" xfId="10" applyFont="1" applyFill="1" applyBorder="1" applyAlignment="1">
      <alignment horizontal="center" vertical="center" wrapText="1"/>
    </xf>
    <xf numFmtId="0" fontId="4" fillId="0" borderId="7" xfId="10" applyFont="1" applyFill="1" applyBorder="1" applyAlignment="1">
      <alignment horizontal="center" vertical="center" wrapText="1"/>
    </xf>
    <xf numFmtId="0" fontId="4" fillId="0" borderId="12" xfId="10" applyFont="1" applyFill="1" applyBorder="1" applyAlignment="1">
      <alignment horizontal="center" vertical="center" wrapText="1"/>
    </xf>
    <xf numFmtId="0" fontId="4" fillId="0" borderId="8" xfId="10" applyFont="1" applyFill="1" applyBorder="1" applyAlignment="1">
      <alignment horizontal="center" vertical="center" wrapText="1"/>
    </xf>
    <xf numFmtId="0" fontId="65" fillId="0" borderId="3" xfId="10" applyFont="1" applyFill="1" applyBorder="1" applyAlignment="1">
      <alignment horizontal="center" vertical="center" shrinkToFit="1"/>
    </xf>
    <xf numFmtId="0" fontId="65" fillId="0" borderId="4" xfId="10" applyFont="1" applyFill="1" applyBorder="1" applyAlignment="1">
      <alignment horizontal="center" vertical="center" shrinkToFit="1"/>
    </xf>
    <xf numFmtId="0" fontId="27" fillId="0" borderId="13" xfId="10" applyFont="1" applyFill="1" applyBorder="1" applyAlignment="1">
      <alignment horizontal="left" vertical="center" wrapText="1"/>
    </xf>
    <xf numFmtId="0" fontId="27" fillId="0" borderId="14" xfId="10" applyFont="1" applyFill="1" applyBorder="1" applyAlignment="1">
      <alignment horizontal="left" vertical="center" wrapText="1"/>
    </xf>
    <xf numFmtId="0" fontId="4" fillId="0" borderId="13" xfId="10" applyFont="1" applyFill="1" applyBorder="1" applyAlignment="1">
      <alignment vertical="center"/>
    </xf>
    <xf numFmtId="0" fontId="4" fillId="0" borderId="14" xfId="10" applyFont="1" applyFill="1" applyBorder="1" applyAlignment="1">
      <alignment vertical="center"/>
    </xf>
    <xf numFmtId="0" fontId="4" fillId="0" borderId="7" xfId="10" applyFont="1" applyFill="1" applyBorder="1" applyAlignment="1">
      <alignment vertical="center"/>
    </xf>
    <xf numFmtId="0" fontId="4" fillId="0" borderId="12" xfId="10" applyFont="1" applyFill="1" applyBorder="1" applyAlignment="1">
      <alignment vertical="center"/>
    </xf>
    <xf numFmtId="0" fontId="27" fillId="0" borderId="15" xfId="10" applyFont="1" applyFill="1" applyBorder="1" applyAlignment="1">
      <alignment horizontal="left" vertical="center" wrapText="1"/>
    </xf>
    <xf numFmtId="0" fontId="39" fillId="0" borderId="0" xfId="10" applyFont="1" applyFill="1" applyBorder="1" applyAlignment="1">
      <alignment horizontal="center" vertical="top" wrapText="1"/>
    </xf>
    <xf numFmtId="0" fontId="39" fillId="0" borderId="0" xfId="10" applyFont="1" applyFill="1" applyBorder="1" applyAlignment="1">
      <alignment horizontal="center" vertical="top"/>
    </xf>
    <xf numFmtId="0" fontId="4" fillId="0" borderId="1" xfId="10" applyFont="1" applyFill="1" applyBorder="1" applyAlignment="1">
      <alignment vertical="center"/>
    </xf>
    <xf numFmtId="0" fontId="27" fillId="0" borderId="13" xfId="10" applyFont="1" applyFill="1" applyBorder="1" applyAlignment="1">
      <alignment vertical="center" wrapText="1"/>
    </xf>
    <xf numFmtId="0" fontId="27" fillId="0" borderId="14" xfId="10" applyFont="1" applyFill="1" applyBorder="1" applyAlignment="1">
      <alignment vertical="center" wrapText="1"/>
    </xf>
    <xf numFmtId="0" fontId="27" fillId="0" borderId="15" xfId="10" applyFont="1" applyFill="1" applyBorder="1" applyAlignment="1">
      <alignment vertical="center" wrapText="1"/>
    </xf>
    <xf numFmtId="0" fontId="14" fillId="0" borderId="0" xfId="4" applyFont="1" applyAlignment="1">
      <alignment horizontal="left" vertical="center" wrapText="1"/>
    </xf>
    <xf numFmtId="0" fontId="30" fillId="0" borderId="0" xfId="4" applyFont="1" applyFill="1" applyAlignment="1">
      <alignment horizontal="left" wrapText="1"/>
    </xf>
    <xf numFmtId="178" fontId="30" fillId="0" borderId="0" xfId="4" applyNumberFormat="1" applyFont="1" applyFill="1" applyBorder="1" applyAlignment="1">
      <alignment horizontal="center" vertical="center"/>
    </xf>
    <xf numFmtId="0" fontId="15" fillId="0" borderId="19" xfId="4" applyFont="1" applyFill="1" applyBorder="1" applyAlignment="1">
      <alignment horizontal="left" vertical="top" wrapText="1"/>
    </xf>
    <xf numFmtId="0" fontId="18" fillId="0" borderId="79" xfId="1" applyFont="1" applyBorder="1" applyAlignment="1">
      <alignment horizontal="center" vertical="center" wrapText="1"/>
    </xf>
    <xf numFmtId="0" fontId="18" fillId="0" borderId="84" xfId="1" applyFont="1" applyBorder="1" applyAlignment="1">
      <alignment horizontal="center" vertical="center"/>
    </xf>
    <xf numFmtId="0" fontId="18" fillId="0" borderId="88" xfId="1" applyFont="1" applyBorder="1" applyAlignment="1">
      <alignment horizontal="center" vertical="center"/>
    </xf>
    <xf numFmtId="0" fontId="32" fillId="0" borderId="106" xfId="1" applyFont="1" applyBorder="1" applyAlignment="1">
      <alignment horizontal="center" vertical="center" wrapText="1"/>
    </xf>
    <xf numFmtId="0" fontId="32" fillId="0" borderId="107" xfId="1" applyFont="1" applyBorder="1" applyAlignment="1">
      <alignment horizontal="center" vertical="center" wrapText="1"/>
    </xf>
    <xf numFmtId="0" fontId="32" fillId="0" borderId="5" xfId="1" applyFont="1" applyBorder="1" applyAlignment="1">
      <alignment horizontal="center" vertical="center" wrapText="1"/>
    </xf>
    <xf numFmtId="0" fontId="32" fillId="0" borderId="6" xfId="1" applyFont="1" applyBorder="1" applyAlignment="1">
      <alignment horizontal="center" vertical="center" wrapText="1"/>
    </xf>
    <xf numFmtId="0" fontId="13" fillId="0" borderId="9" xfId="4" applyFont="1" applyFill="1" applyBorder="1" applyAlignment="1">
      <alignment horizontal="center" vertical="center"/>
    </xf>
    <xf numFmtId="0" fontId="13" fillId="0" borderId="11" xfId="4" applyFont="1" applyFill="1" applyBorder="1" applyAlignment="1">
      <alignment horizontal="center" vertical="center"/>
    </xf>
    <xf numFmtId="0" fontId="13" fillId="0" borderId="2" xfId="4" applyFont="1" applyFill="1" applyBorder="1" applyAlignment="1">
      <alignment horizontal="center" vertical="center"/>
    </xf>
    <xf numFmtId="0" fontId="13" fillId="0" borderId="3" xfId="4" applyFont="1" applyFill="1" applyBorder="1" applyAlignment="1">
      <alignment horizontal="center" vertical="center"/>
    </xf>
    <xf numFmtId="0" fontId="13" fillId="0" borderId="4" xfId="4" applyFont="1" applyFill="1" applyBorder="1" applyAlignment="1">
      <alignment horizontal="center" vertical="center"/>
    </xf>
    <xf numFmtId="0" fontId="13" fillId="0" borderId="56" xfId="4" applyFont="1" applyFill="1" applyBorder="1" applyAlignment="1">
      <alignment horizontal="center" vertical="center"/>
    </xf>
    <xf numFmtId="0" fontId="13" fillId="0" borderId="30" xfId="4" applyFont="1" applyFill="1" applyBorder="1" applyAlignment="1">
      <alignment horizontal="center" vertical="center"/>
    </xf>
    <xf numFmtId="0" fontId="13" fillId="0" borderId="104" xfId="4" applyFont="1" applyFill="1" applyBorder="1" applyAlignment="1">
      <alignment horizontal="center" vertical="center"/>
    </xf>
    <xf numFmtId="0" fontId="13" fillId="0" borderId="105" xfId="4" applyFont="1" applyFill="1" applyBorder="1" applyAlignment="1">
      <alignment horizontal="center" vertical="center"/>
    </xf>
    <xf numFmtId="0" fontId="41" fillId="7" borderId="5" xfId="1" applyFont="1" applyFill="1" applyBorder="1" applyAlignment="1">
      <alignment horizontal="center" vertical="center"/>
    </xf>
    <xf numFmtId="0" fontId="41" fillId="7" borderId="108" xfId="1" applyFont="1" applyFill="1" applyBorder="1" applyAlignment="1">
      <alignment horizontal="center" vertical="center"/>
    </xf>
    <xf numFmtId="0" fontId="32" fillId="0" borderId="6" xfId="1" applyFont="1" applyBorder="1" applyAlignment="1">
      <alignment horizontal="center" vertical="center"/>
    </xf>
    <xf numFmtId="0" fontId="32" fillId="0" borderId="109" xfId="1" applyFont="1" applyBorder="1" applyAlignment="1">
      <alignment horizontal="center" vertical="center"/>
    </xf>
    <xf numFmtId="0" fontId="15" fillId="0" borderId="0" xfId="4" applyFont="1" applyFill="1" applyAlignment="1">
      <alignment vertical="top" wrapText="1"/>
    </xf>
    <xf numFmtId="0" fontId="42" fillId="0" borderId="0" xfId="4" applyFont="1" applyAlignment="1">
      <alignment horizontal="center" vertical="center" shrinkToFit="1"/>
    </xf>
    <xf numFmtId="0" fontId="20" fillId="0" borderId="0" xfId="4" applyFont="1" applyAlignment="1">
      <alignment horizontal="center" vertical="center" shrinkToFit="1"/>
    </xf>
    <xf numFmtId="0" fontId="16" fillId="9" borderId="0" xfId="4" applyFont="1" applyFill="1" applyAlignment="1">
      <alignment horizontal="left" vertical="center" wrapText="1"/>
    </xf>
    <xf numFmtId="0" fontId="26" fillId="0" borderId="0" xfId="4" applyFont="1" applyFill="1" applyAlignment="1">
      <alignment horizontal="center" vertical="center" wrapText="1"/>
    </xf>
    <xf numFmtId="177" fontId="13" fillId="0" borderId="0" xfId="4" applyNumberFormat="1" applyFont="1" applyBorder="1" applyAlignment="1">
      <alignment horizontal="center" vertical="center"/>
    </xf>
    <xf numFmtId="177" fontId="13" fillId="0" borderId="120" xfId="4" applyNumberFormat="1" applyFont="1" applyBorder="1" applyAlignment="1">
      <alignment horizontal="center" vertical="center"/>
    </xf>
    <xf numFmtId="177" fontId="13" fillId="0" borderId="1" xfId="4" applyNumberFormat="1" applyFont="1" applyFill="1" applyBorder="1" applyAlignment="1">
      <alignment horizontal="center" vertical="center"/>
    </xf>
    <xf numFmtId="49" fontId="37" fillId="0" borderId="1" xfId="4" applyNumberFormat="1" applyFont="1" applyFill="1" applyBorder="1" applyAlignment="1">
      <alignment horizontal="center" vertical="center"/>
    </xf>
    <xf numFmtId="0" fontId="13" fillId="0" borderId="1" xfId="4" applyNumberFormat="1" applyFont="1" applyFill="1" applyBorder="1" applyAlignment="1">
      <alignment horizontal="left" vertical="center" wrapText="1"/>
    </xf>
    <xf numFmtId="0" fontId="12" fillId="2" borderId="0" xfId="4" applyFont="1" applyFill="1" applyAlignment="1">
      <alignment horizontal="left" vertical="center" wrapText="1"/>
    </xf>
    <xf numFmtId="0" fontId="12" fillId="2" borderId="0" xfId="4" applyFont="1" applyFill="1" applyAlignment="1">
      <alignment horizontal="left" vertical="center"/>
    </xf>
    <xf numFmtId="0" fontId="15" fillId="0" borderId="0" xfId="4" applyFont="1" applyFill="1" applyAlignment="1">
      <alignment horizontal="left" wrapText="1"/>
    </xf>
    <xf numFmtId="178" fontId="13" fillId="0" borderId="0" xfId="4" applyNumberFormat="1" applyFont="1" applyFill="1" applyBorder="1" applyAlignment="1">
      <alignment horizontal="center" vertical="center"/>
    </xf>
    <xf numFmtId="0" fontId="18" fillId="0" borderId="20" xfId="1" applyFont="1" applyBorder="1" applyAlignment="1">
      <alignment horizontal="center" vertical="center" wrapText="1"/>
    </xf>
    <xf numFmtId="0" fontId="18" fillId="0" borderId="26" xfId="1" applyFont="1" applyBorder="1" applyAlignment="1">
      <alignment horizontal="center" vertical="center"/>
    </xf>
    <xf numFmtId="0" fontId="18" fillId="0" borderId="31" xfId="1" applyFont="1" applyBorder="1" applyAlignment="1">
      <alignment horizontal="center" vertical="center"/>
    </xf>
    <xf numFmtId="0" fontId="13" fillId="0" borderId="56" xfId="4" applyFont="1" applyFill="1" applyBorder="1" applyAlignment="1">
      <alignment horizontal="center" vertical="center" shrinkToFit="1"/>
    </xf>
    <xf numFmtId="0" fontId="13" fillId="0" borderId="30" xfId="4" applyFont="1" applyFill="1" applyBorder="1" applyAlignment="1">
      <alignment horizontal="center" vertical="center" shrinkToFit="1"/>
    </xf>
    <xf numFmtId="0" fontId="13" fillId="0" borderId="104" xfId="4" applyFont="1" applyFill="1" applyBorder="1" applyAlignment="1">
      <alignment horizontal="center" vertical="center" shrinkToFit="1"/>
    </xf>
    <xf numFmtId="0" fontId="13" fillId="0" borderId="105" xfId="4" applyFont="1" applyFill="1" applyBorder="1" applyAlignment="1">
      <alignment horizontal="center" vertical="center" shrinkToFit="1"/>
    </xf>
    <xf numFmtId="0" fontId="33" fillId="7" borderId="5" xfId="1" applyFont="1" applyFill="1" applyBorder="1" applyAlignment="1">
      <alignment horizontal="right" vertical="center"/>
    </xf>
    <xf numFmtId="0" fontId="33" fillId="7" borderId="108" xfId="1" applyFont="1" applyFill="1" applyBorder="1" applyAlignment="1">
      <alignment horizontal="right" vertical="center"/>
    </xf>
    <xf numFmtId="177" fontId="22" fillId="0" borderId="16" xfId="4" applyNumberFormat="1" applyFont="1" applyBorder="1" applyAlignment="1">
      <alignment horizontal="center" vertical="center"/>
    </xf>
    <xf numFmtId="177" fontId="22" fillId="0" borderId="17" xfId="4" applyNumberFormat="1" applyFont="1" applyBorder="1" applyAlignment="1">
      <alignment horizontal="center" vertical="center"/>
    </xf>
    <xf numFmtId="177" fontId="22" fillId="0" borderId="18" xfId="4" applyNumberFormat="1" applyFont="1" applyBorder="1" applyAlignment="1">
      <alignment horizontal="center" vertical="center"/>
    </xf>
    <xf numFmtId="0" fontId="12" fillId="5" borderId="0" xfId="4" applyFont="1" applyFill="1" applyAlignment="1">
      <alignment vertical="center" wrapText="1"/>
    </xf>
    <xf numFmtId="0" fontId="12" fillId="5" borderId="0" xfId="4" applyFont="1" applyFill="1" applyAlignment="1">
      <alignment vertical="center"/>
    </xf>
    <xf numFmtId="0" fontId="4" fillId="13" borderId="1" xfId="10" applyFont="1" applyFill="1" applyBorder="1" applyAlignment="1">
      <alignment horizontal="left" vertical="center"/>
    </xf>
    <xf numFmtId="0" fontId="6" fillId="6" borderId="0" xfId="14" applyFont="1" applyFill="1" applyBorder="1" applyAlignment="1">
      <alignment horizontal="left" vertical="center" indent="1"/>
    </xf>
    <xf numFmtId="0" fontId="36" fillId="0" borderId="173" xfId="14" applyFont="1" applyFill="1" applyBorder="1" applyAlignment="1">
      <alignment horizontal="left" vertical="center" wrapText="1"/>
    </xf>
    <xf numFmtId="0" fontId="36" fillId="0" borderId="174" xfId="14" applyFont="1" applyFill="1" applyBorder="1" applyAlignment="1">
      <alignment horizontal="left" vertical="center" wrapText="1"/>
    </xf>
    <xf numFmtId="0" fontId="36" fillId="0" borderId="84" xfId="14" applyFont="1" applyBorder="1" applyAlignment="1">
      <alignment horizontal="center" vertical="center" wrapText="1"/>
    </xf>
    <xf numFmtId="0" fontId="36" fillId="0" borderId="0" xfId="14" applyFont="1" applyBorder="1" applyAlignment="1">
      <alignment horizontal="center" vertical="center" wrapText="1"/>
    </xf>
    <xf numFmtId="0" fontId="36" fillId="0" borderId="29" xfId="14" applyFont="1" applyBorder="1" applyAlignment="1">
      <alignment horizontal="center" vertical="center" wrapText="1"/>
    </xf>
    <xf numFmtId="0" fontId="36" fillId="0" borderId="88" xfId="14" applyFont="1" applyBorder="1" applyAlignment="1">
      <alignment horizontal="center" vertical="center" wrapText="1"/>
    </xf>
    <xf numFmtId="0" fontId="36" fillId="0" borderId="19" xfId="14" applyFont="1" applyBorder="1" applyAlignment="1">
      <alignment horizontal="center" vertical="center" wrapText="1"/>
    </xf>
    <xf numFmtId="0" fontId="36" fillId="0" borderId="33" xfId="14" applyFont="1" applyBorder="1" applyAlignment="1">
      <alignment horizontal="center" vertical="center" wrapText="1"/>
    </xf>
    <xf numFmtId="0" fontId="36" fillId="0" borderId="12" xfId="14" applyFont="1" applyBorder="1" applyAlignment="1">
      <alignment horizontal="center" vertical="center"/>
    </xf>
    <xf numFmtId="0" fontId="36" fillId="0" borderId="114" xfId="14" applyFont="1" applyBorder="1" applyAlignment="1">
      <alignment horizontal="center" vertical="center"/>
    </xf>
    <xf numFmtId="0" fontId="36" fillId="0" borderId="14" xfId="14" applyFont="1" applyBorder="1" applyAlignment="1">
      <alignment horizontal="center" vertical="center"/>
    </xf>
    <xf numFmtId="0" fontId="36" fillId="0" borderId="118" xfId="14" applyFont="1" applyBorder="1" applyAlignment="1">
      <alignment horizontal="center" vertical="center"/>
    </xf>
    <xf numFmtId="0" fontId="36" fillId="10" borderId="173" xfId="14" applyFont="1" applyFill="1" applyBorder="1" applyAlignment="1" applyProtection="1">
      <alignment horizontal="center" vertical="center"/>
      <protection locked="0"/>
    </xf>
    <xf numFmtId="0" fontId="36" fillId="10" borderId="174" xfId="14" applyFont="1" applyFill="1" applyBorder="1" applyAlignment="1" applyProtection="1">
      <alignment horizontal="center" vertical="center"/>
      <protection locked="0"/>
    </xf>
    <xf numFmtId="0" fontId="36" fillId="0" borderId="81" xfId="14" applyFont="1" applyFill="1" applyBorder="1" applyAlignment="1">
      <alignment horizontal="left" vertical="center" wrapText="1"/>
    </xf>
    <xf numFmtId="0" fontId="36" fillId="0" borderId="82" xfId="14" applyFont="1" applyFill="1" applyBorder="1" applyAlignment="1">
      <alignment horizontal="left" vertical="center" wrapText="1"/>
    </xf>
    <xf numFmtId="185" fontId="36" fillId="6" borderId="80" xfId="14" applyNumberFormat="1" applyFont="1" applyFill="1" applyBorder="1" applyAlignment="1">
      <alignment horizontal="center" vertical="center" wrapText="1"/>
    </xf>
    <xf numFmtId="185" fontId="36" fillId="6" borderId="99" xfId="14" applyNumberFormat="1" applyFont="1" applyFill="1" applyBorder="1" applyAlignment="1">
      <alignment horizontal="center" vertical="center" wrapText="1"/>
    </xf>
    <xf numFmtId="185" fontId="36" fillId="6" borderId="100" xfId="14" applyNumberFormat="1" applyFont="1" applyFill="1" applyBorder="1" applyAlignment="1">
      <alignment horizontal="center" vertical="center" wrapText="1"/>
    </xf>
    <xf numFmtId="185" fontId="36" fillId="6" borderId="82" xfId="14" applyNumberFormat="1" applyFont="1" applyFill="1" applyBorder="1" applyAlignment="1">
      <alignment horizontal="center" vertical="center" wrapText="1"/>
    </xf>
    <xf numFmtId="0" fontId="6" fillId="0" borderId="163" xfId="14" applyFont="1" applyBorder="1" applyAlignment="1">
      <alignment horizontal="center" vertical="center" wrapText="1"/>
    </xf>
    <xf numFmtId="0" fontId="6" fillId="0" borderId="164" xfId="14" applyFont="1" applyBorder="1" applyAlignment="1">
      <alignment horizontal="center" vertical="center" wrapText="1"/>
    </xf>
    <xf numFmtId="0" fontId="6" fillId="0" borderId="165" xfId="14" applyFont="1" applyBorder="1" applyAlignment="1">
      <alignment horizontal="center" vertical="center" wrapText="1"/>
    </xf>
    <xf numFmtId="0" fontId="6" fillId="0" borderId="166" xfId="14" applyFont="1" applyBorder="1" applyAlignment="1">
      <alignment horizontal="center" vertical="center" wrapText="1"/>
    </xf>
    <xf numFmtId="0" fontId="6" fillId="0" borderId="167" xfId="14" applyFont="1" applyBorder="1" applyAlignment="1">
      <alignment horizontal="center" vertical="center" wrapText="1"/>
    </xf>
    <xf numFmtId="0" fontId="6" fillId="0" borderId="168" xfId="14" applyFont="1" applyBorder="1" applyAlignment="1">
      <alignment horizontal="center" vertical="center" wrapText="1"/>
    </xf>
    <xf numFmtId="0" fontId="6" fillId="0" borderId="175" xfId="14" applyFont="1" applyBorder="1" applyAlignment="1">
      <alignment horizontal="center" vertical="center" wrapText="1"/>
    </xf>
    <xf numFmtId="0" fontId="6" fillId="0" borderId="176" xfId="14" applyFont="1" applyBorder="1" applyAlignment="1">
      <alignment horizontal="center" vertical="center" wrapText="1"/>
    </xf>
    <xf numFmtId="0" fontId="6" fillId="0" borderId="177" xfId="14" applyFont="1" applyBorder="1" applyAlignment="1">
      <alignment horizontal="center" vertical="center" wrapText="1"/>
    </xf>
    <xf numFmtId="0" fontId="36" fillId="0" borderId="14" xfId="14" applyFont="1" applyFill="1" applyBorder="1" applyAlignment="1">
      <alignment horizontal="left" vertical="center" wrapText="1"/>
    </xf>
    <xf numFmtId="0" fontId="36" fillId="0" borderId="118" xfId="14" applyFont="1" applyFill="1" applyBorder="1" applyAlignment="1">
      <alignment horizontal="left" vertical="center" wrapText="1"/>
    </xf>
    <xf numFmtId="185" fontId="36" fillId="6" borderId="148" xfId="14" applyNumberFormat="1" applyFont="1" applyFill="1" applyBorder="1" applyAlignment="1">
      <alignment horizontal="center" vertical="center" wrapText="1"/>
    </xf>
    <xf numFmtId="185" fontId="36" fillId="6" borderId="4" xfId="14" applyNumberFormat="1" applyFont="1" applyFill="1" applyBorder="1" applyAlignment="1">
      <alignment horizontal="center" vertical="center" wrapText="1"/>
    </xf>
    <xf numFmtId="185" fontId="36" fillId="6" borderId="2" xfId="14" applyNumberFormat="1" applyFont="1" applyFill="1" applyBorder="1" applyAlignment="1">
      <alignment horizontal="center" vertical="center" wrapText="1"/>
    </xf>
    <xf numFmtId="185" fontId="36" fillId="6" borderId="149" xfId="14" applyNumberFormat="1" applyFont="1" applyFill="1" applyBorder="1" applyAlignment="1">
      <alignment horizontal="center" vertical="center" wrapText="1"/>
    </xf>
    <xf numFmtId="185" fontId="6" fillId="6" borderId="169" xfId="14" applyNumberFormat="1" applyFont="1" applyFill="1" applyBorder="1" applyAlignment="1">
      <alignment horizontal="center" vertical="center" wrapText="1"/>
    </xf>
    <xf numFmtId="185" fontId="6" fillId="6" borderId="170" xfId="14" applyNumberFormat="1" applyFont="1" applyFill="1" applyBorder="1" applyAlignment="1">
      <alignment horizontal="center" vertical="center" wrapText="1"/>
    </xf>
    <xf numFmtId="185" fontId="6" fillId="6" borderId="171" xfId="14" applyNumberFormat="1" applyFont="1" applyFill="1" applyBorder="1" applyAlignment="1">
      <alignment horizontal="center" vertical="center" wrapText="1"/>
    </xf>
    <xf numFmtId="185" fontId="6" fillId="6" borderId="166" xfId="14" applyNumberFormat="1" applyFont="1" applyFill="1" applyBorder="1" applyAlignment="1">
      <alignment horizontal="center" vertical="center" wrapText="1"/>
    </xf>
    <xf numFmtId="185" fontId="6" fillId="6" borderId="167" xfId="14" applyNumberFormat="1" applyFont="1" applyFill="1" applyBorder="1" applyAlignment="1">
      <alignment horizontal="center" vertical="center" wrapText="1"/>
    </xf>
    <xf numFmtId="185" fontId="6" fillId="6" borderId="168" xfId="14" applyNumberFormat="1" applyFont="1" applyFill="1" applyBorder="1" applyAlignment="1">
      <alignment horizontal="center" vertical="center" wrapText="1"/>
    </xf>
    <xf numFmtId="185" fontId="6" fillId="6" borderId="175" xfId="14" applyNumberFormat="1" applyFont="1" applyFill="1" applyBorder="1" applyAlignment="1">
      <alignment horizontal="center" vertical="center" wrapText="1"/>
    </xf>
    <xf numFmtId="185" fontId="6" fillId="6" borderId="176" xfId="14" applyNumberFormat="1" applyFont="1" applyFill="1" applyBorder="1" applyAlignment="1">
      <alignment horizontal="center" vertical="center" wrapText="1"/>
    </xf>
    <xf numFmtId="185" fontId="6" fillId="6" borderId="177" xfId="14" applyNumberFormat="1" applyFont="1" applyFill="1" applyBorder="1" applyAlignment="1">
      <alignment horizontal="center" vertical="center" wrapText="1"/>
    </xf>
    <xf numFmtId="185" fontId="35" fillId="6" borderId="150" xfId="14" applyNumberFormat="1" applyFont="1" applyFill="1" applyBorder="1" applyAlignment="1">
      <alignment horizontal="center" vertical="center" wrapText="1"/>
    </xf>
    <xf numFmtId="185" fontId="35" fillId="6" borderId="151" xfId="14" applyNumberFormat="1" applyFont="1" applyFill="1" applyBorder="1" applyAlignment="1">
      <alignment horizontal="center" vertical="center" wrapText="1"/>
    </xf>
    <xf numFmtId="185" fontId="35" fillId="6" borderId="152" xfId="14" applyNumberFormat="1" applyFont="1" applyFill="1" applyBorder="1" applyAlignment="1">
      <alignment horizontal="center" vertical="center" wrapText="1"/>
    </xf>
    <xf numFmtId="185" fontId="35" fillId="6" borderId="153" xfId="14" applyNumberFormat="1" applyFont="1" applyFill="1" applyBorder="1" applyAlignment="1">
      <alignment horizontal="center" vertical="center" wrapText="1"/>
    </xf>
    <xf numFmtId="0" fontId="35" fillId="10" borderId="148" xfId="14" applyFont="1" applyFill="1" applyBorder="1" applyAlignment="1" applyProtection="1">
      <alignment horizontal="center" vertical="center" wrapText="1"/>
      <protection locked="0"/>
    </xf>
    <xf numFmtId="0" fontId="35" fillId="10" borderId="3" xfId="14" applyFont="1" applyFill="1" applyBorder="1" applyAlignment="1" applyProtection="1">
      <alignment horizontal="center" vertical="center" wrapText="1"/>
      <protection locked="0"/>
    </xf>
    <xf numFmtId="0" fontId="35" fillId="10" borderId="149" xfId="14" applyFont="1" applyFill="1" applyBorder="1" applyAlignment="1" applyProtection="1">
      <alignment horizontal="center" vertical="center" wrapText="1"/>
      <protection locked="0"/>
    </xf>
    <xf numFmtId="0" fontId="35" fillId="10" borderId="84" xfId="14" applyFont="1" applyFill="1" applyBorder="1" applyAlignment="1" applyProtection="1">
      <alignment horizontal="center" vertical="center" wrapText="1"/>
      <protection locked="0"/>
    </xf>
    <xf numFmtId="0" fontId="35" fillId="10" borderId="0" xfId="14" applyFont="1" applyFill="1" applyBorder="1" applyAlignment="1" applyProtection="1">
      <alignment horizontal="center" vertical="center" wrapText="1"/>
      <protection locked="0"/>
    </xf>
    <xf numFmtId="0" fontId="35" fillId="10" borderId="29" xfId="14" applyFont="1" applyFill="1" applyBorder="1" applyAlignment="1" applyProtection="1">
      <alignment horizontal="center" vertical="center" wrapText="1"/>
      <protection locked="0"/>
    </xf>
    <xf numFmtId="0" fontId="35" fillId="10" borderId="113" xfId="14" applyFont="1" applyFill="1" applyBorder="1" applyAlignment="1" applyProtection="1">
      <alignment horizontal="center" vertical="center" wrapText="1"/>
      <protection locked="0"/>
    </xf>
    <xf numFmtId="0" fontId="35" fillId="10" borderId="12" xfId="14" applyFont="1" applyFill="1" applyBorder="1" applyAlignment="1" applyProtection="1">
      <alignment horizontal="center" vertical="center" wrapText="1"/>
      <protection locked="0"/>
    </xf>
    <xf numFmtId="0" fontId="35" fillId="10" borderId="114" xfId="14" applyFont="1" applyFill="1" applyBorder="1" applyAlignment="1" applyProtection="1">
      <alignment horizontal="center" vertical="center" wrapText="1"/>
      <protection locked="0"/>
    </xf>
    <xf numFmtId="0" fontId="4" fillId="0" borderId="132" xfId="14" applyFont="1" applyFill="1" applyBorder="1" applyAlignment="1">
      <alignment horizontal="center" vertical="center" wrapText="1"/>
    </xf>
    <xf numFmtId="0" fontId="4" fillId="0" borderId="133" xfId="14" applyFont="1" applyFill="1" applyBorder="1" applyAlignment="1">
      <alignment horizontal="center" vertical="center" wrapText="1"/>
    </xf>
    <xf numFmtId="0" fontId="4" fillId="0" borderId="134" xfId="14" applyFont="1" applyFill="1" applyBorder="1" applyAlignment="1">
      <alignment horizontal="center" vertical="center" wrapText="1"/>
    </xf>
    <xf numFmtId="185" fontId="35" fillId="6" borderId="132" xfId="14" applyNumberFormat="1" applyFont="1" applyFill="1" applyBorder="1" applyAlignment="1">
      <alignment horizontal="center" vertical="center" wrapText="1"/>
    </xf>
    <xf numFmtId="185" fontId="35" fillId="6" borderId="138" xfId="14" applyNumberFormat="1" applyFont="1" applyFill="1" applyBorder="1" applyAlignment="1">
      <alignment horizontal="center" vertical="center" wrapText="1"/>
    </xf>
    <xf numFmtId="185" fontId="35" fillId="6" borderId="139" xfId="14" applyNumberFormat="1" applyFont="1" applyFill="1" applyBorder="1" applyAlignment="1">
      <alignment horizontal="center" vertical="center" wrapText="1"/>
    </xf>
    <xf numFmtId="185" fontId="35" fillId="6" borderId="134" xfId="14" applyNumberFormat="1" applyFont="1" applyFill="1" applyBorder="1" applyAlignment="1">
      <alignment horizontal="center" vertical="center" wrapText="1"/>
    </xf>
    <xf numFmtId="0" fontId="54" fillId="0" borderId="140" xfId="14" applyFont="1" applyFill="1" applyBorder="1" applyAlignment="1">
      <alignment horizontal="center" vertical="center" wrapText="1"/>
    </xf>
    <xf numFmtId="0" fontId="54" fillId="0" borderId="141" xfId="14" applyFont="1" applyFill="1" applyBorder="1" applyAlignment="1">
      <alignment horizontal="center" vertical="center" wrapText="1"/>
    </xf>
    <xf numFmtId="0" fontId="54" fillId="0" borderId="142" xfId="14" applyFont="1" applyFill="1" applyBorder="1" applyAlignment="1">
      <alignment horizontal="center" vertical="center" wrapText="1"/>
    </xf>
    <xf numFmtId="185" fontId="35" fillId="6" borderId="140" xfId="14" applyNumberFormat="1" applyFont="1" applyFill="1" applyBorder="1" applyAlignment="1">
      <alignment horizontal="center" vertical="center" wrapText="1"/>
    </xf>
    <xf numFmtId="185" fontId="35" fillId="6" borderId="146" xfId="14" applyNumberFormat="1" applyFont="1" applyFill="1" applyBorder="1" applyAlignment="1">
      <alignment horizontal="center" vertical="center" wrapText="1"/>
    </xf>
    <xf numFmtId="185" fontId="35" fillId="6" borderId="147" xfId="14" applyNumberFormat="1" applyFont="1" applyFill="1" applyBorder="1" applyAlignment="1">
      <alignment horizontal="center" vertical="center" wrapText="1"/>
    </xf>
    <xf numFmtId="185" fontId="35" fillId="6" borderId="142" xfId="14" applyNumberFormat="1" applyFont="1" applyFill="1" applyBorder="1" applyAlignment="1">
      <alignment horizontal="center" vertical="center" wrapText="1"/>
    </xf>
    <xf numFmtId="0" fontId="35" fillId="0" borderId="131" xfId="14" applyFont="1" applyBorder="1" applyAlignment="1">
      <alignment horizontal="center" vertical="center" shrinkToFit="1"/>
    </xf>
    <xf numFmtId="0" fontId="35" fillId="11" borderId="148" xfId="14" applyFont="1" applyFill="1" applyBorder="1" applyAlignment="1" applyProtection="1">
      <alignment horizontal="center" vertical="center" shrinkToFit="1"/>
      <protection locked="0"/>
    </xf>
    <xf numFmtId="0" fontId="35" fillId="11" borderId="3" xfId="14" applyFont="1" applyFill="1" applyBorder="1" applyAlignment="1" applyProtection="1">
      <alignment horizontal="center" vertical="center" shrinkToFit="1"/>
      <protection locked="0"/>
    </xf>
    <xf numFmtId="0" fontId="35" fillId="11" borderId="4" xfId="14" applyFont="1" applyFill="1" applyBorder="1" applyAlignment="1" applyProtection="1">
      <alignment horizontal="center" vertical="center" shrinkToFit="1"/>
      <protection locked="0"/>
    </xf>
    <xf numFmtId="0" fontId="35" fillId="11" borderId="84" xfId="14" applyFont="1" applyFill="1" applyBorder="1" applyAlignment="1" applyProtection="1">
      <alignment horizontal="center" vertical="center" shrinkToFit="1"/>
      <protection locked="0"/>
    </xf>
    <xf numFmtId="0" fontId="35" fillId="11" borderId="0" xfId="14" applyFont="1" applyFill="1" applyBorder="1" applyAlignment="1" applyProtection="1">
      <alignment horizontal="center" vertical="center" shrinkToFit="1"/>
      <protection locked="0"/>
    </xf>
    <xf numFmtId="0" fontId="35" fillId="11" borderId="6" xfId="14" applyFont="1" applyFill="1" applyBorder="1" applyAlignment="1" applyProtection="1">
      <alignment horizontal="center" vertical="center" shrinkToFit="1"/>
      <protection locked="0"/>
    </xf>
    <xf numFmtId="0" fontId="35" fillId="11" borderId="113" xfId="14" applyFont="1" applyFill="1" applyBorder="1" applyAlignment="1" applyProtection="1">
      <alignment horizontal="center" vertical="center" shrinkToFit="1"/>
      <protection locked="0"/>
    </xf>
    <xf numFmtId="0" fontId="35" fillId="11" borderId="12" xfId="14" applyFont="1" applyFill="1" applyBorder="1" applyAlignment="1" applyProtection="1">
      <alignment horizontal="center" vertical="center" shrinkToFit="1"/>
      <protection locked="0"/>
    </xf>
    <xf numFmtId="0" fontId="35" fillId="11" borderId="8" xfId="14" applyFont="1" applyFill="1" applyBorder="1" applyAlignment="1" applyProtection="1">
      <alignment horizontal="center" vertical="center" shrinkToFit="1"/>
      <protection locked="0"/>
    </xf>
    <xf numFmtId="0" fontId="35" fillId="11" borderId="9" xfId="14" applyFont="1" applyFill="1" applyBorder="1" applyAlignment="1" applyProtection="1">
      <alignment horizontal="center" vertical="center" wrapText="1"/>
      <protection locked="0"/>
    </xf>
    <xf numFmtId="0" fontId="35" fillId="12" borderId="10" xfId="14" applyFont="1" applyFill="1" applyBorder="1" applyAlignment="1" applyProtection="1">
      <alignment horizontal="center" vertical="center" wrapText="1"/>
      <protection locked="0"/>
    </xf>
    <xf numFmtId="0" fontId="35" fillId="12" borderId="11" xfId="14" applyFont="1" applyFill="1" applyBorder="1" applyAlignment="1" applyProtection="1">
      <alignment horizontal="center" vertical="center" wrapText="1"/>
      <protection locked="0"/>
    </xf>
    <xf numFmtId="0" fontId="35" fillId="11" borderId="13" xfId="14" applyFont="1" applyFill="1" applyBorder="1" applyAlignment="1" applyProtection="1">
      <alignment horizontal="center" vertical="center" shrinkToFit="1"/>
      <protection locked="0"/>
    </xf>
    <xf numFmtId="0" fontId="35" fillId="12" borderId="14" xfId="14" applyFont="1" applyFill="1" applyBorder="1" applyAlignment="1" applyProtection="1">
      <alignment horizontal="center" vertical="center" shrinkToFit="1"/>
      <protection locked="0"/>
    </xf>
    <xf numFmtId="0" fontId="35" fillId="12" borderId="15" xfId="14" applyFont="1" applyFill="1" applyBorder="1" applyAlignment="1" applyProtection="1">
      <alignment horizontal="center" vertical="center" shrinkToFit="1"/>
      <protection locked="0"/>
    </xf>
    <xf numFmtId="0" fontId="35" fillId="12" borderId="13" xfId="14" applyFont="1" applyFill="1" applyBorder="1" applyAlignment="1" applyProtection="1">
      <alignment horizontal="center" vertical="center" shrinkToFit="1"/>
      <protection locked="0"/>
    </xf>
    <xf numFmtId="0" fontId="35" fillId="10" borderId="2" xfId="14" applyFont="1" applyFill="1" applyBorder="1" applyAlignment="1" applyProtection="1">
      <alignment horizontal="center" vertical="center" wrapText="1"/>
      <protection locked="0"/>
    </xf>
    <xf numFmtId="0" fontId="35" fillId="10" borderId="5" xfId="14" applyFont="1" applyFill="1" applyBorder="1" applyAlignment="1" applyProtection="1">
      <alignment horizontal="center" vertical="center" wrapText="1"/>
      <protection locked="0"/>
    </xf>
    <xf numFmtId="0" fontId="35" fillId="10" borderId="7" xfId="14" applyFont="1" applyFill="1" applyBorder="1" applyAlignment="1" applyProtection="1">
      <alignment horizontal="center" vertical="center" wrapText="1"/>
      <protection locked="0"/>
    </xf>
    <xf numFmtId="0" fontId="4" fillId="0" borderId="115" xfId="14" applyFont="1" applyFill="1" applyBorder="1" applyAlignment="1">
      <alignment horizontal="center" vertical="center" wrapText="1"/>
    </xf>
    <xf numFmtId="0" fontId="4" fillId="0" borderId="116" xfId="14" applyFont="1" applyFill="1" applyBorder="1" applyAlignment="1">
      <alignment horizontal="center" vertical="center" wrapText="1"/>
    </xf>
    <xf numFmtId="0" fontId="4" fillId="0" borderId="117" xfId="14" applyFont="1" applyFill="1" applyBorder="1" applyAlignment="1">
      <alignment horizontal="center" vertical="center" wrapText="1"/>
    </xf>
    <xf numFmtId="185" fontId="35" fillId="6" borderId="158" xfId="14" applyNumberFormat="1" applyFont="1" applyFill="1" applyBorder="1" applyAlignment="1">
      <alignment horizontal="center" vertical="center" wrapText="1"/>
    </xf>
    <xf numFmtId="185" fontId="35" fillId="6" borderId="159" xfId="14" applyNumberFormat="1" applyFont="1" applyFill="1" applyBorder="1" applyAlignment="1">
      <alignment horizontal="center" vertical="center" wrapText="1"/>
    </xf>
    <xf numFmtId="185" fontId="35" fillId="6" borderId="160" xfId="14" applyNumberFormat="1" applyFont="1" applyFill="1" applyBorder="1" applyAlignment="1">
      <alignment horizontal="center" vertical="center" wrapText="1"/>
    </xf>
    <xf numFmtId="185" fontId="35" fillId="6" borderId="161" xfId="14" applyNumberFormat="1" applyFont="1" applyFill="1" applyBorder="1" applyAlignment="1">
      <alignment horizontal="center" vertical="center" wrapText="1"/>
    </xf>
    <xf numFmtId="0" fontId="35" fillId="0" borderId="154" xfId="14" applyFont="1" applyBorder="1" applyAlignment="1">
      <alignment horizontal="center" vertical="center" shrinkToFit="1"/>
    </xf>
    <xf numFmtId="0" fontId="35" fillId="11" borderId="10" xfId="14" applyFont="1" applyFill="1" applyBorder="1" applyAlignment="1" applyProtection="1">
      <alignment horizontal="center" vertical="center" wrapText="1"/>
      <protection locked="0"/>
    </xf>
    <xf numFmtId="0" fontId="35" fillId="11" borderId="7" xfId="14" applyFont="1" applyFill="1" applyBorder="1" applyAlignment="1" applyProtection="1">
      <alignment horizontal="center" vertical="center" shrinkToFit="1"/>
      <protection locked="0"/>
    </xf>
    <xf numFmtId="0" fontId="35" fillId="12" borderId="12" xfId="14" applyFont="1" applyFill="1" applyBorder="1" applyAlignment="1" applyProtection="1">
      <alignment horizontal="center" vertical="center" shrinkToFit="1"/>
      <protection locked="0"/>
    </xf>
    <xf numFmtId="0" fontId="35" fillId="12" borderId="8" xfId="14" applyFont="1" applyFill="1" applyBorder="1" applyAlignment="1" applyProtection="1">
      <alignment horizontal="center" vertical="center" shrinkToFit="1"/>
      <protection locked="0"/>
    </xf>
    <xf numFmtId="0" fontId="4" fillId="0" borderId="155" xfId="14" applyFont="1" applyFill="1" applyBorder="1" applyAlignment="1">
      <alignment horizontal="center" vertical="center" wrapText="1"/>
    </xf>
    <xf numFmtId="0" fontId="4" fillId="0" borderId="156" xfId="14" applyFont="1" applyFill="1" applyBorder="1" applyAlignment="1">
      <alignment horizontal="center" vertical="center" wrapText="1"/>
    </xf>
    <xf numFmtId="0" fontId="4" fillId="0" borderId="157" xfId="14" applyFont="1" applyFill="1" applyBorder="1" applyAlignment="1">
      <alignment horizontal="center" vertical="center" wrapText="1"/>
    </xf>
    <xf numFmtId="0" fontId="35" fillId="10" borderId="148" xfId="14" applyFont="1" applyFill="1" applyBorder="1" applyAlignment="1" applyProtection="1">
      <alignment horizontal="left" vertical="center" wrapText="1"/>
      <protection locked="0"/>
    </xf>
    <xf numFmtId="0" fontId="35" fillId="10" borderId="3" xfId="14" applyFont="1" applyFill="1" applyBorder="1" applyAlignment="1" applyProtection="1">
      <alignment horizontal="left" vertical="center" wrapText="1"/>
      <protection locked="0"/>
    </xf>
    <xf numFmtId="0" fontId="35" fillId="10" borderId="149" xfId="14" applyFont="1" applyFill="1" applyBorder="1" applyAlignment="1" applyProtection="1">
      <alignment horizontal="left" vertical="center" wrapText="1"/>
      <protection locked="0"/>
    </xf>
    <xf numFmtId="0" fontId="35" fillId="10" borderId="84" xfId="14" applyFont="1" applyFill="1" applyBorder="1" applyAlignment="1" applyProtection="1">
      <alignment horizontal="left" vertical="center" wrapText="1"/>
      <protection locked="0"/>
    </xf>
    <xf numFmtId="0" fontId="35" fillId="10" borderId="0" xfId="14" applyFont="1" applyFill="1" applyBorder="1" applyAlignment="1" applyProtection="1">
      <alignment horizontal="left" vertical="center" wrapText="1"/>
      <protection locked="0"/>
    </xf>
    <xf numFmtId="0" fontId="35" fillId="10" borderId="29" xfId="14" applyFont="1" applyFill="1" applyBorder="1" applyAlignment="1" applyProtection="1">
      <alignment horizontal="left" vertical="center" wrapText="1"/>
      <protection locked="0"/>
    </xf>
    <xf numFmtId="0" fontId="35" fillId="10" borderId="113" xfId="14" applyFont="1" applyFill="1" applyBorder="1" applyAlignment="1" applyProtection="1">
      <alignment horizontal="left" vertical="center" wrapText="1"/>
      <protection locked="0"/>
    </xf>
    <xf numFmtId="0" fontId="35" fillId="10" borderId="12" xfId="14" applyFont="1" applyFill="1" applyBorder="1" applyAlignment="1" applyProtection="1">
      <alignment horizontal="left" vertical="center" wrapText="1"/>
      <protection locked="0"/>
    </xf>
    <xf numFmtId="0" fontId="35" fillId="10" borderId="114" xfId="14" applyFont="1" applyFill="1" applyBorder="1" applyAlignment="1" applyProtection="1">
      <alignment horizontal="left" vertical="center" wrapText="1"/>
      <protection locked="0"/>
    </xf>
    <xf numFmtId="0" fontId="35" fillId="11" borderId="79" xfId="14" applyFont="1" applyFill="1" applyBorder="1" applyAlignment="1" applyProtection="1">
      <alignment horizontal="center" vertical="center" shrinkToFit="1"/>
      <protection locked="0"/>
    </xf>
    <xf numFmtId="0" fontId="35" fillId="11" borderId="22" xfId="14" applyFont="1" applyFill="1" applyBorder="1" applyAlignment="1" applyProtection="1">
      <alignment horizontal="center" vertical="center" shrinkToFit="1"/>
      <protection locked="0"/>
    </xf>
    <xf numFmtId="0" fontId="35" fillId="11" borderId="107" xfId="14" applyFont="1" applyFill="1" applyBorder="1" applyAlignment="1" applyProtection="1">
      <alignment horizontal="center" vertical="center" shrinkToFit="1"/>
      <protection locked="0"/>
    </xf>
    <xf numFmtId="0" fontId="35" fillId="11" borderId="23" xfId="14" applyFont="1" applyFill="1" applyBorder="1" applyAlignment="1" applyProtection="1">
      <alignment horizontal="center" vertical="center" wrapText="1"/>
      <protection locked="0"/>
    </xf>
    <xf numFmtId="0" fontId="35" fillId="11" borderId="100" xfId="14" applyFont="1" applyFill="1" applyBorder="1" applyAlignment="1" applyProtection="1">
      <alignment horizontal="center" vertical="center" shrinkToFit="1"/>
      <protection locked="0"/>
    </xf>
    <xf numFmtId="0" fontId="35" fillId="12" borderId="81" xfId="14" applyFont="1" applyFill="1" applyBorder="1" applyAlignment="1" applyProtection="1">
      <alignment horizontal="center" vertical="center" shrinkToFit="1"/>
      <protection locked="0"/>
    </xf>
    <xf numFmtId="0" fontId="35" fillId="12" borderId="99" xfId="14" applyFont="1" applyFill="1" applyBorder="1" applyAlignment="1" applyProtection="1">
      <alignment horizontal="center" vertical="center" shrinkToFit="1"/>
      <protection locked="0"/>
    </xf>
    <xf numFmtId="0" fontId="35" fillId="10" borderId="106" xfId="14" applyFont="1" applyFill="1" applyBorder="1" applyAlignment="1" applyProtection="1">
      <alignment horizontal="center" vertical="center" wrapText="1"/>
      <protection locked="0"/>
    </xf>
    <xf numFmtId="0" fontId="35" fillId="10" borderId="22" xfId="14" applyFont="1" applyFill="1" applyBorder="1" applyAlignment="1" applyProtection="1">
      <alignment horizontal="center" vertical="center" wrapText="1"/>
      <protection locked="0"/>
    </xf>
    <xf numFmtId="0" fontId="35" fillId="10" borderId="24" xfId="14" applyFont="1" applyFill="1" applyBorder="1" applyAlignment="1" applyProtection="1">
      <alignment horizontal="center" vertical="center" wrapText="1"/>
      <protection locked="0"/>
    </xf>
    <xf numFmtId="0" fontId="4" fillId="0" borderId="110" xfId="14" applyFont="1" applyFill="1" applyBorder="1" applyAlignment="1">
      <alignment horizontal="center" vertical="center" wrapText="1"/>
    </xf>
    <xf numFmtId="0" fontId="4" fillId="0" borderId="111" xfId="14" applyFont="1" applyFill="1" applyBorder="1" applyAlignment="1">
      <alignment horizontal="center" vertical="center" wrapText="1"/>
    </xf>
    <xf numFmtId="0" fontId="4" fillId="0" borderId="112" xfId="14" applyFont="1" applyFill="1" applyBorder="1" applyAlignment="1">
      <alignment horizontal="center" vertical="center" wrapText="1"/>
    </xf>
    <xf numFmtId="0" fontId="35" fillId="0" borderId="83" xfId="14" applyFont="1" applyBorder="1" applyAlignment="1">
      <alignment horizontal="center" vertical="center"/>
    </xf>
    <xf numFmtId="0" fontId="35" fillId="0" borderId="87" xfId="14" applyFont="1" applyBorder="1" applyAlignment="1">
      <alignment horizontal="center" vertical="center"/>
    </xf>
    <xf numFmtId="0" fontId="35" fillId="0" borderId="93" xfId="14" applyFont="1" applyBorder="1" applyAlignment="1">
      <alignment horizontal="center" vertical="center"/>
    </xf>
    <xf numFmtId="0" fontId="35" fillId="0" borderId="79" xfId="14" applyFont="1" applyBorder="1" applyAlignment="1">
      <alignment horizontal="center" vertical="center" wrapText="1"/>
    </xf>
    <xf numFmtId="0" fontId="35" fillId="0" borderId="22" xfId="14" applyFont="1" applyBorder="1" applyAlignment="1">
      <alignment horizontal="center" vertical="center" wrapText="1"/>
    </xf>
    <xf numFmtId="0" fontId="35" fillId="0" borderId="107" xfId="14" applyFont="1" applyBorder="1" applyAlignment="1">
      <alignment horizontal="center" vertical="center" wrapText="1"/>
    </xf>
    <xf numFmtId="0" fontId="35" fillId="0" borderId="84" xfId="14" applyFont="1" applyBorder="1" applyAlignment="1">
      <alignment horizontal="center" vertical="center" wrapText="1"/>
    </xf>
    <xf numFmtId="0" fontId="35" fillId="0" borderId="0" xfId="14" applyFont="1" applyBorder="1" applyAlignment="1">
      <alignment horizontal="center" vertical="center" wrapText="1"/>
    </xf>
    <xf numFmtId="0" fontId="35" fillId="0" borderId="6" xfId="14" applyFont="1" applyBorder="1" applyAlignment="1">
      <alignment horizontal="center" vertical="center" wrapText="1"/>
    </xf>
    <xf numFmtId="0" fontId="35" fillId="0" borderId="88" xfId="14" applyFont="1" applyBorder="1" applyAlignment="1">
      <alignment horizontal="center" vertical="center" wrapText="1"/>
    </xf>
    <xf numFmtId="0" fontId="35" fillId="0" borderId="19" xfId="14" applyFont="1" applyBorder="1" applyAlignment="1">
      <alignment horizontal="center" vertical="center" wrapText="1"/>
    </xf>
    <xf numFmtId="0" fontId="35" fillId="0" borderId="109" xfId="14" applyFont="1" applyBorder="1" applyAlignment="1">
      <alignment horizontal="center" vertical="center" wrapText="1"/>
    </xf>
    <xf numFmtId="0" fontId="6" fillId="0" borderId="23" xfId="14" applyFont="1" applyBorder="1" applyAlignment="1">
      <alignment horizontal="center" vertical="center" wrapText="1"/>
    </xf>
    <xf numFmtId="0" fontId="6" fillId="0" borderId="10" xfId="14" applyFont="1" applyBorder="1" applyAlignment="1">
      <alignment horizontal="center" vertical="center" wrapText="1"/>
    </xf>
    <xf numFmtId="0" fontId="6" fillId="0" borderId="89" xfId="14" applyFont="1" applyBorder="1" applyAlignment="1">
      <alignment horizontal="center" vertical="center" wrapText="1"/>
    </xf>
    <xf numFmtId="0" fontId="35" fillId="0" borderId="106" xfId="14" applyFont="1" applyBorder="1" applyAlignment="1">
      <alignment horizontal="center" vertical="center" wrapText="1"/>
    </xf>
    <xf numFmtId="0" fontId="35" fillId="0" borderId="5" xfId="14" applyFont="1" applyBorder="1" applyAlignment="1">
      <alignment horizontal="center" vertical="center" wrapText="1"/>
    </xf>
    <xf numFmtId="0" fontId="35" fillId="0" borderId="108" xfId="14" applyFont="1" applyBorder="1" applyAlignment="1">
      <alignment horizontal="center" vertical="center" wrapText="1"/>
    </xf>
    <xf numFmtId="0" fontId="35" fillId="0" borderId="24" xfId="14" applyFont="1" applyBorder="1" applyAlignment="1">
      <alignment horizontal="center" vertical="center" wrapText="1"/>
    </xf>
    <xf numFmtId="0" fontId="35" fillId="0" borderId="29" xfId="14" applyFont="1" applyBorder="1" applyAlignment="1">
      <alignment horizontal="center" vertical="center" wrapText="1"/>
    </xf>
    <xf numFmtId="0" fontId="35" fillId="0" borderId="33" xfId="14" applyFont="1" applyBorder="1" applyAlignment="1">
      <alignment horizontal="center" vertical="center" wrapText="1"/>
    </xf>
    <xf numFmtId="0" fontId="6" fillId="0" borderId="79" xfId="14" applyFont="1" applyBorder="1" applyAlignment="1">
      <alignment horizontal="center" vertical="center" wrapText="1"/>
    </xf>
    <xf numFmtId="0" fontId="6" fillId="0" borderId="22" xfId="14" applyFont="1" applyBorder="1" applyAlignment="1">
      <alignment horizontal="center" vertical="center" wrapText="1"/>
    </xf>
    <xf numFmtId="0" fontId="6" fillId="0" borderId="24" xfId="14" applyFont="1" applyBorder="1" applyAlignment="1">
      <alignment horizontal="center" vertical="center" wrapText="1"/>
    </xf>
    <xf numFmtId="0" fontId="6" fillId="0" borderId="84" xfId="14" applyFont="1" applyBorder="1" applyAlignment="1">
      <alignment horizontal="center" vertical="center" wrapText="1"/>
    </xf>
    <xf numFmtId="0" fontId="6" fillId="0" borderId="0" xfId="14" applyFont="1" applyBorder="1" applyAlignment="1">
      <alignment horizontal="center" vertical="center" wrapText="1"/>
    </xf>
    <xf numFmtId="0" fontId="6" fillId="0" borderId="29" xfId="14" applyFont="1" applyBorder="1" applyAlignment="1">
      <alignment horizontal="center" vertical="center" wrapText="1"/>
    </xf>
    <xf numFmtId="0" fontId="6" fillId="0" borderId="88" xfId="14" applyFont="1" applyBorder="1" applyAlignment="1">
      <alignment horizontal="center" vertical="center" wrapText="1"/>
    </xf>
    <xf numFmtId="0" fontId="6" fillId="0" borderId="19" xfId="14" applyFont="1" applyBorder="1" applyAlignment="1">
      <alignment horizontal="center" vertical="center" wrapText="1"/>
    </xf>
    <xf numFmtId="0" fontId="6" fillId="0" borderId="33" xfId="14" applyFont="1" applyBorder="1" applyAlignment="1">
      <alignment horizontal="center" vertical="center" wrapText="1"/>
    </xf>
    <xf numFmtId="0" fontId="35" fillId="0" borderId="79" xfId="14" quotePrefix="1" applyFont="1" applyBorder="1" applyAlignment="1" applyProtection="1">
      <alignment horizontal="center" vertical="center"/>
    </xf>
    <xf numFmtId="0" fontId="35" fillId="0" borderId="22" xfId="14" applyFont="1" applyBorder="1" applyAlignment="1" applyProtection="1">
      <alignment horizontal="center" vertical="center"/>
    </xf>
    <xf numFmtId="0" fontId="35" fillId="0" borderId="24" xfId="14" applyFont="1" applyBorder="1" applyAlignment="1" applyProtection="1">
      <alignment horizontal="center" vertical="center"/>
    </xf>
    <xf numFmtId="185" fontId="35" fillId="6" borderId="127" xfId="14" applyNumberFormat="1" applyFont="1" applyFill="1" applyBorder="1" applyAlignment="1">
      <alignment horizontal="center" vertical="center" wrapText="1"/>
    </xf>
    <xf numFmtId="185" fontId="35" fillId="6" borderId="128" xfId="14" applyNumberFormat="1" applyFont="1" applyFill="1" applyBorder="1" applyAlignment="1">
      <alignment horizontal="center" vertical="center" wrapText="1"/>
    </xf>
    <xf numFmtId="185" fontId="35" fillId="6" borderId="129" xfId="14" applyNumberFormat="1" applyFont="1" applyFill="1" applyBorder="1" applyAlignment="1">
      <alignment horizontal="center" vertical="center" wrapText="1"/>
    </xf>
    <xf numFmtId="185" fontId="35" fillId="6" borderId="130" xfId="14" applyNumberFormat="1" applyFont="1" applyFill="1" applyBorder="1" applyAlignment="1">
      <alignment horizontal="center" vertical="center" wrapText="1"/>
    </xf>
    <xf numFmtId="0" fontId="35" fillId="10" borderId="79" xfId="14" applyFont="1" applyFill="1" applyBorder="1" applyAlignment="1" applyProtection="1">
      <alignment horizontal="left" vertical="center" wrapText="1"/>
      <protection locked="0"/>
    </xf>
    <xf numFmtId="0" fontId="35" fillId="10" borderId="22" xfId="14" applyFont="1" applyFill="1" applyBorder="1" applyAlignment="1" applyProtection="1">
      <alignment horizontal="left" vertical="center" wrapText="1"/>
      <protection locked="0"/>
    </xf>
    <xf numFmtId="0" fontId="35" fillId="10" borderId="24" xfId="14" applyFont="1" applyFill="1" applyBorder="1" applyAlignment="1" applyProtection="1">
      <alignment horizontal="left" vertical="center" wrapText="1"/>
      <protection locked="0"/>
    </xf>
    <xf numFmtId="0" fontId="35" fillId="0" borderId="123" xfId="14" applyFont="1" applyBorder="1" applyAlignment="1">
      <alignment horizontal="center" vertical="center" shrinkToFit="1"/>
    </xf>
    <xf numFmtId="0" fontId="35" fillId="11" borderId="13" xfId="14" applyFont="1" applyFill="1" applyBorder="1" applyAlignment="1" applyProtection="1">
      <alignment horizontal="center" vertical="center"/>
      <protection locked="0"/>
    </xf>
    <xf numFmtId="0" fontId="35" fillId="12" borderId="14" xfId="14" applyFont="1" applyFill="1" applyBorder="1" applyAlignment="1" applyProtection="1">
      <alignment horizontal="center" vertical="center"/>
      <protection locked="0"/>
    </xf>
    <xf numFmtId="0" fontId="35" fillId="12" borderId="15" xfId="14" applyFont="1" applyFill="1" applyBorder="1" applyAlignment="1" applyProtection="1">
      <alignment horizontal="center" vertical="center"/>
      <protection locked="0"/>
    </xf>
    <xf numFmtId="0" fontId="35" fillId="10" borderId="13" xfId="14" applyFont="1" applyFill="1" applyBorder="1" applyAlignment="1" applyProtection="1">
      <alignment horizontal="center" vertical="center"/>
      <protection locked="0"/>
    </xf>
    <xf numFmtId="0" fontId="35" fillId="10" borderId="15" xfId="14" applyFont="1" applyFill="1" applyBorder="1" applyAlignment="1" applyProtection="1">
      <alignment horizontal="center" vertical="center"/>
      <protection locked="0"/>
    </xf>
    <xf numFmtId="0" fontId="35" fillId="6" borderId="13" xfId="14" applyFont="1" applyFill="1" applyBorder="1" applyAlignment="1">
      <alignment horizontal="center" vertical="center"/>
    </xf>
    <xf numFmtId="0" fontId="35" fillId="6" borderId="15" xfId="14" applyFont="1" applyFill="1" applyBorder="1" applyAlignment="1">
      <alignment horizontal="center" vertical="center"/>
    </xf>
    <xf numFmtId="0" fontId="35" fillId="10" borderId="14" xfId="14" applyFont="1" applyFill="1" applyBorder="1" applyAlignment="1" applyProtection="1">
      <alignment horizontal="center" vertical="center"/>
      <protection locked="0"/>
    </xf>
    <xf numFmtId="38" fontId="35" fillId="6" borderId="0" xfId="15" applyFont="1" applyFill="1" applyBorder="1" applyAlignment="1" applyProtection="1">
      <alignment horizontal="center" vertical="center"/>
    </xf>
    <xf numFmtId="0" fontId="53" fillId="11" borderId="0" xfId="14" applyFont="1" applyFill="1" applyAlignment="1" applyProtection="1">
      <alignment horizontal="center" vertical="center"/>
      <protection locked="0"/>
    </xf>
    <xf numFmtId="0" fontId="53" fillId="12" borderId="0" xfId="14" applyFont="1" applyFill="1" applyAlignment="1" applyProtection="1">
      <alignment horizontal="center" vertical="center"/>
      <protection locked="0"/>
    </xf>
    <xf numFmtId="0" fontId="53" fillId="10" borderId="0" xfId="14" applyFont="1" applyFill="1" applyAlignment="1" applyProtection="1">
      <alignment horizontal="center" vertical="center"/>
      <protection locked="0"/>
    </xf>
    <xf numFmtId="0" fontId="53" fillId="0" borderId="0" xfId="14" applyFont="1" applyFill="1" applyAlignment="1">
      <alignment horizontal="center" vertical="center"/>
    </xf>
    <xf numFmtId="0" fontId="8" fillId="6" borderId="79" xfId="14" applyFont="1" applyFill="1" applyBorder="1" applyAlignment="1">
      <alignment horizontal="center" vertical="center" wrapText="1"/>
    </xf>
    <xf numFmtId="0" fontId="8" fillId="6" borderId="107" xfId="14" applyFont="1" applyFill="1" applyBorder="1" applyAlignment="1">
      <alignment horizontal="center" vertical="center" wrapText="1"/>
    </xf>
    <xf numFmtId="0" fontId="8" fillId="6" borderId="84" xfId="14" applyFont="1" applyFill="1" applyBorder="1" applyAlignment="1">
      <alignment horizontal="center" vertical="center" wrapText="1"/>
    </xf>
    <xf numFmtId="0" fontId="8" fillId="6" borderId="6" xfId="14" applyFont="1" applyFill="1" applyBorder="1" applyAlignment="1">
      <alignment horizontal="center" vertical="center" wrapText="1"/>
    </xf>
    <xf numFmtId="0" fontId="8" fillId="6" borderId="88" xfId="14" applyFont="1" applyFill="1" applyBorder="1" applyAlignment="1">
      <alignment horizontal="center" vertical="center" wrapText="1"/>
    </xf>
    <xf numFmtId="0" fontId="8" fillId="6" borderId="109" xfId="14" applyFont="1" applyFill="1" applyBorder="1" applyAlignment="1">
      <alignment horizontal="center" vertical="center" wrapText="1"/>
    </xf>
    <xf numFmtId="0" fontId="8" fillId="6" borderId="106" xfId="14" applyFont="1" applyFill="1" applyBorder="1" applyAlignment="1">
      <alignment horizontal="center" vertical="center" wrapText="1"/>
    </xf>
    <xf numFmtId="0" fontId="8" fillId="6" borderId="24" xfId="14" applyFont="1" applyFill="1" applyBorder="1" applyAlignment="1">
      <alignment horizontal="center" vertical="center" wrapText="1"/>
    </xf>
    <xf numFmtId="0" fontId="8" fillId="6" borderId="5" xfId="14" applyFont="1" applyFill="1" applyBorder="1" applyAlignment="1">
      <alignment horizontal="center" vertical="center" wrapText="1"/>
    </xf>
    <xf numFmtId="0" fontId="8" fillId="6" borderId="29" xfId="14" applyFont="1" applyFill="1" applyBorder="1" applyAlignment="1">
      <alignment horizontal="center" vertical="center" wrapText="1"/>
    </xf>
    <xf numFmtId="0" fontId="8" fillId="6" borderId="108" xfId="14" applyFont="1" applyFill="1" applyBorder="1" applyAlignment="1">
      <alignment horizontal="center" vertical="center" wrapText="1"/>
    </xf>
    <xf numFmtId="0" fontId="8" fillId="6" borderId="33" xfId="14" applyFont="1" applyFill="1" applyBorder="1" applyAlignment="1">
      <alignment horizontal="center" vertical="center" wrapText="1"/>
    </xf>
    <xf numFmtId="0" fontId="36" fillId="0" borderId="79" xfId="14" applyFont="1" applyBorder="1" applyAlignment="1">
      <alignment horizontal="center" vertical="center" wrapText="1"/>
    </xf>
    <xf numFmtId="0" fontId="36" fillId="0" borderId="22" xfId="14" applyFont="1" applyBorder="1" applyAlignment="1">
      <alignment horizontal="center" vertical="center" wrapText="1"/>
    </xf>
    <xf numFmtId="0" fontId="36" fillId="0" borderId="24" xfId="14" applyFont="1" applyBorder="1" applyAlignment="1">
      <alignment horizontal="center" vertical="center" wrapText="1"/>
    </xf>
    <xf numFmtId="0" fontId="35" fillId="0" borderId="122" xfId="14" applyFont="1" applyBorder="1" applyAlignment="1">
      <alignment horizontal="center" vertical="center"/>
    </xf>
    <xf numFmtId="0" fontId="35" fillId="0" borderId="14" xfId="14" applyFont="1" applyBorder="1" applyAlignment="1">
      <alignment horizontal="center" vertical="center"/>
    </xf>
    <xf numFmtId="0" fontId="35" fillId="0" borderId="118" xfId="14" applyFont="1" applyBorder="1" applyAlignment="1">
      <alignment horizontal="center" vertical="center"/>
    </xf>
    <xf numFmtId="0" fontId="35" fillId="6" borderId="122" xfId="14" applyFont="1" applyFill="1" applyBorder="1" applyAlignment="1">
      <alignment horizontal="center" vertical="center"/>
    </xf>
    <xf numFmtId="0" fontId="35" fillId="6" borderId="14" xfId="14" applyFont="1" applyFill="1" applyBorder="1" applyAlignment="1">
      <alignment horizontal="center" vertical="center"/>
    </xf>
    <xf numFmtId="0" fontId="35" fillId="6" borderId="118" xfId="14" applyFont="1" applyFill="1" applyBorder="1" applyAlignment="1">
      <alignment horizontal="center" vertical="center"/>
    </xf>
    <xf numFmtId="20" fontId="35" fillId="10" borderId="13" xfId="14" applyNumberFormat="1" applyFont="1" applyFill="1" applyBorder="1" applyAlignment="1" applyProtection="1">
      <alignment horizontal="center" vertical="center"/>
      <protection locked="0"/>
    </xf>
    <xf numFmtId="20" fontId="35" fillId="10" borderId="14" xfId="14" applyNumberFormat="1" applyFont="1" applyFill="1" applyBorder="1" applyAlignment="1" applyProtection="1">
      <alignment horizontal="center" vertical="center"/>
      <protection locked="0"/>
    </xf>
    <xf numFmtId="20" fontId="35" fillId="10" borderId="15" xfId="14" applyNumberFormat="1" applyFont="1" applyFill="1" applyBorder="1" applyAlignment="1" applyProtection="1">
      <alignment horizontal="center" vertical="center"/>
      <protection locked="0"/>
    </xf>
    <xf numFmtId="4" fontId="35" fillId="0" borderId="13" xfId="14" applyNumberFormat="1" applyFont="1" applyBorder="1" applyAlignment="1">
      <alignment horizontal="center" vertical="center"/>
    </xf>
    <xf numFmtId="4" fontId="35" fillId="0" borderId="15" xfId="14" applyNumberFormat="1" applyFont="1" applyBorder="1" applyAlignment="1">
      <alignment horizontal="center" vertical="center"/>
    </xf>
    <xf numFmtId="1" fontId="35" fillId="6" borderId="150" xfId="14" applyNumberFormat="1" applyFont="1" applyFill="1" applyBorder="1" applyAlignment="1">
      <alignment horizontal="center" vertical="center" wrapText="1"/>
    </xf>
    <xf numFmtId="1" fontId="35" fillId="6" borderId="151" xfId="14" applyNumberFormat="1" applyFont="1" applyFill="1" applyBorder="1" applyAlignment="1">
      <alignment horizontal="center" vertical="center" wrapText="1"/>
    </xf>
    <xf numFmtId="1" fontId="35" fillId="6" borderId="152" xfId="14" applyNumberFormat="1" applyFont="1" applyFill="1" applyBorder="1" applyAlignment="1">
      <alignment horizontal="center" vertical="center" wrapText="1"/>
    </xf>
    <xf numFmtId="1" fontId="35" fillId="6" borderId="153" xfId="14" applyNumberFormat="1" applyFont="1" applyFill="1" applyBorder="1" applyAlignment="1">
      <alignment horizontal="center" vertical="center" wrapText="1"/>
    </xf>
    <xf numFmtId="0" fontId="35" fillId="10" borderId="88" xfId="14" applyFont="1" applyFill="1" applyBorder="1" applyAlignment="1" applyProtection="1">
      <alignment horizontal="center" vertical="center" wrapText="1"/>
      <protection locked="0"/>
    </xf>
    <xf numFmtId="0" fontId="35" fillId="10" borderId="19" xfId="14" applyFont="1" applyFill="1" applyBorder="1" applyAlignment="1" applyProtection="1">
      <alignment horizontal="center" vertical="center" wrapText="1"/>
      <protection locked="0"/>
    </xf>
    <xf numFmtId="0" fontId="35" fillId="10" borderId="33" xfId="14" applyFont="1" applyFill="1" applyBorder="1" applyAlignment="1" applyProtection="1">
      <alignment horizontal="center" vertical="center" wrapText="1"/>
      <protection locked="0"/>
    </xf>
    <xf numFmtId="0" fontId="54" fillId="0" borderId="179" xfId="14" applyFont="1" applyFill="1" applyBorder="1" applyAlignment="1">
      <alignment horizontal="center" vertical="center" wrapText="1"/>
    </xf>
    <xf numFmtId="0" fontId="54" fillId="0" borderId="180" xfId="14" applyFont="1" applyFill="1" applyBorder="1" applyAlignment="1">
      <alignment horizontal="center" vertical="center" wrapText="1"/>
    </xf>
    <xf numFmtId="0" fontId="54" fillId="0" borderId="181" xfId="14" applyFont="1" applyFill="1" applyBorder="1" applyAlignment="1">
      <alignment horizontal="center" vertical="center" wrapText="1"/>
    </xf>
    <xf numFmtId="0" fontId="35" fillId="0" borderId="178" xfId="14" applyFont="1" applyBorder="1" applyAlignment="1">
      <alignment horizontal="center" vertical="center" shrinkToFit="1"/>
    </xf>
    <xf numFmtId="0" fontId="35" fillId="12" borderId="89" xfId="14" applyFont="1" applyFill="1" applyBorder="1" applyAlignment="1" applyProtection="1">
      <alignment horizontal="center" vertical="center" wrapText="1"/>
      <protection locked="0"/>
    </xf>
    <xf numFmtId="0" fontId="35" fillId="12" borderId="98" xfId="14" applyFont="1" applyFill="1" applyBorder="1" applyAlignment="1" applyProtection="1">
      <alignment horizontal="center" vertical="center" shrinkToFit="1"/>
      <protection locked="0"/>
    </xf>
    <xf numFmtId="0" fontId="35" fillId="12" borderId="173" xfId="14" applyFont="1" applyFill="1" applyBorder="1" applyAlignment="1" applyProtection="1">
      <alignment horizontal="center" vertical="center" shrinkToFit="1"/>
      <protection locked="0"/>
    </xf>
    <xf numFmtId="0" fontId="35" fillId="12" borderId="102" xfId="14" applyFont="1" applyFill="1" applyBorder="1" applyAlignment="1" applyProtection="1">
      <alignment horizontal="center" vertical="center" shrinkToFit="1"/>
      <protection locked="0"/>
    </xf>
    <xf numFmtId="0" fontId="35" fillId="10" borderId="108" xfId="14" applyFont="1" applyFill="1" applyBorder="1" applyAlignment="1" applyProtection="1">
      <alignment horizontal="center" vertical="center" wrapText="1"/>
      <protection locked="0"/>
    </xf>
    <xf numFmtId="1" fontId="35" fillId="6" borderId="127" xfId="14" applyNumberFormat="1" applyFont="1" applyFill="1" applyBorder="1" applyAlignment="1">
      <alignment horizontal="center" vertical="center" wrapText="1"/>
    </xf>
    <xf numFmtId="1" fontId="35" fillId="6" borderId="128" xfId="14" applyNumberFormat="1" applyFont="1" applyFill="1" applyBorder="1" applyAlignment="1">
      <alignment horizontal="center" vertical="center" wrapText="1"/>
    </xf>
    <xf numFmtId="1" fontId="35" fillId="6" borderId="129" xfId="14" applyNumberFormat="1" applyFont="1" applyFill="1" applyBorder="1" applyAlignment="1">
      <alignment horizontal="center" vertical="center" wrapText="1"/>
    </xf>
    <xf numFmtId="1" fontId="35" fillId="6" borderId="130" xfId="14" applyNumberFormat="1" applyFont="1" applyFill="1" applyBorder="1" applyAlignment="1">
      <alignment horizontal="center" vertical="center" wrapText="1"/>
    </xf>
    <xf numFmtId="0" fontId="57" fillId="6" borderId="1" xfId="14" applyFont="1" applyFill="1" applyBorder="1" applyAlignment="1" applyProtection="1">
      <alignment horizontal="center" vertical="center"/>
    </xf>
    <xf numFmtId="0" fontId="61" fillId="6" borderId="83" xfId="14" applyFont="1" applyFill="1" applyBorder="1" applyAlignment="1">
      <alignment horizontal="center" vertical="center"/>
    </xf>
    <xf numFmtId="0" fontId="61" fillId="6" borderId="87" xfId="14" applyFont="1" applyFill="1" applyBorder="1" applyAlignment="1">
      <alignment horizontal="center" vertical="center"/>
    </xf>
    <xf numFmtId="0" fontId="61" fillId="6" borderId="93" xfId="14" applyFont="1" applyFill="1" applyBorder="1" applyAlignment="1">
      <alignment horizontal="center" vertical="center"/>
    </xf>
    <xf numFmtId="0" fontId="11" fillId="6" borderId="0" xfId="2" applyFont="1" applyFill="1" applyAlignment="1">
      <alignment horizontal="center" vertical="center"/>
    </xf>
    <xf numFmtId="0" fontId="11" fillId="6" borderId="6" xfId="2" applyFont="1" applyFill="1" applyBorder="1" applyAlignment="1">
      <alignment horizontal="center" vertical="center"/>
    </xf>
    <xf numFmtId="0" fontId="7" fillId="6" borderId="14" xfId="3" applyFont="1" applyFill="1" applyBorder="1" applyAlignment="1">
      <alignment horizontal="left"/>
    </xf>
    <xf numFmtId="0" fontId="11" fillId="6" borderId="19" xfId="2" applyFont="1" applyFill="1" applyBorder="1" applyAlignment="1">
      <alignment horizontal="center" vertical="center"/>
    </xf>
    <xf numFmtId="0" fontId="25" fillId="6" borderId="42" xfId="2" applyFont="1" applyFill="1" applyBorder="1" applyAlignment="1">
      <alignment horizontal="center" vertical="center"/>
    </xf>
    <xf numFmtId="0" fontId="25" fillId="6" borderId="43" xfId="2" applyFont="1" applyFill="1" applyBorder="1" applyAlignment="1">
      <alignment horizontal="center" vertical="center"/>
    </xf>
    <xf numFmtId="0" fontId="25" fillId="6" borderId="44" xfId="2" applyFont="1" applyFill="1" applyBorder="1" applyAlignment="1">
      <alignment horizontal="center" vertical="center"/>
    </xf>
    <xf numFmtId="0" fontId="25" fillId="6" borderId="45" xfId="2" applyFont="1" applyFill="1" applyBorder="1" applyAlignment="1">
      <alignment horizontal="left" vertical="center" wrapText="1"/>
    </xf>
    <xf numFmtId="0" fontId="25" fillId="6" borderId="54" xfId="2" applyFont="1" applyFill="1" applyBorder="1" applyAlignment="1">
      <alignment horizontal="left" vertical="center" wrapText="1"/>
    </xf>
    <xf numFmtId="0" fontId="25" fillId="6" borderId="47" xfId="2" applyFont="1" applyFill="1" applyBorder="1" applyAlignment="1">
      <alignment horizontal="center" vertical="center"/>
    </xf>
    <xf numFmtId="0" fontId="25" fillId="6" borderId="48" xfId="2" applyFont="1" applyFill="1" applyBorder="1" applyAlignment="1">
      <alignment horizontal="center" vertical="center"/>
    </xf>
    <xf numFmtId="0" fontId="25" fillId="6" borderId="49" xfId="2" applyFont="1" applyFill="1" applyBorder="1" applyAlignment="1">
      <alignment horizontal="center" vertical="center"/>
    </xf>
    <xf numFmtId="0" fontId="25" fillId="6" borderId="51" xfId="2" applyFont="1" applyFill="1" applyBorder="1" applyAlignment="1">
      <alignment horizontal="left" vertical="center"/>
    </xf>
    <xf numFmtId="0" fontId="25" fillId="6" borderId="52" xfId="2" applyFont="1" applyFill="1" applyBorder="1" applyAlignment="1">
      <alignment horizontal="left" vertical="center"/>
    </xf>
    <xf numFmtId="0" fontId="25" fillId="6" borderId="53" xfId="2" applyFont="1" applyFill="1" applyBorder="1" applyAlignment="1">
      <alignment horizontal="left" vertical="center"/>
    </xf>
    <xf numFmtId="0" fontId="25" fillId="6" borderId="56" xfId="2" applyFont="1" applyFill="1" applyBorder="1" applyAlignment="1">
      <alignment horizontal="left" vertical="center"/>
    </xf>
    <xf numFmtId="0" fontId="25" fillId="6" borderId="57" xfId="2" applyFont="1" applyFill="1" applyBorder="1" applyAlignment="1">
      <alignment horizontal="left" vertical="center"/>
    </xf>
    <xf numFmtId="0" fontId="25" fillId="6" borderId="58" xfId="2" applyFont="1" applyFill="1" applyBorder="1" applyAlignment="1">
      <alignment horizontal="left" vertical="center"/>
    </xf>
    <xf numFmtId="0" fontId="25" fillId="6" borderId="59" xfId="2" applyFont="1" applyFill="1" applyBorder="1" applyAlignment="1">
      <alignment horizontal="left" vertical="center" wrapText="1"/>
    </xf>
    <xf numFmtId="0" fontId="25" fillId="6" borderId="61" xfId="2" applyFont="1" applyFill="1" applyBorder="1" applyAlignment="1">
      <alignment horizontal="left" vertical="center"/>
    </xf>
    <xf numFmtId="0" fontId="25" fillId="6" borderId="25" xfId="2" applyFont="1" applyFill="1" applyBorder="1" applyAlignment="1">
      <alignment horizontal="left" vertical="center"/>
    </xf>
    <xf numFmtId="0" fontId="25" fillId="6" borderId="62" xfId="2" applyFont="1" applyFill="1" applyBorder="1" applyAlignment="1">
      <alignment horizontal="left" vertical="center"/>
    </xf>
    <xf numFmtId="0" fontId="25" fillId="6" borderId="59" xfId="2" applyFont="1" applyFill="1" applyBorder="1" applyAlignment="1">
      <alignment vertical="center" wrapText="1"/>
    </xf>
    <xf numFmtId="0" fontId="25" fillId="6" borderId="45" xfId="2" applyFont="1" applyFill="1" applyBorder="1" applyAlignment="1">
      <alignment vertical="center" wrapText="1"/>
    </xf>
    <xf numFmtId="0" fontId="25" fillId="6" borderId="64" xfId="2" applyFont="1" applyFill="1" applyBorder="1" applyAlignment="1">
      <alignment horizontal="left" vertical="center"/>
    </xf>
    <xf numFmtId="0" fontId="25" fillId="6" borderId="65" xfId="2" applyFont="1" applyFill="1" applyBorder="1" applyAlignment="1">
      <alignment horizontal="left" vertical="center"/>
    </xf>
    <xf numFmtId="0" fontId="25" fillId="6" borderId="66" xfId="2" applyFont="1" applyFill="1" applyBorder="1" applyAlignment="1">
      <alignment horizontal="left" vertical="center"/>
    </xf>
    <xf numFmtId="0" fontId="25" fillId="6" borderId="67" xfId="2" applyFont="1" applyFill="1" applyBorder="1" applyAlignment="1">
      <alignment horizontal="left" vertical="center" wrapText="1"/>
    </xf>
    <xf numFmtId="0" fontId="25" fillId="6" borderId="69" xfId="2" applyFont="1" applyFill="1" applyBorder="1" applyAlignment="1">
      <alignment horizontal="left" vertical="center"/>
    </xf>
    <xf numFmtId="0" fontId="25" fillId="6" borderId="70" xfId="2" applyFont="1" applyFill="1" applyBorder="1" applyAlignment="1">
      <alignment horizontal="left" vertical="center"/>
    </xf>
    <xf numFmtId="0" fontId="25" fillId="6" borderId="71" xfId="2" applyFont="1" applyFill="1" applyBorder="1" applyAlignment="1">
      <alignment horizontal="left" vertical="center"/>
    </xf>
    <xf numFmtId="0" fontId="10" fillId="6" borderId="0" xfId="2" applyFont="1" applyFill="1" applyAlignment="1">
      <alignment horizontal="left" vertical="top" wrapText="1"/>
    </xf>
    <xf numFmtId="0" fontId="25" fillId="6" borderId="72" xfId="2" applyFont="1" applyFill="1" applyBorder="1" applyAlignment="1">
      <alignment horizontal="left" vertical="center" wrapText="1"/>
    </xf>
    <xf numFmtId="0" fontId="25" fillId="6" borderId="74" xfId="2" applyFont="1" applyFill="1" applyBorder="1" applyAlignment="1">
      <alignment horizontal="left" vertical="center"/>
    </xf>
    <xf numFmtId="0" fontId="25" fillId="6" borderId="75" xfId="2" applyFont="1" applyFill="1" applyBorder="1" applyAlignment="1">
      <alignment horizontal="left" vertical="center"/>
    </xf>
    <xf numFmtId="0" fontId="25" fillId="6" borderId="76" xfId="2" applyFont="1" applyFill="1" applyBorder="1" applyAlignment="1">
      <alignment horizontal="left" vertical="center"/>
    </xf>
    <xf numFmtId="0" fontId="8" fillId="13" borderId="1" xfId="10" applyFont="1" applyFill="1" applyBorder="1" applyAlignment="1">
      <alignment horizontal="center" vertical="center" wrapText="1"/>
    </xf>
    <xf numFmtId="0" fontId="8" fillId="13" borderId="1" xfId="10" applyFont="1" applyFill="1" applyBorder="1" applyAlignment="1">
      <alignment horizontal="center" vertical="center"/>
    </xf>
    <xf numFmtId="0" fontId="39" fillId="13" borderId="2" xfId="10" applyFont="1" applyFill="1" applyBorder="1" applyAlignment="1">
      <alignment horizontal="center" vertical="center" wrapText="1"/>
    </xf>
    <xf numFmtId="0" fontId="39" fillId="13" borderId="3" xfId="10" applyFont="1" applyFill="1" applyBorder="1" applyAlignment="1">
      <alignment horizontal="center" vertical="center"/>
    </xf>
    <xf numFmtId="0" fontId="39" fillId="13" borderId="4" xfId="10" applyFont="1" applyFill="1" applyBorder="1" applyAlignment="1">
      <alignment horizontal="center" vertical="center"/>
    </xf>
    <xf numFmtId="0" fontId="39" fillId="13" borderId="5" xfId="10" applyFont="1" applyFill="1" applyBorder="1" applyAlignment="1">
      <alignment horizontal="center" vertical="center"/>
    </xf>
    <xf numFmtId="0" fontId="39" fillId="13" borderId="0" xfId="10" applyFont="1" applyFill="1" applyBorder="1" applyAlignment="1">
      <alignment horizontal="center" vertical="center"/>
    </xf>
    <xf numFmtId="0" fontId="39" fillId="13" borderId="6" xfId="10" applyFont="1" applyFill="1" applyBorder="1" applyAlignment="1">
      <alignment horizontal="center" vertical="center"/>
    </xf>
    <xf numFmtId="0" fontId="39" fillId="13" borderId="7" xfId="10" applyFont="1" applyFill="1" applyBorder="1" applyAlignment="1">
      <alignment horizontal="center" vertical="center"/>
    </xf>
    <xf numFmtId="0" fontId="39" fillId="13" borderId="12" xfId="10" applyFont="1" applyFill="1" applyBorder="1" applyAlignment="1">
      <alignment horizontal="center" vertical="center"/>
    </xf>
    <xf numFmtId="0" fontId="39" fillId="13" borderId="8" xfId="10" applyFont="1" applyFill="1" applyBorder="1" applyAlignment="1">
      <alignment horizontal="center" vertical="center"/>
    </xf>
  </cellXfs>
  <cellStyles count="20">
    <cellStyle name="パーセント 2 2" xfId="17"/>
    <cellStyle name="パーセント 2 2 2" xfId="19"/>
    <cellStyle name="桁区切り 2" xfId="9"/>
    <cellStyle name="桁区切り 3" xfId="15"/>
    <cellStyle name="標準" xfId="0" builtinId="0"/>
    <cellStyle name="標準 2" xfId="1"/>
    <cellStyle name="標準 2 2" xfId="10"/>
    <cellStyle name="標準 2 2 2" xfId="11"/>
    <cellStyle name="標準 2 3" xfId="12"/>
    <cellStyle name="標準 3" xfId="5"/>
    <cellStyle name="標準 3 2" xfId="8"/>
    <cellStyle name="標準 3 2 2" xfId="16"/>
    <cellStyle name="標準 3 2 2 2" xfId="18"/>
    <cellStyle name="標準 4" xfId="6"/>
    <cellStyle name="標準 4 2 2" xfId="14"/>
    <cellStyle name="標準 5" xfId="7"/>
    <cellStyle name="標準 6" xfId="13"/>
    <cellStyle name="標準_CT2N74(1)" xfId="2"/>
    <cellStyle name="標準_第１号様式・付表" xfId="3"/>
    <cellStyle name="標準_通所介護＿添付加算" xfId="4"/>
  </cellStyles>
  <dxfs count="2375">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FF"/>
      <color rgb="FFCC99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45776</xdr:colOff>
      <xdr:row>5</xdr:row>
      <xdr:rowOff>4354</xdr:rowOff>
    </xdr:from>
    <xdr:to>
      <xdr:col>24</xdr:col>
      <xdr:colOff>137074</xdr:colOff>
      <xdr:row>7</xdr:row>
      <xdr:rowOff>6555</xdr:rowOff>
    </xdr:to>
    <xdr:sp macro="" textlink="" fLocksText="0">
      <xdr:nvSpPr>
        <xdr:cNvPr id="2" name="大かっこ 1"/>
        <xdr:cNvSpPr/>
      </xdr:nvSpPr>
      <xdr:spPr>
        <a:xfrm>
          <a:off x="983036" y="842554"/>
          <a:ext cx="4145138" cy="527981"/>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325755</xdr:colOff>
      <xdr:row>32</xdr:row>
      <xdr:rowOff>110490</xdr:rowOff>
    </xdr:from>
    <xdr:to>
      <xdr:col>13</xdr:col>
      <xdr:colOff>89535</xdr:colOff>
      <xdr:row>32</xdr:row>
      <xdr:rowOff>110490</xdr:rowOff>
    </xdr:to>
    <xdr:sp macro="" textlink="">
      <xdr:nvSpPr>
        <xdr:cNvPr id="2" name="Line 1"/>
        <xdr:cNvSpPr>
          <a:spLocks noChangeShapeType="1"/>
        </xdr:cNvSpPr>
      </xdr:nvSpPr>
      <xdr:spPr bwMode="auto">
        <a:xfrm>
          <a:off x="5179695" y="8317230"/>
          <a:ext cx="108204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1</xdr:rowOff>
    </xdr:from>
    <xdr:to>
      <xdr:col>16</xdr:col>
      <xdr:colOff>0</xdr:colOff>
      <xdr:row>6</xdr:row>
      <xdr:rowOff>0</xdr:rowOff>
    </xdr:to>
    <xdr:sp macro="" textlink="">
      <xdr:nvSpPr>
        <xdr:cNvPr id="9" name="Text Box 8"/>
        <xdr:cNvSpPr txBox="1">
          <a:spLocks noChangeArrowheads="1"/>
        </xdr:cNvSpPr>
      </xdr:nvSpPr>
      <xdr:spPr bwMode="auto">
        <a:xfrm>
          <a:off x="403860" y="3124201"/>
          <a:ext cx="6896100" cy="449579"/>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（注）新規事業所等は、下表のうち３月分の欄を使用して計算してください。</a:t>
          </a:r>
        </a:p>
      </xdr:txBody>
    </xdr:sp>
    <xdr:clientData/>
  </xdr:twoCellAnchor>
  <xdr:twoCellAnchor>
    <xdr:from>
      <xdr:col>12</xdr:col>
      <xdr:colOff>89535</xdr:colOff>
      <xdr:row>22</xdr:row>
      <xdr:rowOff>38100</xdr:rowOff>
    </xdr:from>
    <xdr:to>
      <xdr:col>12</xdr:col>
      <xdr:colOff>89535</xdr:colOff>
      <xdr:row>24</xdr:row>
      <xdr:rowOff>161925</xdr:rowOff>
    </xdr:to>
    <xdr:sp macro="" textlink="">
      <xdr:nvSpPr>
        <xdr:cNvPr id="16" name="Line 15"/>
        <xdr:cNvSpPr>
          <a:spLocks noChangeShapeType="1"/>
        </xdr:cNvSpPr>
      </xdr:nvSpPr>
      <xdr:spPr bwMode="auto">
        <a:xfrm>
          <a:off x="6094095" y="680466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14</xdr:col>
      <xdr:colOff>87630</xdr:colOff>
      <xdr:row>22</xdr:row>
      <xdr:rowOff>38100</xdr:rowOff>
    </xdr:from>
    <xdr:to>
      <xdr:col>14</xdr:col>
      <xdr:colOff>87630</xdr:colOff>
      <xdr:row>24</xdr:row>
      <xdr:rowOff>161925</xdr:rowOff>
    </xdr:to>
    <xdr:sp macro="" textlink="">
      <xdr:nvSpPr>
        <xdr:cNvPr id="19" name="Line 18"/>
        <xdr:cNvSpPr>
          <a:spLocks noChangeShapeType="1"/>
        </xdr:cNvSpPr>
      </xdr:nvSpPr>
      <xdr:spPr bwMode="auto">
        <a:xfrm>
          <a:off x="6869430" y="680466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0</xdr:col>
      <xdr:colOff>0</xdr:colOff>
      <xdr:row>3</xdr:row>
      <xdr:rowOff>0</xdr:rowOff>
    </xdr:from>
    <xdr:to>
      <xdr:col>17</xdr:col>
      <xdr:colOff>0</xdr:colOff>
      <xdr:row>4</xdr:row>
      <xdr:rowOff>0</xdr:rowOff>
    </xdr:to>
    <xdr:sp macro="" textlink="">
      <xdr:nvSpPr>
        <xdr:cNvPr id="23" name="正方形/長方形 22"/>
        <xdr:cNvSpPr/>
      </xdr:nvSpPr>
      <xdr:spPr>
        <a:xfrm>
          <a:off x="0" y="1181100"/>
          <a:ext cx="8534400" cy="24384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～～記載に当たって事前にご確認ください～～</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b="1">
              <a:solidFill>
                <a:srgbClr val="FF0000"/>
              </a:solidFill>
              <a:effectLst/>
              <a:latin typeface="ＭＳ Ｐ明朝" panose="02020600040205080304" pitchFamily="18" charset="-128"/>
              <a:ea typeface="ＭＳ Ｐ明朝" panose="02020600040205080304" pitchFamily="18" charset="-128"/>
              <a:cs typeface="+mn-cs"/>
            </a:rPr>
            <a:t>・常勤職員の勤務時間</a:t>
          </a:r>
          <a:r>
            <a:rPr lang="en-US" altLang="ja-JP" sz="900" b="1">
              <a:solidFill>
                <a:srgbClr val="FF0000"/>
              </a:solidFill>
              <a:effectLst/>
              <a:latin typeface="ＭＳ Ｐ明朝" panose="02020600040205080304" pitchFamily="18" charset="-128"/>
              <a:ea typeface="ＭＳ Ｐ明朝" panose="02020600040205080304" pitchFamily="18" charset="-128"/>
              <a:cs typeface="+mn-cs"/>
            </a:rPr>
            <a:t>【</a:t>
          </a:r>
          <a:r>
            <a:rPr lang="ja-JP" altLang="ja-JP" sz="900" b="1">
              <a:solidFill>
                <a:srgbClr val="FF0000"/>
              </a:solidFill>
              <a:effectLst/>
              <a:latin typeface="ＭＳ Ｐ明朝" panose="02020600040205080304" pitchFamily="18" charset="-128"/>
              <a:ea typeface="ＭＳ Ｐ明朝" panose="02020600040205080304" pitchFamily="18" charset="-128"/>
              <a:cs typeface="+mn-cs"/>
            </a:rPr>
            <a:t>Ａ】</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当該事業所において</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（就業規則上）</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定められている常勤</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職員（一人）</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が勤務すべき一月当たりの時間数を</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ご</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記入ください。例：</a:t>
          </a:r>
          <a:r>
            <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rPr>
            <a:t>160</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時間</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endParaRPr lang="ja-JP" altLang="ja-JP" sz="5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b="1">
              <a:solidFill>
                <a:srgbClr val="FF0000"/>
              </a:solidFill>
              <a:effectLst/>
              <a:latin typeface="ＭＳ Ｐ明朝" panose="02020600040205080304" pitchFamily="18" charset="-128"/>
              <a:ea typeface="ＭＳ Ｐ明朝" panose="02020600040205080304" pitchFamily="18" charset="-128"/>
              <a:cs typeface="+mn-cs"/>
            </a:rPr>
            <a:t>・○○</a:t>
          </a:r>
          <a:r>
            <a:rPr lang="ja-JP" altLang="ja-JP" sz="900" b="1">
              <a:solidFill>
                <a:srgbClr val="FF0000"/>
              </a:solidFill>
              <a:effectLst/>
              <a:latin typeface="ＭＳ Ｐ明朝" panose="02020600040205080304" pitchFamily="18" charset="-128"/>
              <a:ea typeface="ＭＳ Ｐ明朝" panose="02020600040205080304" pitchFamily="18" charset="-128"/>
              <a:cs typeface="+mn-cs"/>
            </a:rPr>
            <a:t>職員の総勤務時間数</a:t>
          </a:r>
          <a:r>
            <a:rPr lang="ja-JP" altLang="en-US" sz="900" b="1">
              <a:solidFill>
                <a:srgbClr val="FF0000"/>
              </a:solidFill>
              <a:effectLst/>
              <a:latin typeface="ＭＳ Ｐ明朝" panose="02020600040205080304" pitchFamily="18" charset="-128"/>
              <a:ea typeface="ＭＳ Ｐ明朝" panose="02020600040205080304" pitchFamily="18" charset="-128"/>
              <a:cs typeface="+mn-cs"/>
            </a:rPr>
            <a:t>（ア）・（イ）</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暦月ごとに該当する全ての職員の勤務延時間数（勤務表上、当該事業に係るサービス提供に従事する時間として明確に位置</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付けられている時間に限る。）を合計してください。勤務延時間数の考え方は以下のとおりです。</a:t>
          </a:r>
        </a:p>
        <a:p>
          <a:r>
            <a:rPr lang="ja-JP" altLang="en-US" sz="900" b="1">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b="1">
              <a:solidFill>
                <a:sysClr val="windowText" lastClr="000000"/>
              </a:solidFill>
              <a:effectLst/>
              <a:latin typeface="ＭＳ Ｐ明朝" panose="02020600040205080304" pitchFamily="18" charset="-128"/>
              <a:ea typeface="ＭＳ Ｐ明朝" panose="02020600040205080304" pitchFamily="18" charset="-128"/>
              <a:cs typeface="+mn-cs"/>
            </a:rPr>
            <a:t>＜雇用形態が常勤の職員＞</a:t>
          </a: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介護保険制度における基準上も常勤の取扱いとなり、暦月で１月を超える休暇等がある場合を除き、当該職員の当該月に係る勤務延時間数は【Ａ】の時間数と同じとなります。（当該月における実際の勤務時間数の合計が【Ａ】の時間数を超えていた場合であっても、【Ａ】の時間数までが上限となります。）</a:t>
          </a: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ただし、雇用形態が常勤であっても、週３２時間（育児・介護休業法の所定労働時間の短縮措置の対象者は週３０時間）を下回る場合は、以下の雇用形態が常勤以外（非常勤等）の職員と同様に取り扱います。</a:t>
          </a:r>
        </a:p>
        <a:p>
          <a:r>
            <a:rPr lang="ja-JP" altLang="en-US" sz="900" b="1">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b="1">
              <a:solidFill>
                <a:sysClr val="windowText" lastClr="000000"/>
              </a:solidFill>
              <a:effectLst/>
              <a:latin typeface="ＭＳ Ｐ明朝" panose="02020600040205080304" pitchFamily="18" charset="-128"/>
              <a:ea typeface="ＭＳ Ｐ明朝" panose="02020600040205080304" pitchFamily="18" charset="-128"/>
              <a:cs typeface="+mn-cs"/>
            </a:rPr>
            <a:t>＜雇用形態が常勤以外（非常勤等）の職員＞</a:t>
          </a:r>
        </a:p>
        <a:p>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①　当該職員の当該月に係る勤務延時間数（休暇や出張等の時間は含めない。）が【Ａ】の時間数に達している場合、介護保険制度における基準上は常勤の取扱いとなり、</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【Ａ】の時間数と同じとなります。</a:t>
          </a:r>
        </a:p>
        <a:p>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②　①で【Ａ】の時間数に達していない場合、介護保険制度における基準上も非常勤の取扱いとなり、当該職員の当該月に係る勤務延時間数（休暇や出張等の時間は含め</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ない。）がそのまま勤務延時間数となります。</a:t>
          </a:r>
        </a:p>
        <a:p>
          <a:pPr algn="l"/>
          <a:endParaRPr kumimoji="1" lang="ja-JP" altLang="en-US" sz="9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xdr:colOff>
      <xdr:row>5</xdr:row>
      <xdr:rowOff>0</xdr:rowOff>
    </xdr:from>
    <xdr:to>
      <xdr:col>16</xdr:col>
      <xdr:colOff>1</xdr:colOff>
      <xdr:row>6</xdr:row>
      <xdr:rowOff>0</xdr:rowOff>
    </xdr:to>
    <xdr:sp macro="" textlink="">
      <xdr:nvSpPr>
        <xdr:cNvPr id="9" name="Text Box 8"/>
        <xdr:cNvSpPr txBox="1">
          <a:spLocks noChangeArrowheads="1"/>
        </xdr:cNvSpPr>
      </xdr:nvSpPr>
      <xdr:spPr bwMode="auto">
        <a:xfrm>
          <a:off x="419101" y="1752600"/>
          <a:ext cx="7734300" cy="220980"/>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（注）新規事業所等は、下表のうち３月分の欄を使用して計算してください。</a:t>
          </a:r>
        </a:p>
      </xdr:txBody>
    </xdr:sp>
    <xdr:clientData/>
  </xdr:twoCellAnchor>
  <xdr:twoCellAnchor>
    <xdr:from>
      <xdr:col>12</xdr:col>
      <xdr:colOff>43815</xdr:colOff>
      <xdr:row>37</xdr:row>
      <xdr:rowOff>74295</xdr:rowOff>
    </xdr:from>
    <xdr:to>
      <xdr:col>12</xdr:col>
      <xdr:colOff>198120</xdr:colOff>
      <xdr:row>38</xdr:row>
      <xdr:rowOff>160020</xdr:rowOff>
    </xdr:to>
    <xdr:sp macro="" textlink="">
      <xdr:nvSpPr>
        <xdr:cNvPr id="22" name="AutoShape 21"/>
        <xdr:cNvSpPr>
          <a:spLocks noChangeArrowheads="1"/>
        </xdr:cNvSpPr>
      </xdr:nvSpPr>
      <xdr:spPr bwMode="auto">
        <a:xfrm>
          <a:off x="6368415" y="10864215"/>
          <a:ext cx="154305" cy="299085"/>
        </a:xfrm>
        <a:prstGeom prst="downArrow">
          <a:avLst>
            <a:gd name="adj1" fmla="val 50000"/>
            <a:gd name="adj2" fmla="val 40789"/>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xdr:row>
      <xdr:rowOff>0</xdr:rowOff>
    </xdr:from>
    <xdr:to>
      <xdr:col>17</xdr:col>
      <xdr:colOff>0</xdr:colOff>
      <xdr:row>4</xdr:row>
      <xdr:rowOff>0</xdr:rowOff>
    </xdr:to>
    <xdr:sp macro="" textlink="">
      <xdr:nvSpPr>
        <xdr:cNvPr id="23" name="正方形/長方形 22"/>
        <xdr:cNvSpPr/>
      </xdr:nvSpPr>
      <xdr:spPr>
        <a:xfrm>
          <a:off x="0" y="1181100"/>
          <a:ext cx="8534400" cy="24384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～～記載に当たって事前にご確認ください～～</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b="1">
              <a:solidFill>
                <a:srgbClr val="FF0000"/>
              </a:solidFill>
              <a:effectLst/>
              <a:latin typeface="ＭＳ Ｐ明朝" panose="02020600040205080304" pitchFamily="18" charset="-128"/>
              <a:ea typeface="ＭＳ Ｐ明朝" panose="02020600040205080304" pitchFamily="18" charset="-128"/>
              <a:cs typeface="+mn-cs"/>
            </a:rPr>
            <a:t>・常勤職員の勤務時間</a:t>
          </a:r>
          <a:r>
            <a:rPr lang="en-US" altLang="ja-JP" sz="900" b="1">
              <a:solidFill>
                <a:srgbClr val="FF0000"/>
              </a:solidFill>
              <a:effectLst/>
              <a:latin typeface="ＭＳ Ｐ明朝" panose="02020600040205080304" pitchFamily="18" charset="-128"/>
              <a:ea typeface="ＭＳ Ｐ明朝" panose="02020600040205080304" pitchFamily="18" charset="-128"/>
              <a:cs typeface="+mn-cs"/>
            </a:rPr>
            <a:t>【</a:t>
          </a:r>
          <a:r>
            <a:rPr lang="ja-JP" altLang="ja-JP" sz="900" b="1">
              <a:solidFill>
                <a:srgbClr val="FF0000"/>
              </a:solidFill>
              <a:effectLst/>
              <a:latin typeface="ＭＳ Ｐ明朝" panose="02020600040205080304" pitchFamily="18" charset="-128"/>
              <a:ea typeface="ＭＳ Ｐ明朝" panose="02020600040205080304" pitchFamily="18" charset="-128"/>
              <a:cs typeface="+mn-cs"/>
            </a:rPr>
            <a:t>Ａ】</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当該事業所において</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（就業規則上）</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定められている常勤</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職員（一人）</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が勤務すべき一月当たりの時間数を</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ご</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記入ください。例：</a:t>
          </a:r>
          <a:r>
            <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rPr>
            <a:t>160</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時間</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endParaRPr lang="ja-JP" altLang="ja-JP" sz="5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b="1">
              <a:solidFill>
                <a:srgbClr val="FF0000"/>
              </a:solidFill>
              <a:effectLst/>
              <a:latin typeface="ＭＳ Ｐ明朝" panose="02020600040205080304" pitchFamily="18" charset="-128"/>
              <a:ea typeface="ＭＳ Ｐ明朝" panose="02020600040205080304" pitchFamily="18" charset="-128"/>
              <a:cs typeface="+mn-cs"/>
            </a:rPr>
            <a:t>・○○</a:t>
          </a:r>
          <a:r>
            <a:rPr lang="ja-JP" altLang="ja-JP" sz="900" b="1">
              <a:solidFill>
                <a:srgbClr val="FF0000"/>
              </a:solidFill>
              <a:effectLst/>
              <a:latin typeface="ＭＳ Ｐ明朝" panose="02020600040205080304" pitchFamily="18" charset="-128"/>
              <a:ea typeface="ＭＳ Ｐ明朝" panose="02020600040205080304" pitchFamily="18" charset="-128"/>
              <a:cs typeface="+mn-cs"/>
            </a:rPr>
            <a:t>職員の総勤務時間数</a:t>
          </a:r>
          <a:r>
            <a:rPr lang="ja-JP" altLang="en-US" sz="900" b="1">
              <a:solidFill>
                <a:srgbClr val="FF0000"/>
              </a:solidFill>
              <a:effectLst/>
              <a:latin typeface="ＭＳ Ｐ明朝" panose="02020600040205080304" pitchFamily="18" charset="-128"/>
              <a:ea typeface="ＭＳ Ｐ明朝" panose="02020600040205080304" pitchFamily="18" charset="-128"/>
              <a:cs typeface="+mn-cs"/>
            </a:rPr>
            <a:t>（ア）・（イ）</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暦月ごとに該当する全ての職員の勤務延時間数（勤務表上、当該事業に係るサービス提供に従事する時間として明確に位置</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付けられている時間に限る。）を合計してください。勤務延時間数の考え方は以下のとおりです。</a:t>
          </a:r>
        </a:p>
        <a:p>
          <a:r>
            <a:rPr lang="ja-JP" altLang="en-US" sz="900" b="1">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b="1">
              <a:solidFill>
                <a:sysClr val="windowText" lastClr="000000"/>
              </a:solidFill>
              <a:effectLst/>
              <a:latin typeface="ＭＳ Ｐ明朝" panose="02020600040205080304" pitchFamily="18" charset="-128"/>
              <a:ea typeface="ＭＳ Ｐ明朝" panose="02020600040205080304" pitchFamily="18" charset="-128"/>
              <a:cs typeface="+mn-cs"/>
            </a:rPr>
            <a:t>＜雇用形態が常勤の職員＞</a:t>
          </a: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介護保険制度における基準上も常勤の取扱いとなり、暦月で１月を超える休暇等がある場合を除き、当該職員の当該月に係る勤務延時間数は【Ａ】の時間数と同じとなります。（当該月における実際の勤務時間数の合計が【Ａ】の時間数を超えていた場合であっても、【Ａ】の時間数までが上限となります。）</a:t>
          </a: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ただし、雇用形態が常勤であっても、週３２時間（育児・介護休業法の所定労働時間の短縮措置の対象者は週３０時間）を下回る場合は、以下の雇用形態が常勤以外（非常勤等）の職員と同様に取り扱います。</a:t>
          </a:r>
        </a:p>
        <a:p>
          <a:r>
            <a:rPr lang="ja-JP" altLang="en-US" sz="900" b="1">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b="1">
              <a:solidFill>
                <a:sysClr val="windowText" lastClr="000000"/>
              </a:solidFill>
              <a:effectLst/>
              <a:latin typeface="ＭＳ Ｐ明朝" panose="02020600040205080304" pitchFamily="18" charset="-128"/>
              <a:ea typeface="ＭＳ Ｐ明朝" panose="02020600040205080304" pitchFamily="18" charset="-128"/>
              <a:cs typeface="+mn-cs"/>
            </a:rPr>
            <a:t>＜雇用形態が常勤以外（非常勤等）の職員＞</a:t>
          </a:r>
        </a:p>
        <a:p>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①　当該職員の当該月に係る勤務延時間数（休暇や出張等の時間は含めない。）が【Ａ】の時間数に達している場合、介護保険制度における基準上は常勤の取扱いとなり、</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【Ａ】の時間数と同じとなります。</a:t>
          </a:r>
        </a:p>
        <a:p>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②　①で【Ａ】の時間数に達していない場合、介護保険制度における基準上も非常勤の取扱いとなり、当該職員の当該月に係る勤務延時間数（休暇や出張等の時間は含め</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ない。）がそのまま勤務延時間数となります。</a:t>
          </a:r>
        </a:p>
        <a:p>
          <a:pPr algn="l"/>
          <a:endParaRPr kumimoji="1" lang="ja-JP" altLang="en-US" sz="9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12</xdr:col>
      <xdr:colOff>89535</xdr:colOff>
      <xdr:row>22</xdr:row>
      <xdr:rowOff>38100</xdr:rowOff>
    </xdr:from>
    <xdr:to>
      <xdr:col>12</xdr:col>
      <xdr:colOff>89535</xdr:colOff>
      <xdr:row>24</xdr:row>
      <xdr:rowOff>161925</xdr:rowOff>
    </xdr:to>
    <xdr:sp macro="" textlink="">
      <xdr:nvSpPr>
        <xdr:cNvPr id="24" name="Line 15"/>
        <xdr:cNvSpPr>
          <a:spLocks noChangeShapeType="1"/>
        </xdr:cNvSpPr>
      </xdr:nvSpPr>
      <xdr:spPr bwMode="auto">
        <a:xfrm>
          <a:off x="6414135" y="7635240"/>
          <a:ext cx="0" cy="55054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14</xdr:col>
      <xdr:colOff>87630</xdr:colOff>
      <xdr:row>22</xdr:row>
      <xdr:rowOff>38100</xdr:rowOff>
    </xdr:from>
    <xdr:to>
      <xdr:col>14</xdr:col>
      <xdr:colOff>87630</xdr:colOff>
      <xdr:row>24</xdr:row>
      <xdr:rowOff>161925</xdr:rowOff>
    </xdr:to>
    <xdr:sp macro="" textlink="">
      <xdr:nvSpPr>
        <xdr:cNvPr id="25" name="Line 18"/>
        <xdr:cNvSpPr>
          <a:spLocks noChangeShapeType="1"/>
        </xdr:cNvSpPr>
      </xdr:nvSpPr>
      <xdr:spPr bwMode="auto">
        <a:xfrm>
          <a:off x="7326630" y="7635240"/>
          <a:ext cx="0" cy="55054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10</xdr:col>
      <xdr:colOff>325755</xdr:colOff>
      <xdr:row>32</xdr:row>
      <xdr:rowOff>110490</xdr:rowOff>
    </xdr:from>
    <xdr:to>
      <xdr:col>13</xdr:col>
      <xdr:colOff>89535</xdr:colOff>
      <xdr:row>32</xdr:row>
      <xdr:rowOff>110490</xdr:rowOff>
    </xdr:to>
    <xdr:sp macro="" textlink="">
      <xdr:nvSpPr>
        <xdr:cNvPr id="27" name="Line 1"/>
        <xdr:cNvSpPr>
          <a:spLocks noChangeShapeType="1"/>
        </xdr:cNvSpPr>
      </xdr:nvSpPr>
      <xdr:spPr bwMode="auto">
        <a:xfrm>
          <a:off x="5674995" y="9841230"/>
          <a:ext cx="100584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372100" y="771525"/>
          <a:ext cx="76200"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xdr:cNvSpPr/>
      </xdr:nvSpPr>
      <xdr:spPr>
        <a:xfrm>
          <a:off x="240030" y="16463010"/>
          <a:ext cx="12580620" cy="154686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1020" y="10485120"/>
          <a:ext cx="17571720" cy="341376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1_&#21402;&#21172;&#30465;&#12398;&#27096;&#24335;&#20363;&#65288;&#21402;&#21172;&#30465;HP&#12363;&#12425;&#12480;&#12454;&#12531;&#12525;&#12540;&#12489;&#65289;/1-3_&#21442;&#32771;&#27096;&#24335;1-04_&#21220;&#21209;&#34920;_&#36890;&#25152;&#20171;&#357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通所介護"/>
      <sheetName val="【記載例】シフト記号表（勤務時間帯）"/>
      <sheetName val="通所介護（100名）"/>
      <sheetName val="通所介護（1枚版）"/>
      <sheetName val="シフト記号表（勤務時間帯）"/>
      <sheetName val="記入方法"/>
      <sheetName val="プルダウン・リスト"/>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2:AD82"/>
  <sheetViews>
    <sheetView showGridLines="0" tabSelected="1" view="pageBreakPreview" zoomScale="115" zoomScaleNormal="100" zoomScaleSheetLayoutView="115" workbookViewId="0"/>
  </sheetViews>
  <sheetFormatPr defaultColWidth="4" defaultRowHeight="13.5" x14ac:dyDescent="0.15"/>
  <cols>
    <col min="1" max="1" width="1.5" style="126" customWidth="1"/>
    <col min="2" max="2" width="3.125" style="126" customWidth="1"/>
    <col min="3" max="3" width="1.125" style="126" customWidth="1"/>
    <col min="4" max="19" width="4" style="126" customWidth="1"/>
    <col min="20" max="20" width="3.125" style="126" customWidth="1"/>
    <col min="21" max="21" width="2.375" style="126" customWidth="1"/>
    <col min="22" max="22" width="4" style="126" customWidth="1"/>
    <col min="23" max="23" width="2.25" style="126" customWidth="1"/>
    <col min="24" max="24" width="4" style="126" customWidth="1"/>
    <col min="25" max="25" width="2.375" style="126" customWidth="1"/>
    <col min="26" max="26" width="1.5" style="126" customWidth="1"/>
    <col min="27" max="29" width="4" style="126"/>
    <col min="30" max="30" width="6.625" style="126" bestFit="1" customWidth="1"/>
    <col min="31" max="256" width="4" style="126"/>
    <col min="257" max="257" width="1.5" style="126" customWidth="1"/>
    <col min="258" max="258" width="3.125" style="126" customWidth="1"/>
    <col min="259" max="259" width="1.125" style="126" customWidth="1"/>
    <col min="260" max="275" width="4" style="126" customWidth="1"/>
    <col min="276" max="276" width="3.125" style="126" customWidth="1"/>
    <col min="277" max="277" width="2.375" style="126" customWidth="1"/>
    <col min="278" max="278" width="4" style="126" customWidth="1"/>
    <col min="279" max="279" width="2.25" style="126" customWidth="1"/>
    <col min="280" max="280" width="4" style="126" customWidth="1"/>
    <col min="281" max="281" width="2.375" style="126" customWidth="1"/>
    <col min="282" max="282" width="1.5" style="126" customWidth="1"/>
    <col min="283" max="285" width="4" style="126"/>
    <col min="286" max="286" width="6.625" style="126" bestFit="1" customWidth="1"/>
    <col min="287" max="512" width="4" style="126"/>
    <col min="513" max="513" width="1.5" style="126" customWidth="1"/>
    <col min="514" max="514" width="3.125" style="126" customWidth="1"/>
    <col min="515" max="515" width="1.125" style="126" customWidth="1"/>
    <col min="516" max="531" width="4" style="126" customWidth="1"/>
    <col min="532" max="532" width="3.125" style="126" customWidth="1"/>
    <col min="533" max="533" width="2.375" style="126" customWidth="1"/>
    <col min="534" max="534" width="4" style="126" customWidth="1"/>
    <col min="535" max="535" width="2.25" style="126" customWidth="1"/>
    <col min="536" max="536" width="4" style="126" customWidth="1"/>
    <col min="537" max="537" width="2.375" style="126" customWidth="1"/>
    <col min="538" max="538" width="1.5" style="126" customWidth="1"/>
    <col min="539" max="541" width="4" style="126"/>
    <col min="542" max="542" width="6.625" style="126" bestFit="1" customWidth="1"/>
    <col min="543" max="768" width="4" style="126"/>
    <col min="769" max="769" width="1.5" style="126" customWidth="1"/>
    <col min="770" max="770" width="3.125" style="126" customWidth="1"/>
    <col min="771" max="771" width="1.125" style="126" customWidth="1"/>
    <col min="772" max="787" width="4" style="126" customWidth="1"/>
    <col min="788" max="788" width="3.125" style="126" customWidth="1"/>
    <col min="789" max="789" width="2.375" style="126" customWidth="1"/>
    <col min="790" max="790" width="4" style="126" customWidth="1"/>
    <col min="791" max="791" width="2.25" style="126" customWidth="1"/>
    <col min="792" max="792" width="4" style="126" customWidth="1"/>
    <col min="793" max="793" width="2.375" style="126" customWidth="1"/>
    <col min="794" max="794" width="1.5" style="126" customWidth="1"/>
    <col min="795" max="797" width="4" style="126"/>
    <col min="798" max="798" width="6.625" style="126" bestFit="1" customWidth="1"/>
    <col min="799" max="1024" width="4" style="126"/>
    <col min="1025" max="1025" width="1.5" style="126" customWidth="1"/>
    <col min="1026" max="1026" width="3.125" style="126" customWidth="1"/>
    <col min="1027" max="1027" width="1.125" style="126" customWidth="1"/>
    <col min="1028" max="1043" width="4" style="126" customWidth="1"/>
    <col min="1044" max="1044" width="3.125" style="126" customWidth="1"/>
    <col min="1045" max="1045" width="2.375" style="126" customWidth="1"/>
    <col min="1046" max="1046" width="4" style="126" customWidth="1"/>
    <col min="1047" max="1047" width="2.25" style="126" customWidth="1"/>
    <col min="1048" max="1048" width="4" style="126" customWidth="1"/>
    <col min="1049" max="1049" width="2.375" style="126" customWidth="1"/>
    <col min="1050" max="1050" width="1.5" style="126" customWidth="1"/>
    <col min="1051" max="1053" width="4" style="126"/>
    <col min="1054" max="1054" width="6.625" style="126" bestFit="1" customWidth="1"/>
    <col min="1055" max="1280" width="4" style="126"/>
    <col min="1281" max="1281" width="1.5" style="126" customWidth="1"/>
    <col min="1282" max="1282" width="3.125" style="126" customWidth="1"/>
    <col min="1283" max="1283" width="1.125" style="126" customWidth="1"/>
    <col min="1284" max="1299" width="4" style="126" customWidth="1"/>
    <col min="1300" max="1300" width="3.125" style="126" customWidth="1"/>
    <col min="1301" max="1301" width="2.375" style="126" customWidth="1"/>
    <col min="1302" max="1302" width="4" style="126" customWidth="1"/>
    <col min="1303" max="1303" width="2.25" style="126" customWidth="1"/>
    <col min="1304" max="1304" width="4" style="126" customWidth="1"/>
    <col min="1305" max="1305" width="2.375" style="126" customWidth="1"/>
    <col min="1306" max="1306" width="1.5" style="126" customWidth="1"/>
    <col min="1307" max="1309" width="4" style="126"/>
    <col min="1310" max="1310" width="6.625" style="126" bestFit="1" customWidth="1"/>
    <col min="1311" max="1536" width="4" style="126"/>
    <col min="1537" max="1537" width="1.5" style="126" customWidth="1"/>
    <col min="1538" max="1538" width="3.125" style="126" customWidth="1"/>
    <col min="1539" max="1539" width="1.125" style="126" customWidth="1"/>
    <col min="1540" max="1555" width="4" style="126" customWidth="1"/>
    <col min="1556" max="1556" width="3.125" style="126" customWidth="1"/>
    <col min="1557" max="1557" width="2.375" style="126" customWidth="1"/>
    <col min="1558" max="1558" width="4" style="126" customWidth="1"/>
    <col min="1559" max="1559" width="2.25" style="126" customWidth="1"/>
    <col min="1560" max="1560" width="4" style="126" customWidth="1"/>
    <col min="1561" max="1561" width="2.375" style="126" customWidth="1"/>
    <col min="1562" max="1562" width="1.5" style="126" customWidth="1"/>
    <col min="1563" max="1565" width="4" style="126"/>
    <col min="1566" max="1566" width="6.625" style="126" bestFit="1" customWidth="1"/>
    <col min="1567" max="1792" width="4" style="126"/>
    <col min="1793" max="1793" width="1.5" style="126" customWidth="1"/>
    <col min="1794" max="1794" width="3.125" style="126" customWidth="1"/>
    <col min="1795" max="1795" width="1.125" style="126" customWidth="1"/>
    <col min="1796" max="1811" width="4" style="126" customWidth="1"/>
    <col min="1812" max="1812" width="3.125" style="126" customWidth="1"/>
    <col min="1813" max="1813" width="2.375" style="126" customWidth="1"/>
    <col min="1814" max="1814" width="4" style="126" customWidth="1"/>
    <col min="1815" max="1815" width="2.25" style="126" customWidth="1"/>
    <col min="1816" max="1816" width="4" style="126" customWidth="1"/>
    <col min="1817" max="1817" width="2.375" style="126" customWidth="1"/>
    <col min="1818" max="1818" width="1.5" style="126" customWidth="1"/>
    <col min="1819" max="1821" width="4" style="126"/>
    <col min="1822" max="1822" width="6.625" style="126" bestFit="1" customWidth="1"/>
    <col min="1823" max="2048" width="4" style="126"/>
    <col min="2049" max="2049" width="1.5" style="126" customWidth="1"/>
    <col min="2050" max="2050" width="3.125" style="126" customWidth="1"/>
    <col min="2051" max="2051" width="1.125" style="126" customWidth="1"/>
    <col min="2052" max="2067" width="4" style="126" customWidth="1"/>
    <col min="2068" max="2068" width="3.125" style="126" customWidth="1"/>
    <col min="2069" max="2069" width="2.375" style="126" customWidth="1"/>
    <col min="2070" max="2070" width="4" style="126" customWidth="1"/>
    <col min="2071" max="2071" width="2.25" style="126" customWidth="1"/>
    <col min="2072" max="2072" width="4" style="126" customWidth="1"/>
    <col min="2073" max="2073" width="2.375" style="126" customWidth="1"/>
    <col min="2074" max="2074" width="1.5" style="126" customWidth="1"/>
    <col min="2075" max="2077" width="4" style="126"/>
    <col min="2078" max="2078" width="6.625" style="126" bestFit="1" customWidth="1"/>
    <col min="2079" max="2304" width="4" style="126"/>
    <col min="2305" max="2305" width="1.5" style="126" customWidth="1"/>
    <col min="2306" max="2306" width="3.125" style="126" customWidth="1"/>
    <col min="2307" max="2307" width="1.125" style="126" customWidth="1"/>
    <col min="2308" max="2323" width="4" style="126" customWidth="1"/>
    <col min="2324" max="2324" width="3.125" style="126" customWidth="1"/>
    <col min="2325" max="2325" width="2.375" style="126" customWidth="1"/>
    <col min="2326" max="2326" width="4" style="126" customWidth="1"/>
    <col min="2327" max="2327" width="2.25" style="126" customWidth="1"/>
    <col min="2328" max="2328" width="4" style="126" customWidth="1"/>
    <col min="2329" max="2329" width="2.375" style="126" customWidth="1"/>
    <col min="2330" max="2330" width="1.5" style="126" customWidth="1"/>
    <col min="2331" max="2333" width="4" style="126"/>
    <col min="2334" max="2334" width="6.625" style="126" bestFit="1" customWidth="1"/>
    <col min="2335" max="2560" width="4" style="126"/>
    <col min="2561" max="2561" width="1.5" style="126" customWidth="1"/>
    <col min="2562" max="2562" width="3.125" style="126" customWidth="1"/>
    <col min="2563" max="2563" width="1.125" style="126" customWidth="1"/>
    <col min="2564" max="2579" width="4" style="126" customWidth="1"/>
    <col min="2580" max="2580" width="3.125" style="126" customWidth="1"/>
    <col min="2581" max="2581" width="2.375" style="126" customWidth="1"/>
    <col min="2582" max="2582" width="4" style="126" customWidth="1"/>
    <col min="2583" max="2583" width="2.25" style="126" customWidth="1"/>
    <col min="2584" max="2584" width="4" style="126" customWidth="1"/>
    <col min="2585" max="2585" width="2.375" style="126" customWidth="1"/>
    <col min="2586" max="2586" width="1.5" style="126" customWidth="1"/>
    <col min="2587" max="2589" width="4" style="126"/>
    <col min="2590" max="2590" width="6.625" style="126" bestFit="1" customWidth="1"/>
    <col min="2591" max="2816" width="4" style="126"/>
    <col min="2817" max="2817" width="1.5" style="126" customWidth="1"/>
    <col min="2818" max="2818" width="3.125" style="126" customWidth="1"/>
    <col min="2819" max="2819" width="1.125" style="126" customWidth="1"/>
    <col min="2820" max="2835" width="4" style="126" customWidth="1"/>
    <col min="2836" max="2836" width="3.125" style="126" customWidth="1"/>
    <col min="2837" max="2837" width="2.375" style="126" customWidth="1"/>
    <col min="2838" max="2838" width="4" style="126" customWidth="1"/>
    <col min="2839" max="2839" width="2.25" style="126" customWidth="1"/>
    <col min="2840" max="2840" width="4" style="126" customWidth="1"/>
    <col min="2841" max="2841" width="2.375" style="126" customWidth="1"/>
    <col min="2842" max="2842" width="1.5" style="126" customWidth="1"/>
    <col min="2843" max="2845" width="4" style="126"/>
    <col min="2846" max="2846" width="6.625" style="126" bestFit="1" customWidth="1"/>
    <col min="2847" max="3072" width="4" style="126"/>
    <col min="3073" max="3073" width="1.5" style="126" customWidth="1"/>
    <col min="3074" max="3074" width="3.125" style="126" customWidth="1"/>
    <col min="3075" max="3075" width="1.125" style="126" customWidth="1"/>
    <col min="3076" max="3091" width="4" style="126" customWidth="1"/>
    <col min="3092" max="3092" width="3.125" style="126" customWidth="1"/>
    <col min="3093" max="3093" width="2.375" style="126" customWidth="1"/>
    <col min="3094" max="3094" width="4" style="126" customWidth="1"/>
    <col min="3095" max="3095" width="2.25" style="126" customWidth="1"/>
    <col min="3096" max="3096" width="4" style="126" customWidth="1"/>
    <col min="3097" max="3097" width="2.375" style="126" customWidth="1"/>
    <col min="3098" max="3098" width="1.5" style="126" customWidth="1"/>
    <col min="3099" max="3101" width="4" style="126"/>
    <col min="3102" max="3102" width="6.625" style="126" bestFit="1" customWidth="1"/>
    <col min="3103" max="3328" width="4" style="126"/>
    <col min="3329" max="3329" width="1.5" style="126" customWidth="1"/>
    <col min="3330" max="3330" width="3.125" style="126" customWidth="1"/>
    <col min="3331" max="3331" width="1.125" style="126" customWidth="1"/>
    <col min="3332" max="3347" width="4" style="126" customWidth="1"/>
    <col min="3348" max="3348" width="3.125" style="126" customWidth="1"/>
    <col min="3349" max="3349" width="2.375" style="126" customWidth="1"/>
    <col min="3350" max="3350" width="4" style="126" customWidth="1"/>
    <col min="3351" max="3351" width="2.25" style="126" customWidth="1"/>
    <col min="3352" max="3352" width="4" style="126" customWidth="1"/>
    <col min="3353" max="3353" width="2.375" style="126" customWidth="1"/>
    <col min="3354" max="3354" width="1.5" style="126" customWidth="1"/>
    <col min="3355" max="3357" width="4" style="126"/>
    <col min="3358" max="3358" width="6.625" style="126" bestFit="1" customWidth="1"/>
    <col min="3359" max="3584" width="4" style="126"/>
    <col min="3585" max="3585" width="1.5" style="126" customWidth="1"/>
    <col min="3586" max="3586" width="3.125" style="126" customWidth="1"/>
    <col min="3587" max="3587" width="1.125" style="126" customWidth="1"/>
    <col min="3588" max="3603" width="4" style="126" customWidth="1"/>
    <col min="3604" max="3604" width="3.125" style="126" customWidth="1"/>
    <col min="3605" max="3605" width="2.375" style="126" customWidth="1"/>
    <col min="3606" max="3606" width="4" style="126" customWidth="1"/>
    <col min="3607" max="3607" width="2.25" style="126" customWidth="1"/>
    <col min="3608" max="3608" width="4" style="126" customWidth="1"/>
    <col min="3609" max="3609" width="2.375" style="126" customWidth="1"/>
    <col min="3610" max="3610" width="1.5" style="126" customWidth="1"/>
    <col min="3611" max="3613" width="4" style="126"/>
    <col min="3614" max="3614" width="6.625" style="126" bestFit="1" customWidth="1"/>
    <col min="3615" max="3840" width="4" style="126"/>
    <col min="3841" max="3841" width="1.5" style="126" customWidth="1"/>
    <col min="3842" max="3842" width="3.125" style="126" customWidth="1"/>
    <col min="3843" max="3843" width="1.125" style="126" customWidth="1"/>
    <col min="3844" max="3859" width="4" style="126" customWidth="1"/>
    <col min="3860" max="3860" width="3.125" style="126" customWidth="1"/>
    <col min="3861" max="3861" width="2.375" style="126" customWidth="1"/>
    <col min="3862" max="3862" width="4" style="126" customWidth="1"/>
    <col min="3863" max="3863" width="2.25" style="126" customWidth="1"/>
    <col min="3864" max="3864" width="4" style="126" customWidth="1"/>
    <col min="3865" max="3865" width="2.375" style="126" customWidth="1"/>
    <col min="3866" max="3866" width="1.5" style="126" customWidth="1"/>
    <col min="3867" max="3869" width="4" style="126"/>
    <col min="3870" max="3870" width="6.625" style="126" bestFit="1" customWidth="1"/>
    <col min="3871" max="4096" width="4" style="126"/>
    <col min="4097" max="4097" width="1.5" style="126" customWidth="1"/>
    <col min="4098" max="4098" width="3.125" style="126" customWidth="1"/>
    <col min="4099" max="4099" width="1.125" style="126" customWidth="1"/>
    <col min="4100" max="4115" width="4" style="126" customWidth="1"/>
    <col min="4116" max="4116" width="3.125" style="126" customWidth="1"/>
    <col min="4117" max="4117" width="2.375" style="126" customWidth="1"/>
    <col min="4118" max="4118" width="4" style="126" customWidth="1"/>
    <col min="4119" max="4119" width="2.25" style="126" customWidth="1"/>
    <col min="4120" max="4120" width="4" style="126" customWidth="1"/>
    <col min="4121" max="4121" width="2.375" style="126" customWidth="1"/>
    <col min="4122" max="4122" width="1.5" style="126" customWidth="1"/>
    <col min="4123" max="4125" width="4" style="126"/>
    <col min="4126" max="4126" width="6.625" style="126" bestFit="1" customWidth="1"/>
    <col min="4127" max="4352" width="4" style="126"/>
    <col min="4353" max="4353" width="1.5" style="126" customWidth="1"/>
    <col min="4354" max="4354" width="3.125" style="126" customWidth="1"/>
    <col min="4355" max="4355" width="1.125" style="126" customWidth="1"/>
    <col min="4356" max="4371" width="4" style="126" customWidth="1"/>
    <col min="4372" max="4372" width="3.125" style="126" customWidth="1"/>
    <col min="4373" max="4373" width="2.375" style="126" customWidth="1"/>
    <col min="4374" max="4374" width="4" style="126" customWidth="1"/>
    <col min="4375" max="4375" width="2.25" style="126" customWidth="1"/>
    <col min="4376" max="4376" width="4" style="126" customWidth="1"/>
    <col min="4377" max="4377" width="2.375" style="126" customWidth="1"/>
    <col min="4378" max="4378" width="1.5" style="126" customWidth="1"/>
    <col min="4379" max="4381" width="4" style="126"/>
    <col min="4382" max="4382" width="6.625" style="126" bestFit="1" customWidth="1"/>
    <col min="4383" max="4608" width="4" style="126"/>
    <col min="4609" max="4609" width="1.5" style="126" customWidth="1"/>
    <col min="4610" max="4610" width="3.125" style="126" customWidth="1"/>
    <col min="4611" max="4611" width="1.125" style="126" customWidth="1"/>
    <col min="4612" max="4627" width="4" style="126" customWidth="1"/>
    <col min="4628" max="4628" width="3.125" style="126" customWidth="1"/>
    <col min="4629" max="4629" width="2.375" style="126" customWidth="1"/>
    <col min="4630" max="4630" width="4" style="126" customWidth="1"/>
    <col min="4631" max="4631" width="2.25" style="126" customWidth="1"/>
    <col min="4632" max="4632" width="4" style="126" customWidth="1"/>
    <col min="4633" max="4633" width="2.375" style="126" customWidth="1"/>
    <col min="4634" max="4634" width="1.5" style="126" customWidth="1"/>
    <col min="4635" max="4637" width="4" style="126"/>
    <col min="4638" max="4638" width="6.625" style="126" bestFit="1" customWidth="1"/>
    <col min="4639" max="4864" width="4" style="126"/>
    <col min="4865" max="4865" width="1.5" style="126" customWidth="1"/>
    <col min="4866" max="4866" width="3.125" style="126" customWidth="1"/>
    <col min="4867" max="4867" width="1.125" style="126" customWidth="1"/>
    <col min="4868" max="4883" width="4" style="126" customWidth="1"/>
    <col min="4884" max="4884" width="3.125" style="126" customWidth="1"/>
    <col min="4885" max="4885" width="2.375" style="126" customWidth="1"/>
    <col min="4886" max="4886" width="4" style="126" customWidth="1"/>
    <col min="4887" max="4887" width="2.25" style="126" customWidth="1"/>
    <col min="4888" max="4888" width="4" style="126" customWidth="1"/>
    <col min="4889" max="4889" width="2.375" style="126" customWidth="1"/>
    <col min="4890" max="4890" width="1.5" style="126" customWidth="1"/>
    <col min="4891" max="4893" width="4" style="126"/>
    <col min="4894" max="4894" width="6.625" style="126" bestFit="1" customWidth="1"/>
    <col min="4895" max="5120" width="4" style="126"/>
    <col min="5121" max="5121" width="1.5" style="126" customWidth="1"/>
    <col min="5122" max="5122" width="3.125" style="126" customWidth="1"/>
    <col min="5123" max="5123" width="1.125" style="126" customWidth="1"/>
    <col min="5124" max="5139" width="4" style="126" customWidth="1"/>
    <col min="5140" max="5140" width="3.125" style="126" customWidth="1"/>
    <col min="5141" max="5141" width="2.375" style="126" customWidth="1"/>
    <col min="5142" max="5142" width="4" style="126" customWidth="1"/>
    <col min="5143" max="5143" width="2.25" style="126" customWidth="1"/>
    <col min="5144" max="5144" width="4" style="126" customWidth="1"/>
    <col min="5145" max="5145" width="2.375" style="126" customWidth="1"/>
    <col min="5146" max="5146" width="1.5" style="126" customWidth="1"/>
    <col min="5147" max="5149" width="4" style="126"/>
    <col min="5150" max="5150" width="6.625" style="126" bestFit="1" customWidth="1"/>
    <col min="5151" max="5376" width="4" style="126"/>
    <col min="5377" max="5377" width="1.5" style="126" customWidth="1"/>
    <col min="5378" max="5378" width="3.125" style="126" customWidth="1"/>
    <col min="5379" max="5379" width="1.125" style="126" customWidth="1"/>
    <col min="5380" max="5395" width="4" style="126" customWidth="1"/>
    <col min="5396" max="5396" width="3.125" style="126" customWidth="1"/>
    <col min="5397" max="5397" width="2.375" style="126" customWidth="1"/>
    <col min="5398" max="5398" width="4" style="126" customWidth="1"/>
    <col min="5399" max="5399" width="2.25" style="126" customWidth="1"/>
    <col min="5400" max="5400" width="4" style="126" customWidth="1"/>
    <col min="5401" max="5401" width="2.375" style="126" customWidth="1"/>
    <col min="5402" max="5402" width="1.5" style="126" customWidth="1"/>
    <col min="5403" max="5405" width="4" style="126"/>
    <col min="5406" max="5406" width="6.625" style="126" bestFit="1" customWidth="1"/>
    <col min="5407" max="5632" width="4" style="126"/>
    <col min="5633" max="5633" width="1.5" style="126" customWidth="1"/>
    <col min="5634" max="5634" width="3.125" style="126" customWidth="1"/>
    <col min="5635" max="5635" width="1.125" style="126" customWidth="1"/>
    <col min="5636" max="5651" width="4" style="126" customWidth="1"/>
    <col min="5652" max="5652" width="3.125" style="126" customWidth="1"/>
    <col min="5653" max="5653" width="2.375" style="126" customWidth="1"/>
    <col min="5654" max="5654" width="4" style="126" customWidth="1"/>
    <col min="5655" max="5655" width="2.25" style="126" customWidth="1"/>
    <col min="5656" max="5656" width="4" style="126" customWidth="1"/>
    <col min="5657" max="5657" width="2.375" style="126" customWidth="1"/>
    <col min="5658" max="5658" width="1.5" style="126" customWidth="1"/>
    <col min="5659" max="5661" width="4" style="126"/>
    <col min="5662" max="5662" width="6.625" style="126" bestFit="1" customWidth="1"/>
    <col min="5663" max="5888" width="4" style="126"/>
    <col min="5889" max="5889" width="1.5" style="126" customWidth="1"/>
    <col min="5890" max="5890" width="3.125" style="126" customWidth="1"/>
    <col min="5891" max="5891" width="1.125" style="126" customWidth="1"/>
    <col min="5892" max="5907" width="4" style="126" customWidth="1"/>
    <col min="5908" max="5908" width="3.125" style="126" customWidth="1"/>
    <col min="5909" max="5909" width="2.375" style="126" customWidth="1"/>
    <col min="5910" max="5910" width="4" style="126" customWidth="1"/>
    <col min="5911" max="5911" width="2.25" style="126" customWidth="1"/>
    <col min="5912" max="5912" width="4" style="126" customWidth="1"/>
    <col min="5913" max="5913" width="2.375" style="126" customWidth="1"/>
    <col min="5914" max="5914" width="1.5" style="126" customWidth="1"/>
    <col min="5915" max="5917" width="4" style="126"/>
    <col min="5918" max="5918" width="6.625" style="126" bestFit="1" customWidth="1"/>
    <col min="5919" max="6144" width="4" style="126"/>
    <col min="6145" max="6145" width="1.5" style="126" customWidth="1"/>
    <col min="6146" max="6146" width="3.125" style="126" customWidth="1"/>
    <col min="6147" max="6147" width="1.125" style="126" customWidth="1"/>
    <col min="6148" max="6163" width="4" style="126" customWidth="1"/>
    <col min="6164" max="6164" width="3.125" style="126" customWidth="1"/>
    <col min="6165" max="6165" width="2.375" style="126" customWidth="1"/>
    <col min="6166" max="6166" width="4" style="126" customWidth="1"/>
    <col min="6167" max="6167" width="2.25" style="126" customWidth="1"/>
    <col min="6168" max="6168" width="4" style="126" customWidth="1"/>
    <col min="6169" max="6169" width="2.375" style="126" customWidth="1"/>
    <col min="6170" max="6170" width="1.5" style="126" customWidth="1"/>
    <col min="6171" max="6173" width="4" style="126"/>
    <col min="6174" max="6174" width="6.625" style="126" bestFit="1" customWidth="1"/>
    <col min="6175" max="6400" width="4" style="126"/>
    <col min="6401" max="6401" width="1.5" style="126" customWidth="1"/>
    <col min="6402" max="6402" width="3.125" style="126" customWidth="1"/>
    <col min="6403" max="6403" width="1.125" style="126" customWidth="1"/>
    <col min="6404" max="6419" width="4" style="126" customWidth="1"/>
    <col min="6420" max="6420" width="3.125" style="126" customWidth="1"/>
    <col min="6421" max="6421" width="2.375" style="126" customWidth="1"/>
    <col min="6422" max="6422" width="4" style="126" customWidth="1"/>
    <col min="6423" max="6423" width="2.25" style="126" customWidth="1"/>
    <col min="6424" max="6424" width="4" style="126" customWidth="1"/>
    <col min="6425" max="6425" width="2.375" style="126" customWidth="1"/>
    <col min="6426" max="6426" width="1.5" style="126" customWidth="1"/>
    <col min="6427" max="6429" width="4" style="126"/>
    <col min="6430" max="6430" width="6.625" style="126" bestFit="1" customWidth="1"/>
    <col min="6431" max="6656" width="4" style="126"/>
    <col min="6657" max="6657" width="1.5" style="126" customWidth="1"/>
    <col min="6658" max="6658" width="3.125" style="126" customWidth="1"/>
    <col min="6659" max="6659" width="1.125" style="126" customWidth="1"/>
    <col min="6660" max="6675" width="4" style="126" customWidth="1"/>
    <col min="6676" max="6676" width="3.125" style="126" customWidth="1"/>
    <col min="6677" max="6677" width="2.375" style="126" customWidth="1"/>
    <col min="6678" max="6678" width="4" style="126" customWidth="1"/>
    <col min="6679" max="6679" width="2.25" style="126" customWidth="1"/>
    <col min="6680" max="6680" width="4" style="126" customWidth="1"/>
    <col min="6681" max="6681" width="2.375" style="126" customWidth="1"/>
    <col min="6682" max="6682" width="1.5" style="126" customWidth="1"/>
    <col min="6683" max="6685" width="4" style="126"/>
    <col min="6686" max="6686" width="6.625" style="126" bestFit="1" customWidth="1"/>
    <col min="6687" max="6912" width="4" style="126"/>
    <col min="6913" max="6913" width="1.5" style="126" customWidth="1"/>
    <col min="6914" max="6914" width="3.125" style="126" customWidth="1"/>
    <col min="6915" max="6915" width="1.125" style="126" customWidth="1"/>
    <col min="6916" max="6931" width="4" style="126" customWidth="1"/>
    <col min="6932" max="6932" width="3.125" style="126" customWidth="1"/>
    <col min="6933" max="6933" width="2.375" style="126" customWidth="1"/>
    <col min="6934" max="6934" width="4" style="126" customWidth="1"/>
    <col min="6935" max="6935" width="2.25" style="126" customWidth="1"/>
    <col min="6936" max="6936" width="4" style="126" customWidth="1"/>
    <col min="6937" max="6937" width="2.375" style="126" customWidth="1"/>
    <col min="6938" max="6938" width="1.5" style="126" customWidth="1"/>
    <col min="6939" max="6941" width="4" style="126"/>
    <col min="6942" max="6942" width="6.625" style="126" bestFit="1" customWidth="1"/>
    <col min="6943" max="7168" width="4" style="126"/>
    <col min="7169" max="7169" width="1.5" style="126" customWidth="1"/>
    <col min="7170" max="7170" width="3.125" style="126" customWidth="1"/>
    <col min="7171" max="7171" width="1.125" style="126" customWidth="1"/>
    <col min="7172" max="7187" width="4" style="126" customWidth="1"/>
    <col min="7188" max="7188" width="3.125" style="126" customWidth="1"/>
    <col min="7189" max="7189" width="2.375" style="126" customWidth="1"/>
    <col min="7190" max="7190" width="4" style="126" customWidth="1"/>
    <col min="7191" max="7191" width="2.25" style="126" customWidth="1"/>
    <col min="7192" max="7192" width="4" style="126" customWidth="1"/>
    <col min="7193" max="7193" width="2.375" style="126" customWidth="1"/>
    <col min="7194" max="7194" width="1.5" style="126" customWidth="1"/>
    <col min="7195" max="7197" width="4" style="126"/>
    <col min="7198" max="7198" width="6.625" style="126" bestFit="1" customWidth="1"/>
    <col min="7199" max="7424" width="4" style="126"/>
    <col min="7425" max="7425" width="1.5" style="126" customWidth="1"/>
    <col min="7426" max="7426" width="3.125" style="126" customWidth="1"/>
    <col min="7427" max="7427" width="1.125" style="126" customWidth="1"/>
    <col min="7428" max="7443" width="4" style="126" customWidth="1"/>
    <col min="7444" max="7444" width="3.125" style="126" customWidth="1"/>
    <col min="7445" max="7445" width="2.375" style="126" customWidth="1"/>
    <col min="7446" max="7446" width="4" style="126" customWidth="1"/>
    <col min="7447" max="7447" width="2.25" style="126" customWidth="1"/>
    <col min="7448" max="7448" width="4" style="126" customWidth="1"/>
    <col min="7449" max="7449" width="2.375" style="126" customWidth="1"/>
    <col min="7450" max="7450" width="1.5" style="126" customWidth="1"/>
    <col min="7451" max="7453" width="4" style="126"/>
    <col min="7454" max="7454" width="6.625" style="126" bestFit="1" customWidth="1"/>
    <col min="7455" max="7680" width="4" style="126"/>
    <col min="7681" max="7681" width="1.5" style="126" customWidth="1"/>
    <col min="7682" max="7682" width="3.125" style="126" customWidth="1"/>
    <col min="7683" max="7683" width="1.125" style="126" customWidth="1"/>
    <col min="7684" max="7699" width="4" style="126" customWidth="1"/>
    <col min="7700" max="7700" width="3.125" style="126" customWidth="1"/>
    <col min="7701" max="7701" width="2.375" style="126" customWidth="1"/>
    <col min="7702" max="7702" width="4" style="126" customWidth="1"/>
    <col min="7703" max="7703" width="2.25" style="126" customWidth="1"/>
    <col min="7704" max="7704" width="4" style="126" customWidth="1"/>
    <col min="7705" max="7705" width="2.375" style="126" customWidth="1"/>
    <col min="7706" max="7706" width="1.5" style="126" customWidth="1"/>
    <col min="7707" max="7709" width="4" style="126"/>
    <col min="7710" max="7710" width="6.625" style="126" bestFit="1" customWidth="1"/>
    <col min="7711" max="7936" width="4" style="126"/>
    <col min="7937" max="7937" width="1.5" style="126" customWidth="1"/>
    <col min="7938" max="7938" width="3.125" style="126" customWidth="1"/>
    <col min="7939" max="7939" width="1.125" style="126" customWidth="1"/>
    <col min="7940" max="7955" width="4" style="126" customWidth="1"/>
    <col min="7956" max="7956" width="3.125" style="126" customWidth="1"/>
    <col min="7957" max="7957" width="2.375" style="126" customWidth="1"/>
    <col min="7958" max="7958" width="4" style="126" customWidth="1"/>
    <col min="7959" max="7959" width="2.25" style="126" customWidth="1"/>
    <col min="7960" max="7960" width="4" style="126" customWidth="1"/>
    <col min="7961" max="7961" width="2.375" style="126" customWidth="1"/>
    <col min="7962" max="7962" width="1.5" style="126" customWidth="1"/>
    <col min="7963" max="7965" width="4" style="126"/>
    <col min="7966" max="7966" width="6.625" style="126" bestFit="1" customWidth="1"/>
    <col min="7967" max="8192" width="4" style="126"/>
    <col min="8193" max="8193" width="1.5" style="126" customWidth="1"/>
    <col min="8194" max="8194" width="3.125" style="126" customWidth="1"/>
    <col min="8195" max="8195" width="1.125" style="126" customWidth="1"/>
    <col min="8196" max="8211" width="4" style="126" customWidth="1"/>
    <col min="8212" max="8212" width="3.125" style="126" customWidth="1"/>
    <col min="8213" max="8213" width="2.375" style="126" customWidth="1"/>
    <col min="8214" max="8214" width="4" style="126" customWidth="1"/>
    <col min="8215" max="8215" width="2.25" style="126" customWidth="1"/>
    <col min="8216" max="8216" width="4" style="126" customWidth="1"/>
    <col min="8217" max="8217" width="2.375" style="126" customWidth="1"/>
    <col min="8218" max="8218" width="1.5" style="126" customWidth="1"/>
    <col min="8219" max="8221" width="4" style="126"/>
    <col min="8222" max="8222" width="6.625" style="126" bestFit="1" customWidth="1"/>
    <col min="8223" max="8448" width="4" style="126"/>
    <col min="8449" max="8449" width="1.5" style="126" customWidth="1"/>
    <col min="8450" max="8450" width="3.125" style="126" customWidth="1"/>
    <col min="8451" max="8451" width="1.125" style="126" customWidth="1"/>
    <col min="8452" max="8467" width="4" style="126" customWidth="1"/>
    <col min="8468" max="8468" width="3.125" style="126" customWidth="1"/>
    <col min="8469" max="8469" width="2.375" style="126" customWidth="1"/>
    <col min="8470" max="8470" width="4" style="126" customWidth="1"/>
    <col min="8471" max="8471" width="2.25" style="126" customWidth="1"/>
    <col min="8472" max="8472" width="4" style="126" customWidth="1"/>
    <col min="8473" max="8473" width="2.375" style="126" customWidth="1"/>
    <col min="8474" max="8474" width="1.5" style="126" customWidth="1"/>
    <col min="8475" max="8477" width="4" style="126"/>
    <col min="8478" max="8478" width="6.625" style="126" bestFit="1" customWidth="1"/>
    <col min="8479" max="8704" width="4" style="126"/>
    <col min="8705" max="8705" width="1.5" style="126" customWidth="1"/>
    <col min="8706" max="8706" width="3.125" style="126" customWidth="1"/>
    <col min="8707" max="8707" width="1.125" style="126" customWidth="1"/>
    <col min="8708" max="8723" width="4" style="126" customWidth="1"/>
    <col min="8724" max="8724" width="3.125" style="126" customWidth="1"/>
    <col min="8725" max="8725" width="2.375" style="126" customWidth="1"/>
    <col min="8726" max="8726" width="4" style="126" customWidth="1"/>
    <col min="8727" max="8727" width="2.25" style="126" customWidth="1"/>
    <col min="8728" max="8728" width="4" style="126" customWidth="1"/>
    <col min="8729" max="8729" width="2.375" style="126" customWidth="1"/>
    <col min="8730" max="8730" width="1.5" style="126" customWidth="1"/>
    <col min="8731" max="8733" width="4" style="126"/>
    <col min="8734" max="8734" width="6.625" style="126" bestFit="1" customWidth="1"/>
    <col min="8735" max="8960" width="4" style="126"/>
    <col min="8961" max="8961" width="1.5" style="126" customWidth="1"/>
    <col min="8962" max="8962" width="3.125" style="126" customWidth="1"/>
    <col min="8963" max="8963" width="1.125" style="126" customWidth="1"/>
    <col min="8964" max="8979" width="4" style="126" customWidth="1"/>
    <col min="8980" max="8980" width="3.125" style="126" customWidth="1"/>
    <col min="8981" max="8981" width="2.375" style="126" customWidth="1"/>
    <col min="8982" max="8982" width="4" style="126" customWidth="1"/>
    <col min="8983" max="8983" width="2.25" style="126" customWidth="1"/>
    <col min="8984" max="8984" width="4" style="126" customWidth="1"/>
    <col min="8985" max="8985" width="2.375" style="126" customWidth="1"/>
    <col min="8986" max="8986" width="1.5" style="126" customWidth="1"/>
    <col min="8987" max="8989" width="4" style="126"/>
    <col min="8990" max="8990" width="6.625" style="126" bestFit="1" customWidth="1"/>
    <col min="8991" max="9216" width="4" style="126"/>
    <col min="9217" max="9217" width="1.5" style="126" customWidth="1"/>
    <col min="9218" max="9218" width="3.125" style="126" customWidth="1"/>
    <col min="9219" max="9219" width="1.125" style="126" customWidth="1"/>
    <col min="9220" max="9235" width="4" style="126" customWidth="1"/>
    <col min="9236" max="9236" width="3.125" style="126" customWidth="1"/>
    <col min="9237" max="9237" width="2.375" style="126" customWidth="1"/>
    <col min="9238" max="9238" width="4" style="126" customWidth="1"/>
    <col min="9239" max="9239" width="2.25" style="126" customWidth="1"/>
    <col min="9240" max="9240" width="4" style="126" customWidth="1"/>
    <col min="9241" max="9241" width="2.375" style="126" customWidth="1"/>
    <col min="9242" max="9242" width="1.5" style="126" customWidth="1"/>
    <col min="9243" max="9245" width="4" style="126"/>
    <col min="9246" max="9246" width="6.625" style="126" bestFit="1" customWidth="1"/>
    <col min="9247" max="9472" width="4" style="126"/>
    <col min="9473" max="9473" width="1.5" style="126" customWidth="1"/>
    <col min="9474" max="9474" width="3.125" style="126" customWidth="1"/>
    <col min="9475" max="9475" width="1.125" style="126" customWidth="1"/>
    <col min="9476" max="9491" width="4" style="126" customWidth="1"/>
    <col min="9492" max="9492" width="3.125" style="126" customWidth="1"/>
    <col min="9493" max="9493" width="2.375" style="126" customWidth="1"/>
    <col min="9494" max="9494" width="4" style="126" customWidth="1"/>
    <col min="9495" max="9495" width="2.25" style="126" customWidth="1"/>
    <col min="9496" max="9496" width="4" style="126" customWidth="1"/>
    <col min="9497" max="9497" width="2.375" style="126" customWidth="1"/>
    <col min="9498" max="9498" width="1.5" style="126" customWidth="1"/>
    <col min="9499" max="9501" width="4" style="126"/>
    <col min="9502" max="9502" width="6.625" style="126" bestFit="1" customWidth="1"/>
    <col min="9503" max="9728" width="4" style="126"/>
    <col min="9729" max="9729" width="1.5" style="126" customWidth="1"/>
    <col min="9730" max="9730" width="3.125" style="126" customWidth="1"/>
    <col min="9731" max="9731" width="1.125" style="126" customWidth="1"/>
    <col min="9732" max="9747" width="4" style="126" customWidth="1"/>
    <col min="9748" max="9748" width="3.125" style="126" customWidth="1"/>
    <col min="9749" max="9749" width="2.375" style="126" customWidth="1"/>
    <col min="9750" max="9750" width="4" style="126" customWidth="1"/>
    <col min="9751" max="9751" width="2.25" style="126" customWidth="1"/>
    <col min="9752" max="9752" width="4" style="126" customWidth="1"/>
    <col min="9753" max="9753" width="2.375" style="126" customWidth="1"/>
    <col min="9754" max="9754" width="1.5" style="126" customWidth="1"/>
    <col min="9755" max="9757" width="4" style="126"/>
    <col min="9758" max="9758" width="6.625" style="126" bestFit="1" customWidth="1"/>
    <col min="9759" max="9984" width="4" style="126"/>
    <col min="9985" max="9985" width="1.5" style="126" customWidth="1"/>
    <col min="9986" max="9986" width="3.125" style="126" customWidth="1"/>
    <col min="9987" max="9987" width="1.125" style="126" customWidth="1"/>
    <col min="9988" max="10003" width="4" style="126" customWidth="1"/>
    <col min="10004" max="10004" width="3.125" style="126" customWidth="1"/>
    <col min="10005" max="10005" width="2.375" style="126" customWidth="1"/>
    <col min="10006" max="10006" width="4" style="126" customWidth="1"/>
    <col min="10007" max="10007" width="2.25" style="126" customWidth="1"/>
    <col min="10008" max="10008" width="4" style="126" customWidth="1"/>
    <col min="10009" max="10009" width="2.375" style="126" customWidth="1"/>
    <col min="10010" max="10010" width="1.5" style="126" customWidth="1"/>
    <col min="10011" max="10013" width="4" style="126"/>
    <col min="10014" max="10014" width="6.625" style="126" bestFit="1" customWidth="1"/>
    <col min="10015" max="10240" width="4" style="126"/>
    <col min="10241" max="10241" width="1.5" style="126" customWidth="1"/>
    <col min="10242" max="10242" width="3.125" style="126" customWidth="1"/>
    <col min="10243" max="10243" width="1.125" style="126" customWidth="1"/>
    <col min="10244" max="10259" width="4" style="126" customWidth="1"/>
    <col min="10260" max="10260" width="3.125" style="126" customWidth="1"/>
    <col min="10261" max="10261" width="2.375" style="126" customWidth="1"/>
    <col min="10262" max="10262" width="4" style="126" customWidth="1"/>
    <col min="10263" max="10263" width="2.25" style="126" customWidth="1"/>
    <col min="10264" max="10264" width="4" style="126" customWidth="1"/>
    <col min="10265" max="10265" width="2.375" style="126" customWidth="1"/>
    <col min="10266" max="10266" width="1.5" style="126" customWidth="1"/>
    <col min="10267" max="10269" width="4" style="126"/>
    <col min="10270" max="10270" width="6.625" style="126" bestFit="1" customWidth="1"/>
    <col min="10271" max="10496" width="4" style="126"/>
    <col min="10497" max="10497" width="1.5" style="126" customWidth="1"/>
    <col min="10498" max="10498" width="3.125" style="126" customWidth="1"/>
    <col min="10499" max="10499" width="1.125" style="126" customWidth="1"/>
    <col min="10500" max="10515" width="4" style="126" customWidth="1"/>
    <col min="10516" max="10516" width="3.125" style="126" customWidth="1"/>
    <col min="10517" max="10517" width="2.375" style="126" customWidth="1"/>
    <col min="10518" max="10518" width="4" style="126" customWidth="1"/>
    <col min="10519" max="10519" width="2.25" style="126" customWidth="1"/>
    <col min="10520" max="10520" width="4" style="126" customWidth="1"/>
    <col min="10521" max="10521" width="2.375" style="126" customWidth="1"/>
    <col min="10522" max="10522" width="1.5" style="126" customWidth="1"/>
    <col min="10523" max="10525" width="4" style="126"/>
    <col min="10526" max="10526" width="6.625" style="126" bestFit="1" customWidth="1"/>
    <col min="10527" max="10752" width="4" style="126"/>
    <col min="10753" max="10753" width="1.5" style="126" customWidth="1"/>
    <col min="10754" max="10754" width="3.125" style="126" customWidth="1"/>
    <col min="10755" max="10755" width="1.125" style="126" customWidth="1"/>
    <col min="10756" max="10771" width="4" style="126" customWidth="1"/>
    <col min="10772" max="10772" width="3.125" style="126" customWidth="1"/>
    <col min="10773" max="10773" width="2.375" style="126" customWidth="1"/>
    <col min="10774" max="10774" width="4" style="126" customWidth="1"/>
    <col min="10775" max="10775" width="2.25" style="126" customWidth="1"/>
    <col min="10776" max="10776" width="4" style="126" customWidth="1"/>
    <col min="10777" max="10777" width="2.375" style="126" customWidth="1"/>
    <col min="10778" max="10778" width="1.5" style="126" customWidth="1"/>
    <col min="10779" max="10781" width="4" style="126"/>
    <col min="10782" max="10782" width="6.625" style="126" bestFit="1" customWidth="1"/>
    <col min="10783" max="11008" width="4" style="126"/>
    <col min="11009" max="11009" width="1.5" style="126" customWidth="1"/>
    <col min="11010" max="11010" width="3.125" style="126" customWidth="1"/>
    <col min="11011" max="11011" width="1.125" style="126" customWidth="1"/>
    <col min="11012" max="11027" width="4" style="126" customWidth="1"/>
    <col min="11028" max="11028" width="3.125" style="126" customWidth="1"/>
    <col min="11029" max="11029" width="2.375" style="126" customWidth="1"/>
    <col min="11030" max="11030" width="4" style="126" customWidth="1"/>
    <col min="11031" max="11031" width="2.25" style="126" customWidth="1"/>
    <col min="11032" max="11032" width="4" style="126" customWidth="1"/>
    <col min="11033" max="11033" width="2.375" style="126" customWidth="1"/>
    <col min="11034" max="11034" width="1.5" style="126" customWidth="1"/>
    <col min="11035" max="11037" width="4" style="126"/>
    <col min="11038" max="11038" width="6.625" style="126" bestFit="1" customWidth="1"/>
    <col min="11039" max="11264" width="4" style="126"/>
    <col min="11265" max="11265" width="1.5" style="126" customWidth="1"/>
    <col min="11266" max="11266" width="3.125" style="126" customWidth="1"/>
    <col min="11267" max="11267" width="1.125" style="126" customWidth="1"/>
    <col min="11268" max="11283" width="4" style="126" customWidth="1"/>
    <col min="11284" max="11284" width="3.125" style="126" customWidth="1"/>
    <col min="11285" max="11285" width="2.375" style="126" customWidth="1"/>
    <col min="11286" max="11286" width="4" style="126" customWidth="1"/>
    <col min="11287" max="11287" width="2.25" style="126" customWidth="1"/>
    <col min="11288" max="11288" width="4" style="126" customWidth="1"/>
    <col min="11289" max="11289" width="2.375" style="126" customWidth="1"/>
    <col min="11290" max="11290" width="1.5" style="126" customWidth="1"/>
    <col min="11291" max="11293" width="4" style="126"/>
    <col min="11294" max="11294" width="6.625" style="126" bestFit="1" customWidth="1"/>
    <col min="11295" max="11520" width="4" style="126"/>
    <col min="11521" max="11521" width="1.5" style="126" customWidth="1"/>
    <col min="11522" max="11522" width="3.125" style="126" customWidth="1"/>
    <col min="11523" max="11523" width="1.125" style="126" customWidth="1"/>
    <col min="11524" max="11539" width="4" style="126" customWidth="1"/>
    <col min="11540" max="11540" width="3.125" style="126" customWidth="1"/>
    <col min="11541" max="11541" width="2.375" style="126" customWidth="1"/>
    <col min="11542" max="11542" width="4" style="126" customWidth="1"/>
    <col min="11543" max="11543" width="2.25" style="126" customWidth="1"/>
    <col min="11544" max="11544" width="4" style="126" customWidth="1"/>
    <col min="11545" max="11545" width="2.375" style="126" customWidth="1"/>
    <col min="11546" max="11546" width="1.5" style="126" customWidth="1"/>
    <col min="11547" max="11549" width="4" style="126"/>
    <col min="11550" max="11550" width="6.625" style="126" bestFit="1" customWidth="1"/>
    <col min="11551" max="11776" width="4" style="126"/>
    <col min="11777" max="11777" width="1.5" style="126" customWidth="1"/>
    <col min="11778" max="11778" width="3.125" style="126" customWidth="1"/>
    <col min="11779" max="11779" width="1.125" style="126" customWidth="1"/>
    <col min="11780" max="11795" width="4" style="126" customWidth="1"/>
    <col min="11796" max="11796" width="3.125" style="126" customWidth="1"/>
    <col min="11797" max="11797" width="2.375" style="126" customWidth="1"/>
    <col min="11798" max="11798" width="4" style="126" customWidth="1"/>
    <col min="11799" max="11799" width="2.25" style="126" customWidth="1"/>
    <col min="11800" max="11800" width="4" style="126" customWidth="1"/>
    <col min="11801" max="11801" width="2.375" style="126" customWidth="1"/>
    <col min="11802" max="11802" width="1.5" style="126" customWidth="1"/>
    <col min="11803" max="11805" width="4" style="126"/>
    <col min="11806" max="11806" width="6.625" style="126" bestFit="1" customWidth="1"/>
    <col min="11807" max="12032" width="4" style="126"/>
    <col min="12033" max="12033" width="1.5" style="126" customWidth="1"/>
    <col min="12034" max="12034" width="3.125" style="126" customWidth="1"/>
    <col min="12035" max="12035" width="1.125" style="126" customWidth="1"/>
    <col min="12036" max="12051" width="4" style="126" customWidth="1"/>
    <col min="12052" max="12052" width="3.125" style="126" customWidth="1"/>
    <col min="12053" max="12053" width="2.375" style="126" customWidth="1"/>
    <col min="12054" max="12054" width="4" style="126" customWidth="1"/>
    <col min="12055" max="12055" width="2.25" style="126" customWidth="1"/>
    <col min="12056" max="12056" width="4" style="126" customWidth="1"/>
    <col min="12057" max="12057" width="2.375" style="126" customWidth="1"/>
    <col min="12058" max="12058" width="1.5" style="126" customWidth="1"/>
    <col min="12059" max="12061" width="4" style="126"/>
    <col min="12062" max="12062" width="6.625" style="126" bestFit="1" customWidth="1"/>
    <col min="12063" max="12288" width="4" style="126"/>
    <col min="12289" max="12289" width="1.5" style="126" customWidth="1"/>
    <col min="12290" max="12290" width="3.125" style="126" customWidth="1"/>
    <col min="12291" max="12291" width="1.125" style="126" customWidth="1"/>
    <col min="12292" max="12307" width="4" style="126" customWidth="1"/>
    <col min="12308" max="12308" width="3.125" style="126" customWidth="1"/>
    <col min="12309" max="12309" width="2.375" style="126" customWidth="1"/>
    <col min="12310" max="12310" width="4" style="126" customWidth="1"/>
    <col min="12311" max="12311" width="2.25" style="126" customWidth="1"/>
    <col min="12312" max="12312" width="4" style="126" customWidth="1"/>
    <col min="12313" max="12313" width="2.375" style="126" customWidth="1"/>
    <col min="12314" max="12314" width="1.5" style="126" customWidth="1"/>
    <col min="12315" max="12317" width="4" style="126"/>
    <col min="12318" max="12318" width="6.625" style="126" bestFit="1" customWidth="1"/>
    <col min="12319" max="12544" width="4" style="126"/>
    <col min="12545" max="12545" width="1.5" style="126" customWidth="1"/>
    <col min="12546" max="12546" width="3.125" style="126" customWidth="1"/>
    <col min="12547" max="12547" width="1.125" style="126" customWidth="1"/>
    <col min="12548" max="12563" width="4" style="126" customWidth="1"/>
    <col min="12564" max="12564" width="3.125" style="126" customWidth="1"/>
    <col min="12565" max="12565" width="2.375" style="126" customWidth="1"/>
    <col min="12566" max="12566" width="4" style="126" customWidth="1"/>
    <col min="12567" max="12567" width="2.25" style="126" customWidth="1"/>
    <col min="12568" max="12568" width="4" style="126" customWidth="1"/>
    <col min="12569" max="12569" width="2.375" style="126" customWidth="1"/>
    <col min="12570" max="12570" width="1.5" style="126" customWidth="1"/>
    <col min="12571" max="12573" width="4" style="126"/>
    <col min="12574" max="12574" width="6.625" style="126" bestFit="1" customWidth="1"/>
    <col min="12575" max="12800" width="4" style="126"/>
    <col min="12801" max="12801" width="1.5" style="126" customWidth="1"/>
    <col min="12802" max="12802" width="3.125" style="126" customWidth="1"/>
    <col min="12803" max="12803" width="1.125" style="126" customWidth="1"/>
    <col min="12804" max="12819" width="4" style="126" customWidth="1"/>
    <col min="12820" max="12820" width="3.125" style="126" customWidth="1"/>
    <col min="12821" max="12821" width="2.375" style="126" customWidth="1"/>
    <col min="12822" max="12822" width="4" style="126" customWidth="1"/>
    <col min="12823" max="12823" width="2.25" style="126" customWidth="1"/>
    <col min="12824" max="12824" width="4" style="126" customWidth="1"/>
    <col min="12825" max="12825" width="2.375" style="126" customWidth="1"/>
    <col min="12826" max="12826" width="1.5" style="126" customWidth="1"/>
    <col min="12827" max="12829" width="4" style="126"/>
    <col min="12830" max="12830" width="6.625" style="126" bestFit="1" customWidth="1"/>
    <col min="12831" max="13056" width="4" style="126"/>
    <col min="13057" max="13057" width="1.5" style="126" customWidth="1"/>
    <col min="13058" max="13058" width="3.125" style="126" customWidth="1"/>
    <col min="13059" max="13059" width="1.125" style="126" customWidth="1"/>
    <col min="13060" max="13075" width="4" style="126" customWidth="1"/>
    <col min="13076" max="13076" width="3.125" style="126" customWidth="1"/>
    <col min="13077" max="13077" width="2.375" style="126" customWidth="1"/>
    <col min="13078" max="13078" width="4" style="126" customWidth="1"/>
    <col min="13079" max="13079" width="2.25" style="126" customWidth="1"/>
    <col min="13080" max="13080" width="4" style="126" customWidth="1"/>
    <col min="13081" max="13081" width="2.375" style="126" customWidth="1"/>
    <col min="13082" max="13082" width="1.5" style="126" customWidth="1"/>
    <col min="13083" max="13085" width="4" style="126"/>
    <col min="13086" max="13086" width="6.625" style="126" bestFit="1" customWidth="1"/>
    <col min="13087" max="13312" width="4" style="126"/>
    <col min="13313" max="13313" width="1.5" style="126" customWidth="1"/>
    <col min="13314" max="13314" width="3.125" style="126" customWidth="1"/>
    <col min="13315" max="13315" width="1.125" style="126" customWidth="1"/>
    <col min="13316" max="13331" width="4" style="126" customWidth="1"/>
    <col min="13332" max="13332" width="3.125" style="126" customWidth="1"/>
    <col min="13333" max="13333" width="2.375" style="126" customWidth="1"/>
    <col min="13334" max="13334" width="4" style="126" customWidth="1"/>
    <col min="13335" max="13335" width="2.25" style="126" customWidth="1"/>
    <col min="13336" max="13336" width="4" style="126" customWidth="1"/>
    <col min="13337" max="13337" width="2.375" style="126" customWidth="1"/>
    <col min="13338" max="13338" width="1.5" style="126" customWidth="1"/>
    <col min="13339" max="13341" width="4" style="126"/>
    <col min="13342" max="13342" width="6.625" style="126" bestFit="1" customWidth="1"/>
    <col min="13343" max="13568" width="4" style="126"/>
    <col min="13569" max="13569" width="1.5" style="126" customWidth="1"/>
    <col min="13570" max="13570" width="3.125" style="126" customWidth="1"/>
    <col min="13571" max="13571" width="1.125" style="126" customWidth="1"/>
    <col min="13572" max="13587" width="4" style="126" customWidth="1"/>
    <col min="13588" max="13588" width="3.125" style="126" customWidth="1"/>
    <col min="13589" max="13589" width="2.375" style="126" customWidth="1"/>
    <col min="13590" max="13590" width="4" style="126" customWidth="1"/>
    <col min="13591" max="13591" width="2.25" style="126" customWidth="1"/>
    <col min="13592" max="13592" width="4" style="126" customWidth="1"/>
    <col min="13593" max="13593" width="2.375" style="126" customWidth="1"/>
    <col min="13594" max="13594" width="1.5" style="126" customWidth="1"/>
    <col min="13595" max="13597" width="4" style="126"/>
    <col min="13598" max="13598" width="6.625" style="126" bestFit="1" customWidth="1"/>
    <col min="13599" max="13824" width="4" style="126"/>
    <col min="13825" max="13825" width="1.5" style="126" customWidth="1"/>
    <col min="13826" max="13826" width="3.125" style="126" customWidth="1"/>
    <col min="13827" max="13827" width="1.125" style="126" customWidth="1"/>
    <col min="13828" max="13843" width="4" style="126" customWidth="1"/>
    <col min="13844" max="13844" width="3.125" style="126" customWidth="1"/>
    <col min="13845" max="13845" width="2.375" style="126" customWidth="1"/>
    <col min="13846" max="13846" width="4" style="126" customWidth="1"/>
    <col min="13847" max="13847" width="2.25" style="126" customWidth="1"/>
    <col min="13848" max="13848" width="4" style="126" customWidth="1"/>
    <col min="13849" max="13849" width="2.375" style="126" customWidth="1"/>
    <col min="13850" max="13850" width="1.5" style="126" customWidth="1"/>
    <col min="13851" max="13853" width="4" style="126"/>
    <col min="13854" max="13854" width="6.625" style="126" bestFit="1" customWidth="1"/>
    <col min="13855" max="14080" width="4" style="126"/>
    <col min="14081" max="14081" width="1.5" style="126" customWidth="1"/>
    <col min="14082" max="14082" width="3.125" style="126" customWidth="1"/>
    <col min="14083" max="14083" width="1.125" style="126" customWidth="1"/>
    <col min="14084" max="14099" width="4" style="126" customWidth="1"/>
    <col min="14100" max="14100" width="3.125" style="126" customWidth="1"/>
    <col min="14101" max="14101" width="2.375" style="126" customWidth="1"/>
    <col min="14102" max="14102" width="4" style="126" customWidth="1"/>
    <col min="14103" max="14103" width="2.25" style="126" customWidth="1"/>
    <col min="14104" max="14104" width="4" style="126" customWidth="1"/>
    <col min="14105" max="14105" width="2.375" style="126" customWidth="1"/>
    <col min="14106" max="14106" width="1.5" style="126" customWidth="1"/>
    <col min="14107" max="14109" width="4" style="126"/>
    <col min="14110" max="14110" width="6.625" style="126" bestFit="1" customWidth="1"/>
    <col min="14111" max="14336" width="4" style="126"/>
    <col min="14337" max="14337" width="1.5" style="126" customWidth="1"/>
    <col min="14338" max="14338" width="3.125" style="126" customWidth="1"/>
    <col min="14339" max="14339" width="1.125" style="126" customWidth="1"/>
    <col min="14340" max="14355" width="4" style="126" customWidth="1"/>
    <col min="14356" max="14356" width="3.125" style="126" customWidth="1"/>
    <col min="14357" max="14357" width="2.375" style="126" customWidth="1"/>
    <col min="14358" max="14358" width="4" style="126" customWidth="1"/>
    <col min="14359" max="14359" width="2.25" style="126" customWidth="1"/>
    <col min="14360" max="14360" width="4" style="126" customWidth="1"/>
    <col min="14361" max="14361" width="2.375" style="126" customWidth="1"/>
    <col min="14362" max="14362" width="1.5" style="126" customWidth="1"/>
    <col min="14363" max="14365" width="4" style="126"/>
    <col min="14366" max="14366" width="6.625" style="126" bestFit="1" customWidth="1"/>
    <col min="14367" max="14592" width="4" style="126"/>
    <col min="14593" max="14593" width="1.5" style="126" customWidth="1"/>
    <col min="14594" max="14594" width="3.125" style="126" customWidth="1"/>
    <col min="14595" max="14595" width="1.125" style="126" customWidth="1"/>
    <col min="14596" max="14611" width="4" style="126" customWidth="1"/>
    <col min="14612" max="14612" width="3.125" style="126" customWidth="1"/>
    <col min="14613" max="14613" width="2.375" style="126" customWidth="1"/>
    <col min="14614" max="14614" width="4" style="126" customWidth="1"/>
    <col min="14615" max="14615" width="2.25" style="126" customWidth="1"/>
    <col min="14616" max="14616" width="4" style="126" customWidth="1"/>
    <col min="14617" max="14617" width="2.375" style="126" customWidth="1"/>
    <col min="14618" max="14618" width="1.5" style="126" customWidth="1"/>
    <col min="14619" max="14621" width="4" style="126"/>
    <col min="14622" max="14622" width="6.625" style="126" bestFit="1" customWidth="1"/>
    <col min="14623" max="14848" width="4" style="126"/>
    <col min="14849" max="14849" width="1.5" style="126" customWidth="1"/>
    <col min="14850" max="14850" width="3.125" style="126" customWidth="1"/>
    <col min="14851" max="14851" width="1.125" style="126" customWidth="1"/>
    <col min="14852" max="14867" width="4" style="126" customWidth="1"/>
    <col min="14868" max="14868" width="3.125" style="126" customWidth="1"/>
    <col min="14869" max="14869" width="2.375" style="126" customWidth="1"/>
    <col min="14870" max="14870" width="4" style="126" customWidth="1"/>
    <col min="14871" max="14871" width="2.25" style="126" customWidth="1"/>
    <col min="14872" max="14872" width="4" style="126" customWidth="1"/>
    <col min="14873" max="14873" width="2.375" style="126" customWidth="1"/>
    <col min="14874" max="14874" width="1.5" style="126" customWidth="1"/>
    <col min="14875" max="14877" width="4" style="126"/>
    <col min="14878" max="14878" width="6.625" style="126" bestFit="1" customWidth="1"/>
    <col min="14879" max="15104" width="4" style="126"/>
    <col min="15105" max="15105" width="1.5" style="126" customWidth="1"/>
    <col min="15106" max="15106" width="3.125" style="126" customWidth="1"/>
    <col min="15107" max="15107" width="1.125" style="126" customWidth="1"/>
    <col min="15108" max="15123" width="4" style="126" customWidth="1"/>
    <col min="15124" max="15124" width="3.125" style="126" customWidth="1"/>
    <col min="15125" max="15125" width="2.375" style="126" customWidth="1"/>
    <col min="15126" max="15126" width="4" style="126" customWidth="1"/>
    <col min="15127" max="15127" width="2.25" style="126" customWidth="1"/>
    <col min="15128" max="15128" width="4" style="126" customWidth="1"/>
    <col min="15129" max="15129" width="2.375" style="126" customWidth="1"/>
    <col min="15130" max="15130" width="1.5" style="126" customWidth="1"/>
    <col min="15131" max="15133" width="4" style="126"/>
    <col min="15134" max="15134" width="6.625" style="126" bestFit="1" customWidth="1"/>
    <col min="15135" max="15360" width="4" style="126"/>
    <col min="15361" max="15361" width="1.5" style="126" customWidth="1"/>
    <col min="15362" max="15362" width="3.125" style="126" customWidth="1"/>
    <col min="15363" max="15363" width="1.125" style="126" customWidth="1"/>
    <col min="15364" max="15379" width="4" style="126" customWidth="1"/>
    <col min="15380" max="15380" width="3.125" style="126" customWidth="1"/>
    <col min="15381" max="15381" width="2.375" style="126" customWidth="1"/>
    <col min="15382" max="15382" width="4" style="126" customWidth="1"/>
    <col min="15383" max="15383" width="2.25" style="126" customWidth="1"/>
    <col min="15384" max="15384" width="4" style="126" customWidth="1"/>
    <col min="15385" max="15385" width="2.375" style="126" customWidth="1"/>
    <col min="15386" max="15386" width="1.5" style="126" customWidth="1"/>
    <col min="15387" max="15389" width="4" style="126"/>
    <col min="15390" max="15390" width="6.625" style="126" bestFit="1" customWidth="1"/>
    <col min="15391" max="15616" width="4" style="126"/>
    <col min="15617" max="15617" width="1.5" style="126" customWidth="1"/>
    <col min="15618" max="15618" width="3.125" style="126" customWidth="1"/>
    <col min="15619" max="15619" width="1.125" style="126" customWidth="1"/>
    <col min="15620" max="15635" width="4" style="126" customWidth="1"/>
    <col min="15636" max="15636" width="3.125" style="126" customWidth="1"/>
    <col min="15637" max="15637" width="2.375" style="126" customWidth="1"/>
    <col min="15638" max="15638" width="4" style="126" customWidth="1"/>
    <col min="15639" max="15639" width="2.25" style="126" customWidth="1"/>
    <col min="15640" max="15640" width="4" style="126" customWidth="1"/>
    <col min="15641" max="15641" width="2.375" style="126" customWidth="1"/>
    <col min="15642" max="15642" width="1.5" style="126" customWidth="1"/>
    <col min="15643" max="15645" width="4" style="126"/>
    <col min="15646" max="15646" width="6.625" style="126" bestFit="1" customWidth="1"/>
    <col min="15647" max="15872" width="4" style="126"/>
    <col min="15873" max="15873" width="1.5" style="126" customWidth="1"/>
    <col min="15874" max="15874" width="3.125" style="126" customWidth="1"/>
    <col min="15875" max="15875" width="1.125" style="126" customWidth="1"/>
    <col min="15876" max="15891" width="4" style="126" customWidth="1"/>
    <col min="15892" max="15892" width="3.125" style="126" customWidth="1"/>
    <col min="15893" max="15893" width="2.375" style="126" customWidth="1"/>
    <col min="15894" max="15894" width="4" style="126" customWidth="1"/>
    <col min="15895" max="15895" width="2.25" style="126" customWidth="1"/>
    <col min="15896" max="15896" width="4" style="126" customWidth="1"/>
    <col min="15897" max="15897" width="2.375" style="126" customWidth="1"/>
    <col min="15898" max="15898" width="1.5" style="126" customWidth="1"/>
    <col min="15899" max="15901" width="4" style="126"/>
    <col min="15902" max="15902" width="6.625" style="126" bestFit="1" customWidth="1"/>
    <col min="15903" max="16128" width="4" style="126"/>
    <col min="16129" max="16129" width="1.5" style="126" customWidth="1"/>
    <col min="16130" max="16130" width="3.125" style="126" customWidth="1"/>
    <col min="16131" max="16131" width="1.125" style="126" customWidth="1"/>
    <col min="16132" max="16147" width="4" style="126" customWidth="1"/>
    <col min="16148" max="16148" width="3.125" style="126" customWidth="1"/>
    <col min="16149" max="16149" width="2.375" style="126" customWidth="1"/>
    <col min="16150" max="16150" width="4" style="126" customWidth="1"/>
    <col min="16151" max="16151" width="2.25" style="126" customWidth="1"/>
    <col min="16152" max="16152" width="4" style="126" customWidth="1"/>
    <col min="16153" max="16153" width="2.375" style="126" customWidth="1"/>
    <col min="16154" max="16154" width="1.5" style="126" customWidth="1"/>
    <col min="16155" max="16157" width="4" style="126"/>
    <col min="16158" max="16158" width="6.625" style="126" bestFit="1" customWidth="1"/>
    <col min="16159" max="16384" width="4" style="126"/>
  </cols>
  <sheetData>
    <row r="2" spans="2:30" x14ac:dyDescent="0.15">
      <c r="B2" s="126" t="s">
        <v>448</v>
      </c>
      <c r="C2" s="125"/>
      <c r="D2" s="125"/>
      <c r="E2" s="125"/>
      <c r="F2" s="125"/>
      <c r="G2" s="125"/>
      <c r="H2" s="125"/>
      <c r="I2" s="125"/>
      <c r="J2" s="125"/>
      <c r="K2" s="125"/>
      <c r="L2" s="125"/>
      <c r="M2" s="125"/>
      <c r="N2" s="125"/>
      <c r="O2" s="125"/>
      <c r="P2" s="125"/>
      <c r="Q2" s="125"/>
      <c r="R2" s="125"/>
      <c r="S2" s="125"/>
      <c r="T2" s="125"/>
      <c r="U2" s="125"/>
      <c r="V2" s="125"/>
      <c r="W2" s="125"/>
      <c r="X2" s="125"/>
      <c r="Y2" s="125"/>
    </row>
    <row r="4" spans="2:30" ht="34.5" customHeight="1" x14ac:dyDescent="0.15">
      <c r="B4" s="494" t="s">
        <v>392</v>
      </c>
      <c r="C4" s="495"/>
      <c r="D4" s="495"/>
      <c r="E4" s="495"/>
      <c r="F4" s="495"/>
      <c r="G4" s="495"/>
      <c r="H4" s="495"/>
      <c r="I4" s="495"/>
      <c r="J4" s="495"/>
      <c r="K4" s="495"/>
      <c r="L4" s="495"/>
      <c r="M4" s="495"/>
      <c r="N4" s="495"/>
      <c r="O4" s="495"/>
      <c r="P4" s="495"/>
      <c r="Q4" s="495"/>
      <c r="R4" s="495"/>
      <c r="S4" s="495"/>
      <c r="T4" s="495"/>
      <c r="U4" s="495"/>
      <c r="V4" s="495"/>
      <c r="W4" s="495"/>
      <c r="X4" s="495"/>
      <c r="Y4" s="495"/>
    </row>
    <row r="5" spans="2:30" ht="13.5" customHeight="1" x14ac:dyDescent="0.15"/>
    <row r="6" spans="2:30" ht="24" customHeight="1" x14ac:dyDescent="0.15">
      <c r="B6" s="496" t="s">
        <v>126</v>
      </c>
      <c r="C6" s="496"/>
      <c r="D6" s="496"/>
      <c r="E6" s="496"/>
      <c r="F6" s="496"/>
      <c r="G6" s="497"/>
      <c r="H6" s="498"/>
      <c r="I6" s="498"/>
      <c r="J6" s="498"/>
      <c r="K6" s="498"/>
      <c r="L6" s="498"/>
      <c r="M6" s="498"/>
      <c r="N6" s="498"/>
      <c r="O6" s="498"/>
      <c r="P6" s="498"/>
      <c r="Q6" s="498"/>
      <c r="R6" s="498"/>
      <c r="S6" s="498"/>
      <c r="T6" s="498"/>
      <c r="U6" s="498"/>
      <c r="V6" s="498"/>
      <c r="W6" s="498"/>
      <c r="X6" s="498"/>
      <c r="Y6" s="499"/>
    </row>
    <row r="7" spans="2:30" ht="24" customHeight="1" x14ac:dyDescent="0.15">
      <c r="B7" s="496" t="s">
        <v>127</v>
      </c>
      <c r="C7" s="496"/>
      <c r="D7" s="496"/>
      <c r="E7" s="496"/>
      <c r="F7" s="496"/>
      <c r="G7" s="363" t="s">
        <v>128</v>
      </c>
      <c r="H7" s="127" t="s">
        <v>129</v>
      </c>
      <c r="I7" s="127"/>
      <c r="J7" s="127"/>
      <c r="K7" s="127"/>
      <c r="L7" s="363" t="s">
        <v>128</v>
      </c>
      <c r="M7" s="127" t="s">
        <v>130</v>
      </c>
      <c r="N7" s="127"/>
      <c r="O7" s="127"/>
      <c r="P7" s="127"/>
      <c r="Q7" s="363" t="s">
        <v>128</v>
      </c>
      <c r="R7" s="127" t="s">
        <v>131</v>
      </c>
      <c r="S7" s="127"/>
      <c r="T7" s="127"/>
      <c r="U7" s="127"/>
      <c r="V7" s="127"/>
      <c r="W7" s="358"/>
      <c r="X7" s="358"/>
      <c r="Y7" s="359"/>
    </row>
    <row r="8" spans="2:30" ht="21.95" customHeight="1" x14ac:dyDescent="0.15">
      <c r="B8" s="500" t="s">
        <v>393</v>
      </c>
      <c r="C8" s="501"/>
      <c r="D8" s="501"/>
      <c r="E8" s="501"/>
      <c r="F8" s="502"/>
      <c r="G8" s="421" t="s">
        <v>128</v>
      </c>
      <c r="H8" s="365" t="s">
        <v>394</v>
      </c>
      <c r="I8" s="360"/>
      <c r="J8" s="360"/>
      <c r="K8" s="360"/>
      <c r="L8" s="360"/>
      <c r="M8" s="360"/>
      <c r="N8" s="360"/>
      <c r="O8" s="360"/>
      <c r="P8" s="360"/>
      <c r="Q8" s="360"/>
      <c r="R8" s="360"/>
      <c r="S8" s="360"/>
      <c r="T8" s="360"/>
      <c r="U8" s="360"/>
      <c r="V8" s="360"/>
      <c r="W8" s="360"/>
      <c r="X8" s="360"/>
      <c r="Y8" s="361"/>
    </row>
    <row r="9" spans="2:30" ht="21.95" customHeight="1" x14ac:dyDescent="0.15">
      <c r="B9" s="503"/>
      <c r="C9" s="504"/>
      <c r="D9" s="504"/>
      <c r="E9" s="504"/>
      <c r="F9" s="505"/>
      <c r="G9" s="424" t="s">
        <v>128</v>
      </c>
      <c r="H9" s="425" t="s">
        <v>395</v>
      </c>
      <c r="I9" s="426"/>
      <c r="J9" s="426"/>
      <c r="K9" s="426"/>
      <c r="L9" s="426"/>
      <c r="M9" s="426"/>
      <c r="N9" s="426"/>
      <c r="O9" s="426"/>
      <c r="P9" s="426"/>
      <c r="Q9" s="426"/>
      <c r="R9" s="426"/>
      <c r="S9" s="426"/>
      <c r="T9" s="426"/>
      <c r="U9" s="426"/>
      <c r="V9" s="426"/>
      <c r="W9" s="426"/>
      <c r="X9" s="426"/>
      <c r="Y9" s="427"/>
    </row>
    <row r="10" spans="2:30" ht="21.95" customHeight="1" x14ac:dyDescent="0.15">
      <c r="B10" s="506"/>
      <c r="C10" s="507"/>
      <c r="D10" s="507"/>
      <c r="E10" s="507"/>
      <c r="F10" s="508"/>
      <c r="G10" s="415" t="s">
        <v>128</v>
      </c>
      <c r="H10" s="411" t="s">
        <v>396</v>
      </c>
      <c r="I10" s="428"/>
      <c r="J10" s="428"/>
      <c r="K10" s="428"/>
      <c r="L10" s="428"/>
      <c r="M10" s="428"/>
      <c r="N10" s="428"/>
      <c r="O10" s="428"/>
      <c r="P10" s="428"/>
      <c r="Q10" s="428"/>
      <c r="R10" s="428"/>
      <c r="S10" s="428"/>
      <c r="T10" s="428"/>
      <c r="U10" s="428"/>
      <c r="V10" s="428"/>
      <c r="W10" s="428"/>
      <c r="X10" s="428"/>
      <c r="Y10" s="429"/>
    </row>
    <row r="11" spans="2:30" ht="13.5" customHeight="1" x14ac:dyDescent="0.15">
      <c r="AD11" s="128"/>
    </row>
    <row r="12" spans="2:30" ht="12.95" customHeight="1" x14ac:dyDescent="0.15">
      <c r="B12" s="364"/>
      <c r="C12" s="365"/>
      <c r="D12" s="365"/>
      <c r="E12" s="365"/>
      <c r="F12" s="365"/>
      <c r="G12" s="365"/>
      <c r="H12" s="365"/>
      <c r="I12" s="365"/>
      <c r="J12" s="365"/>
      <c r="K12" s="365"/>
      <c r="L12" s="365"/>
      <c r="M12" s="365"/>
      <c r="N12" s="365"/>
      <c r="O12" s="365"/>
      <c r="P12" s="365"/>
      <c r="Q12" s="365"/>
      <c r="R12" s="365"/>
      <c r="S12" s="365"/>
      <c r="T12" s="366"/>
      <c r="U12" s="365"/>
      <c r="V12" s="365"/>
      <c r="W12" s="365"/>
      <c r="X12" s="365"/>
      <c r="Y12" s="366"/>
      <c r="Z12" s="125"/>
      <c r="AA12" s="125"/>
    </row>
    <row r="13" spans="2:30" ht="17.100000000000001" customHeight="1" x14ac:dyDescent="0.15">
      <c r="B13" s="129" t="s">
        <v>132</v>
      </c>
      <c r="C13" s="130"/>
      <c r="D13" s="131"/>
      <c r="E13" s="131"/>
      <c r="F13" s="131"/>
      <c r="G13" s="131"/>
      <c r="H13" s="131"/>
      <c r="I13" s="131"/>
      <c r="J13" s="131"/>
      <c r="K13" s="131"/>
      <c r="L13" s="131"/>
      <c r="M13" s="131"/>
      <c r="N13" s="131"/>
      <c r="O13" s="131"/>
      <c r="P13" s="131"/>
      <c r="Q13" s="131"/>
      <c r="R13" s="131"/>
      <c r="S13" s="131"/>
      <c r="T13" s="132"/>
      <c r="U13" s="131"/>
      <c r="V13" s="133" t="s">
        <v>133</v>
      </c>
      <c r="W13" s="133" t="s">
        <v>134</v>
      </c>
      <c r="X13" s="133" t="s">
        <v>135</v>
      </c>
      <c r="Y13" s="132"/>
      <c r="Z13" s="125"/>
      <c r="AA13" s="125"/>
    </row>
    <row r="14" spans="2:30" ht="17.100000000000001" customHeight="1" x14ac:dyDescent="0.15">
      <c r="B14" s="134"/>
      <c r="C14" s="131"/>
      <c r="D14" s="131"/>
      <c r="E14" s="131"/>
      <c r="F14" s="131"/>
      <c r="G14" s="131"/>
      <c r="H14" s="131"/>
      <c r="I14" s="131"/>
      <c r="J14" s="131"/>
      <c r="K14" s="131"/>
      <c r="L14" s="131"/>
      <c r="M14" s="131"/>
      <c r="N14" s="131"/>
      <c r="O14" s="131"/>
      <c r="P14" s="131"/>
      <c r="Q14" s="131"/>
      <c r="R14" s="131"/>
      <c r="S14" s="131"/>
      <c r="T14" s="132"/>
      <c r="U14" s="131"/>
      <c r="V14" s="131"/>
      <c r="W14" s="131"/>
      <c r="X14" s="131"/>
      <c r="Y14" s="132"/>
      <c r="Z14" s="125"/>
      <c r="AA14" s="125"/>
    </row>
    <row r="15" spans="2:30" ht="49.5" customHeight="1" x14ac:dyDescent="0.15">
      <c r="B15" s="134"/>
      <c r="C15" s="491" t="s">
        <v>59</v>
      </c>
      <c r="D15" s="492"/>
      <c r="E15" s="492"/>
      <c r="F15" s="357" t="s">
        <v>1</v>
      </c>
      <c r="G15" s="493" t="s">
        <v>136</v>
      </c>
      <c r="H15" s="493"/>
      <c r="I15" s="493"/>
      <c r="J15" s="493"/>
      <c r="K15" s="493"/>
      <c r="L15" s="493"/>
      <c r="M15" s="493"/>
      <c r="N15" s="493"/>
      <c r="O15" s="493"/>
      <c r="P15" s="493"/>
      <c r="Q15" s="493"/>
      <c r="R15" s="493"/>
      <c r="S15" s="493"/>
      <c r="T15" s="132"/>
      <c r="U15" s="131"/>
      <c r="V15" s="135" t="s">
        <v>128</v>
      </c>
      <c r="W15" s="135" t="s">
        <v>134</v>
      </c>
      <c r="X15" s="135" t="s">
        <v>128</v>
      </c>
      <c r="Y15" s="132"/>
      <c r="Z15" s="125"/>
      <c r="AA15" s="125"/>
    </row>
    <row r="16" spans="2:30" ht="69" customHeight="1" x14ac:dyDescent="0.15">
      <c r="B16" s="134"/>
      <c r="C16" s="492"/>
      <c r="D16" s="492"/>
      <c r="E16" s="492"/>
      <c r="F16" s="357" t="s">
        <v>100</v>
      </c>
      <c r="G16" s="493" t="s">
        <v>137</v>
      </c>
      <c r="H16" s="493"/>
      <c r="I16" s="493"/>
      <c r="J16" s="493"/>
      <c r="K16" s="493"/>
      <c r="L16" s="493"/>
      <c r="M16" s="493"/>
      <c r="N16" s="493"/>
      <c r="O16" s="493"/>
      <c r="P16" s="493"/>
      <c r="Q16" s="493"/>
      <c r="R16" s="493"/>
      <c r="S16" s="493"/>
      <c r="T16" s="132"/>
      <c r="U16" s="131"/>
      <c r="V16" s="135" t="s">
        <v>128</v>
      </c>
      <c r="W16" s="135" t="s">
        <v>134</v>
      </c>
      <c r="X16" s="135" t="s">
        <v>128</v>
      </c>
      <c r="Y16" s="132"/>
      <c r="Z16" s="125"/>
      <c r="AA16" s="125"/>
    </row>
    <row r="17" spans="2:27" ht="39.950000000000003" customHeight="1" x14ac:dyDescent="0.15">
      <c r="B17" s="134"/>
      <c r="C17" s="492"/>
      <c r="D17" s="492"/>
      <c r="E17" s="492"/>
      <c r="F17" s="357" t="s">
        <v>102</v>
      </c>
      <c r="G17" s="493" t="s">
        <v>138</v>
      </c>
      <c r="H17" s="493"/>
      <c r="I17" s="493"/>
      <c r="J17" s="493"/>
      <c r="K17" s="493"/>
      <c r="L17" s="493"/>
      <c r="M17" s="493"/>
      <c r="N17" s="493"/>
      <c r="O17" s="493"/>
      <c r="P17" s="493"/>
      <c r="Q17" s="493"/>
      <c r="R17" s="493"/>
      <c r="S17" s="493"/>
      <c r="T17" s="132"/>
      <c r="U17" s="131"/>
      <c r="V17" s="135" t="s">
        <v>128</v>
      </c>
      <c r="W17" s="135" t="s">
        <v>134</v>
      </c>
      <c r="X17" s="135" t="s">
        <v>128</v>
      </c>
      <c r="Y17" s="132"/>
      <c r="Z17" s="125"/>
      <c r="AA17" s="125"/>
    </row>
    <row r="18" spans="2:27" ht="21.95" customHeight="1" x14ac:dyDescent="0.15">
      <c r="B18" s="134"/>
      <c r="C18" s="492"/>
      <c r="D18" s="492"/>
      <c r="E18" s="492"/>
      <c r="F18" s="357" t="s">
        <v>104</v>
      </c>
      <c r="G18" s="493" t="s">
        <v>139</v>
      </c>
      <c r="H18" s="493"/>
      <c r="I18" s="493"/>
      <c r="J18" s="493"/>
      <c r="K18" s="493"/>
      <c r="L18" s="493"/>
      <c r="M18" s="493"/>
      <c r="N18" s="493"/>
      <c r="O18" s="493"/>
      <c r="P18" s="493"/>
      <c r="Q18" s="493"/>
      <c r="R18" s="493"/>
      <c r="S18" s="493"/>
      <c r="T18" s="132"/>
      <c r="U18" s="131"/>
      <c r="V18" s="135" t="s">
        <v>128</v>
      </c>
      <c r="W18" s="135" t="s">
        <v>134</v>
      </c>
      <c r="X18" s="135" t="s">
        <v>128</v>
      </c>
      <c r="Y18" s="132"/>
      <c r="Z18" s="125"/>
      <c r="AA18" s="125"/>
    </row>
    <row r="19" spans="2:27" ht="17.45" customHeight="1" x14ac:dyDescent="0.15">
      <c r="B19" s="134"/>
      <c r="C19" s="136"/>
      <c r="D19" s="136"/>
      <c r="E19" s="136"/>
      <c r="F19" s="135"/>
      <c r="G19" s="137"/>
      <c r="H19" s="137"/>
      <c r="I19" s="137"/>
      <c r="J19" s="137"/>
      <c r="K19" s="137"/>
      <c r="L19" s="137"/>
      <c r="M19" s="137"/>
      <c r="N19" s="137"/>
      <c r="O19" s="137"/>
      <c r="P19" s="137"/>
      <c r="Q19" s="137"/>
      <c r="R19" s="137"/>
      <c r="S19" s="137"/>
      <c r="T19" s="132"/>
      <c r="U19" s="131"/>
      <c r="W19" s="131"/>
      <c r="Y19" s="132"/>
      <c r="Z19" s="125"/>
      <c r="AA19" s="125"/>
    </row>
    <row r="20" spans="2:27" ht="69" customHeight="1" x14ac:dyDescent="0.15">
      <c r="B20" s="134"/>
      <c r="C20" s="510" t="s">
        <v>397</v>
      </c>
      <c r="D20" s="511"/>
      <c r="E20" s="511"/>
      <c r="F20" s="430" t="s">
        <v>1</v>
      </c>
      <c r="G20" s="509" t="s">
        <v>398</v>
      </c>
      <c r="H20" s="509"/>
      <c r="I20" s="509"/>
      <c r="J20" s="509"/>
      <c r="K20" s="509"/>
      <c r="L20" s="509"/>
      <c r="M20" s="509"/>
      <c r="N20" s="509"/>
      <c r="O20" s="509"/>
      <c r="P20" s="509"/>
      <c r="Q20" s="509"/>
      <c r="R20" s="509"/>
      <c r="S20" s="509"/>
      <c r="T20" s="132"/>
      <c r="U20" s="425"/>
      <c r="V20" s="406" t="s">
        <v>128</v>
      </c>
      <c r="W20" s="406" t="s">
        <v>134</v>
      </c>
      <c r="X20" s="406" t="s">
        <v>128</v>
      </c>
      <c r="Y20" s="431"/>
      <c r="Z20" s="125"/>
      <c r="AA20" s="125"/>
    </row>
    <row r="21" spans="2:27" ht="69" customHeight="1" x14ac:dyDescent="0.15">
      <c r="B21" s="134"/>
      <c r="C21" s="511"/>
      <c r="D21" s="511"/>
      <c r="E21" s="511"/>
      <c r="F21" s="430" t="s">
        <v>100</v>
      </c>
      <c r="G21" s="509" t="s">
        <v>399</v>
      </c>
      <c r="H21" s="509"/>
      <c r="I21" s="509"/>
      <c r="J21" s="509"/>
      <c r="K21" s="509"/>
      <c r="L21" s="509"/>
      <c r="M21" s="509"/>
      <c r="N21" s="509"/>
      <c r="O21" s="509"/>
      <c r="P21" s="509"/>
      <c r="Q21" s="509"/>
      <c r="R21" s="509"/>
      <c r="S21" s="509"/>
      <c r="T21" s="132"/>
      <c r="U21" s="425"/>
      <c r="V21" s="406" t="s">
        <v>128</v>
      </c>
      <c r="W21" s="406" t="s">
        <v>134</v>
      </c>
      <c r="X21" s="406" t="s">
        <v>128</v>
      </c>
      <c r="Y21" s="431"/>
      <c r="Z21" s="125"/>
      <c r="AA21" s="125"/>
    </row>
    <row r="22" spans="2:27" ht="49.5" customHeight="1" x14ac:dyDescent="0.15">
      <c r="B22" s="134"/>
      <c r="C22" s="511"/>
      <c r="D22" s="511"/>
      <c r="E22" s="511"/>
      <c r="F22" s="430" t="s">
        <v>102</v>
      </c>
      <c r="G22" s="509" t="s">
        <v>400</v>
      </c>
      <c r="H22" s="509"/>
      <c r="I22" s="509"/>
      <c r="J22" s="509"/>
      <c r="K22" s="509"/>
      <c r="L22" s="509"/>
      <c r="M22" s="509"/>
      <c r="N22" s="509"/>
      <c r="O22" s="509"/>
      <c r="P22" s="509"/>
      <c r="Q22" s="509"/>
      <c r="R22" s="509"/>
      <c r="S22" s="509"/>
      <c r="T22" s="132"/>
      <c r="U22" s="425"/>
      <c r="V22" s="406" t="s">
        <v>128</v>
      </c>
      <c r="W22" s="406" t="s">
        <v>134</v>
      </c>
      <c r="X22" s="406" t="s">
        <v>128</v>
      </c>
      <c r="Y22" s="431"/>
      <c r="Z22" s="125"/>
      <c r="AA22" s="125"/>
    </row>
    <row r="23" spans="2:27" ht="21.95" customHeight="1" x14ac:dyDescent="0.15">
      <c r="B23" s="134"/>
      <c r="C23" s="511"/>
      <c r="D23" s="511"/>
      <c r="E23" s="511"/>
      <c r="F23" s="430" t="s">
        <v>104</v>
      </c>
      <c r="G23" s="509" t="s">
        <v>401</v>
      </c>
      <c r="H23" s="509"/>
      <c r="I23" s="509"/>
      <c r="J23" s="509"/>
      <c r="K23" s="509"/>
      <c r="L23" s="509"/>
      <c r="M23" s="509"/>
      <c r="N23" s="509"/>
      <c r="O23" s="509"/>
      <c r="P23" s="509"/>
      <c r="Q23" s="509"/>
      <c r="R23" s="509"/>
      <c r="S23" s="509"/>
      <c r="T23" s="132"/>
      <c r="U23" s="425"/>
      <c r="V23" s="406" t="s">
        <v>128</v>
      </c>
      <c r="W23" s="406" t="s">
        <v>134</v>
      </c>
      <c r="X23" s="406" t="s">
        <v>128</v>
      </c>
      <c r="Y23" s="431"/>
      <c r="Z23" s="125"/>
      <c r="AA23" s="125"/>
    </row>
    <row r="24" spans="2:27" ht="17.45" customHeight="1" x14ac:dyDescent="0.15">
      <c r="B24" s="134"/>
      <c r="C24" s="136"/>
      <c r="D24" s="136"/>
      <c r="E24" s="136"/>
      <c r="F24" s="135"/>
      <c r="G24" s="137"/>
      <c r="H24" s="137"/>
      <c r="I24" s="137"/>
      <c r="J24" s="137"/>
      <c r="K24" s="137"/>
      <c r="L24" s="137"/>
      <c r="M24" s="137"/>
      <c r="N24" s="137"/>
      <c r="O24" s="137"/>
      <c r="P24" s="137"/>
      <c r="Q24" s="137"/>
      <c r="R24" s="137"/>
      <c r="S24" s="137"/>
      <c r="T24" s="132"/>
      <c r="U24" s="131"/>
      <c r="W24" s="131"/>
      <c r="Y24" s="132"/>
      <c r="Z24" s="125"/>
      <c r="AA24" s="125"/>
    </row>
    <row r="25" spans="2:27" ht="69" customHeight="1" x14ac:dyDescent="0.15">
      <c r="B25" s="134"/>
      <c r="C25" s="926" t="s">
        <v>402</v>
      </c>
      <c r="D25" s="927"/>
      <c r="E25" s="928"/>
      <c r="F25" s="430" t="s">
        <v>1</v>
      </c>
      <c r="G25" s="509" t="s">
        <v>403</v>
      </c>
      <c r="H25" s="509"/>
      <c r="I25" s="509"/>
      <c r="J25" s="509"/>
      <c r="K25" s="509"/>
      <c r="L25" s="509"/>
      <c r="M25" s="509"/>
      <c r="N25" s="509"/>
      <c r="O25" s="509"/>
      <c r="P25" s="509"/>
      <c r="Q25" s="509"/>
      <c r="R25" s="509"/>
      <c r="S25" s="509"/>
      <c r="T25" s="431"/>
      <c r="U25" s="425"/>
      <c r="V25" s="406" t="s">
        <v>128</v>
      </c>
      <c r="W25" s="406" t="s">
        <v>134</v>
      </c>
      <c r="X25" s="406" t="s">
        <v>128</v>
      </c>
      <c r="Y25" s="431"/>
      <c r="Z25" s="125"/>
      <c r="AA25" s="125"/>
    </row>
    <row r="26" spans="2:27" ht="69" customHeight="1" x14ac:dyDescent="0.15">
      <c r="B26" s="134"/>
      <c r="C26" s="929"/>
      <c r="D26" s="930"/>
      <c r="E26" s="931"/>
      <c r="F26" s="430" t="s">
        <v>100</v>
      </c>
      <c r="G26" s="509" t="s">
        <v>404</v>
      </c>
      <c r="H26" s="509"/>
      <c r="I26" s="509"/>
      <c r="J26" s="509"/>
      <c r="K26" s="509"/>
      <c r="L26" s="509"/>
      <c r="M26" s="509"/>
      <c r="N26" s="509"/>
      <c r="O26" s="509"/>
      <c r="P26" s="509"/>
      <c r="Q26" s="509"/>
      <c r="R26" s="509"/>
      <c r="S26" s="509"/>
      <c r="T26" s="431"/>
      <c r="U26" s="425"/>
      <c r="V26" s="406" t="s">
        <v>128</v>
      </c>
      <c r="W26" s="406" t="s">
        <v>134</v>
      </c>
      <c r="X26" s="406" t="s">
        <v>128</v>
      </c>
      <c r="Y26" s="431"/>
      <c r="Z26" s="125"/>
      <c r="AA26" s="125"/>
    </row>
    <row r="27" spans="2:27" ht="49.5" customHeight="1" x14ac:dyDescent="0.15">
      <c r="B27" s="134"/>
      <c r="C27" s="932"/>
      <c r="D27" s="933"/>
      <c r="E27" s="934"/>
      <c r="F27" s="430" t="s">
        <v>102</v>
      </c>
      <c r="G27" s="509" t="s">
        <v>405</v>
      </c>
      <c r="H27" s="509"/>
      <c r="I27" s="509"/>
      <c r="J27" s="509"/>
      <c r="K27" s="509"/>
      <c r="L27" s="509"/>
      <c r="M27" s="509"/>
      <c r="N27" s="509"/>
      <c r="O27" s="509"/>
      <c r="P27" s="509"/>
      <c r="Q27" s="509"/>
      <c r="R27" s="509"/>
      <c r="S27" s="509"/>
      <c r="T27" s="431"/>
      <c r="U27" s="425"/>
      <c r="V27" s="406" t="s">
        <v>128</v>
      </c>
      <c r="W27" s="406" t="s">
        <v>134</v>
      </c>
      <c r="X27" s="406" t="s">
        <v>128</v>
      </c>
      <c r="Y27" s="431"/>
      <c r="Z27" s="125"/>
      <c r="AA27" s="125"/>
    </row>
    <row r="28" spans="2:27" ht="12.95" customHeight="1" x14ac:dyDescent="0.15">
      <c r="B28" s="138"/>
      <c r="C28" s="139"/>
      <c r="D28" s="139"/>
      <c r="E28" s="139"/>
      <c r="F28" s="139"/>
      <c r="G28" s="139"/>
      <c r="H28" s="139"/>
      <c r="I28" s="139"/>
      <c r="J28" s="139"/>
      <c r="K28" s="139"/>
      <c r="L28" s="139"/>
      <c r="M28" s="139"/>
      <c r="N28" s="139"/>
      <c r="O28" s="139"/>
      <c r="P28" s="139"/>
      <c r="Q28" s="139"/>
      <c r="R28" s="139"/>
      <c r="S28" s="139"/>
      <c r="T28" s="140"/>
      <c r="U28" s="139"/>
      <c r="V28" s="139"/>
      <c r="W28" s="139"/>
      <c r="X28" s="139"/>
      <c r="Y28" s="140"/>
      <c r="Z28" s="131"/>
      <c r="AA28" s="131"/>
    </row>
    <row r="29" spans="2:27" x14ac:dyDescent="0.15">
      <c r="B29" s="131"/>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row>
    <row r="30" spans="2:27" x14ac:dyDescent="0.15">
      <c r="B30" s="131" t="s">
        <v>140</v>
      </c>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row>
    <row r="31" spans="2:27" x14ac:dyDescent="0.15">
      <c r="B31" s="131" t="s">
        <v>141</v>
      </c>
      <c r="C31" s="131"/>
      <c r="D31" s="131"/>
      <c r="E31" s="131"/>
      <c r="F31" s="131"/>
      <c r="G31" s="131"/>
      <c r="H31" s="131"/>
      <c r="I31" s="131"/>
      <c r="J31" s="131"/>
      <c r="K31" s="125"/>
      <c r="L31" s="125"/>
      <c r="M31" s="125"/>
      <c r="N31" s="125"/>
      <c r="O31" s="125"/>
      <c r="P31" s="125"/>
      <c r="Q31" s="125"/>
      <c r="R31" s="125"/>
      <c r="S31" s="125"/>
      <c r="T31" s="125"/>
      <c r="U31" s="125"/>
      <c r="V31" s="125"/>
      <c r="W31" s="125"/>
      <c r="X31" s="125"/>
      <c r="Y31" s="125"/>
      <c r="Z31" s="125"/>
      <c r="AA31" s="125"/>
    </row>
    <row r="82" spans="12:12" x14ac:dyDescent="0.15">
      <c r="L82" s="423"/>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1"/>
  <printOptions horizontalCentered="1"/>
  <pageMargins left="0.70866141732283472" right="0.39370078740157483" top="0.51181102362204722" bottom="0.35433070866141736" header="0.31496062992125984" footer="0.31496062992125984"/>
  <pageSetup paperSize="9" scale="9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V15:V18 JR15:JR18 TN15:TN18 ADJ15:ADJ18 ANF15:ANF18 AXB15:AXB18 BGX15:BGX18 BQT15:BQT18 CAP15:CAP18 CKL15:CKL18 CUH15:CUH18 DED15:DED18 DNZ15:DNZ18 DXV15:DXV18 EHR15:EHR18 ERN15:ERN18 FBJ15:FBJ18 FLF15:FLF18 FVB15:FVB18 GEX15:GEX18 GOT15:GOT18 GYP15:GYP18 HIL15:HIL18 HSH15:HSH18 ICD15:ICD18 ILZ15:ILZ18 IVV15:IVV18 JFR15:JFR18 JPN15:JPN18 JZJ15:JZJ18 KJF15:KJF18 KTB15:KTB18 LCX15:LCX18 LMT15:LMT18 LWP15:LWP18 MGL15:MGL18 MQH15:MQH18 NAD15:NAD18 NJZ15:NJZ18 NTV15:NTV18 ODR15:ODR18 ONN15:ONN18 OXJ15:OXJ18 PHF15:PHF18 PRB15:PRB18 QAX15:QAX18 QKT15:QKT18 QUP15:QUP18 REL15:REL18 ROH15:ROH18 RYD15:RYD18 SHZ15:SHZ18 SRV15:SRV18 TBR15:TBR18 TLN15:TLN18 TVJ15:TVJ18 UFF15:UFF18 UPB15:UPB18 UYX15:UYX18 VIT15:VIT18 VSP15:VSP18 WCL15:WCL18 WMH15:WMH18 WWD15:WWD18 V65551:V65554 JR65551:JR65554 TN65551:TN65554 ADJ65551:ADJ65554 ANF65551:ANF65554 AXB65551:AXB65554 BGX65551:BGX65554 BQT65551:BQT65554 CAP65551:CAP65554 CKL65551:CKL65554 CUH65551:CUH65554 DED65551:DED65554 DNZ65551:DNZ65554 DXV65551:DXV65554 EHR65551:EHR65554 ERN65551:ERN65554 FBJ65551:FBJ65554 FLF65551:FLF65554 FVB65551:FVB65554 GEX65551:GEX65554 GOT65551:GOT65554 GYP65551:GYP65554 HIL65551:HIL65554 HSH65551:HSH65554 ICD65551:ICD65554 ILZ65551:ILZ65554 IVV65551:IVV65554 JFR65551:JFR65554 JPN65551:JPN65554 JZJ65551:JZJ65554 KJF65551:KJF65554 KTB65551:KTB65554 LCX65551:LCX65554 LMT65551:LMT65554 LWP65551:LWP65554 MGL65551:MGL65554 MQH65551:MQH65554 NAD65551:NAD65554 NJZ65551:NJZ65554 NTV65551:NTV65554 ODR65551:ODR65554 ONN65551:ONN65554 OXJ65551:OXJ65554 PHF65551:PHF65554 PRB65551:PRB65554 QAX65551:QAX65554 QKT65551:QKT65554 QUP65551:QUP65554 REL65551:REL65554 ROH65551:ROH65554 RYD65551:RYD65554 SHZ65551:SHZ65554 SRV65551:SRV65554 TBR65551:TBR65554 TLN65551:TLN65554 TVJ65551:TVJ65554 UFF65551:UFF65554 UPB65551:UPB65554 UYX65551:UYX65554 VIT65551:VIT65554 VSP65551:VSP65554 WCL65551:WCL65554 WMH65551:WMH65554 WWD65551:WWD65554 V131087:V131090 JR131087:JR131090 TN131087:TN131090 ADJ131087:ADJ131090 ANF131087:ANF131090 AXB131087:AXB131090 BGX131087:BGX131090 BQT131087:BQT131090 CAP131087:CAP131090 CKL131087:CKL131090 CUH131087:CUH131090 DED131087:DED131090 DNZ131087:DNZ131090 DXV131087:DXV131090 EHR131087:EHR131090 ERN131087:ERN131090 FBJ131087:FBJ131090 FLF131087:FLF131090 FVB131087:FVB131090 GEX131087:GEX131090 GOT131087:GOT131090 GYP131087:GYP131090 HIL131087:HIL131090 HSH131087:HSH131090 ICD131087:ICD131090 ILZ131087:ILZ131090 IVV131087:IVV131090 JFR131087:JFR131090 JPN131087:JPN131090 JZJ131087:JZJ131090 KJF131087:KJF131090 KTB131087:KTB131090 LCX131087:LCX131090 LMT131087:LMT131090 LWP131087:LWP131090 MGL131087:MGL131090 MQH131087:MQH131090 NAD131087:NAD131090 NJZ131087:NJZ131090 NTV131087:NTV131090 ODR131087:ODR131090 ONN131087:ONN131090 OXJ131087:OXJ131090 PHF131087:PHF131090 PRB131087:PRB131090 QAX131087:QAX131090 QKT131087:QKT131090 QUP131087:QUP131090 REL131087:REL131090 ROH131087:ROH131090 RYD131087:RYD131090 SHZ131087:SHZ131090 SRV131087:SRV131090 TBR131087:TBR131090 TLN131087:TLN131090 TVJ131087:TVJ131090 UFF131087:UFF131090 UPB131087:UPB131090 UYX131087:UYX131090 VIT131087:VIT131090 VSP131087:VSP131090 WCL131087:WCL131090 WMH131087:WMH131090 WWD131087:WWD131090 V196623:V196626 JR196623:JR196626 TN196623:TN196626 ADJ196623:ADJ196626 ANF196623:ANF196626 AXB196623:AXB196626 BGX196623:BGX196626 BQT196623:BQT196626 CAP196623:CAP196626 CKL196623:CKL196626 CUH196623:CUH196626 DED196623:DED196626 DNZ196623:DNZ196626 DXV196623:DXV196626 EHR196623:EHR196626 ERN196623:ERN196626 FBJ196623:FBJ196626 FLF196623:FLF196626 FVB196623:FVB196626 GEX196623:GEX196626 GOT196623:GOT196626 GYP196623:GYP196626 HIL196623:HIL196626 HSH196623:HSH196626 ICD196623:ICD196626 ILZ196623:ILZ196626 IVV196623:IVV196626 JFR196623:JFR196626 JPN196623:JPN196626 JZJ196623:JZJ196626 KJF196623:KJF196626 KTB196623:KTB196626 LCX196623:LCX196626 LMT196623:LMT196626 LWP196623:LWP196626 MGL196623:MGL196626 MQH196623:MQH196626 NAD196623:NAD196626 NJZ196623:NJZ196626 NTV196623:NTV196626 ODR196623:ODR196626 ONN196623:ONN196626 OXJ196623:OXJ196626 PHF196623:PHF196626 PRB196623:PRB196626 QAX196623:QAX196626 QKT196623:QKT196626 QUP196623:QUP196626 REL196623:REL196626 ROH196623:ROH196626 RYD196623:RYD196626 SHZ196623:SHZ196626 SRV196623:SRV196626 TBR196623:TBR196626 TLN196623:TLN196626 TVJ196623:TVJ196626 UFF196623:UFF196626 UPB196623:UPB196626 UYX196623:UYX196626 VIT196623:VIT196626 VSP196623:VSP196626 WCL196623:WCL196626 WMH196623:WMH196626 WWD196623:WWD196626 V262159:V262162 JR262159:JR262162 TN262159:TN262162 ADJ262159:ADJ262162 ANF262159:ANF262162 AXB262159:AXB262162 BGX262159:BGX262162 BQT262159:BQT262162 CAP262159:CAP262162 CKL262159:CKL262162 CUH262159:CUH262162 DED262159:DED262162 DNZ262159:DNZ262162 DXV262159:DXV262162 EHR262159:EHR262162 ERN262159:ERN262162 FBJ262159:FBJ262162 FLF262159:FLF262162 FVB262159:FVB262162 GEX262159:GEX262162 GOT262159:GOT262162 GYP262159:GYP262162 HIL262159:HIL262162 HSH262159:HSH262162 ICD262159:ICD262162 ILZ262159:ILZ262162 IVV262159:IVV262162 JFR262159:JFR262162 JPN262159:JPN262162 JZJ262159:JZJ262162 KJF262159:KJF262162 KTB262159:KTB262162 LCX262159:LCX262162 LMT262159:LMT262162 LWP262159:LWP262162 MGL262159:MGL262162 MQH262159:MQH262162 NAD262159:NAD262162 NJZ262159:NJZ262162 NTV262159:NTV262162 ODR262159:ODR262162 ONN262159:ONN262162 OXJ262159:OXJ262162 PHF262159:PHF262162 PRB262159:PRB262162 QAX262159:QAX262162 QKT262159:QKT262162 QUP262159:QUP262162 REL262159:REL262162 ROH262159:ROH262162 RYD262159:RYD262162 SHZ262159:SHZ262162 SRV262159:SRV262162 TBR262159:TBR262162 TLN262159:TLN262162 TVJ262159:TVJ262162 UFF262159:UFF262162 UPB262159:UPB262162 UYX262159:UYX262162 VIT262159:VIT262162 VSP262159:VSP262162 WCL262159:WCL262162 WMH262159:WMH262162 WWD262159:WWD262162 V327695:V327698 JR327695:JR327698 TN327695:TN327698 ADJ327695:ADJ327698 ANF327695:ANF327698 AXB327695:AXB327698 BGX327695:BGX327698 BQT327695:BQT327698 CAP327695:CAP327698 CKL327695:CKL327698 CUH327695:CUH327698 DED327695:DED327698 DNZ327695:DNZ327698 DXV327695:DXV327698 EHR327695:EHR327698 ERN327695:ERN327698 FBJ327695:FBJ327698 FLF327695:FLF327698 FVB327695:FVB327698 GEX327695:GEX327698 GOT327695:GOT327698 GYP327695:GYP327698 HIL327695:HIL327698 HSH327695:HSH327698 ICD327695:ICD327698 ILZ327695:ILZ327698 IVV327695:IVV327698 JFR327695:JFR327698 JPN327695:JPN327698 JZJ327695:JZJ327698 KJF327695:KJF327698 KTB327695:KTB327698 LCX327695:LCX327698 LMT327695:LMT327698 LWP327695:LWP327698 MGL327695:MGL327698 MQH327695:MQH327698 NAD327695:NAD327698 NJZ327695:NJZ327698 NTV327695:NTV327698 ODR327695:ODR327698 ONN327695:ONN327698 OXJ327695:OXJ327698 PHF327695:PHF327698 PRB327695:PRB327698 QAX327695:QAX327698 QKT327695:QKT327698 QUP327695:QUP327698 REL327695:REL327698 ROH327695:ROH327698 RYD327695:RYD327698 SHZ327695:SHZ327698 SRV327695:SRV327698 TBR327695:TBR327698 TLN327695:TLN327698 TVJ327695:TVJ327698 UFF327695:UFF327698 UPB327695:UPB327698 UYX327695:UYX327698 VIT327695:VIT327698 VSP327695:VSP327698 WCL327695:WCL327698 WMH327695:WMH327698 WWD327695:WWD327698 V393231:V393234 JR393231:JR393234 TN393231:TN393234 ADJ393231:ADJ393234 ANF393231:ANF393234 AXB393231:AXB393234 BGX393231:BGX393234 BQT393231:BQT393234 CAP393231:CAP393234 CKL393231:CKL393234 CUH393231:CUH393234 DED393231:DED393234 DNZ393231:DNZ393234 DXV393231:DXV393234 EHR393231:EHR393234 ERN393231:ERN393234 FBJ393231:FBJ393234 FLF393231:FLF393234 FVB393231:FVB393234 GEX393231:GEX393234 GOT393231:GOT393234 GYP393231:GYP393234 HIL393231:HIL393234 HSH393231:HSH393234 ICD393231:ICD393234 ILZ393231:ILZ393234 IVV393231:IVV393234 JFR393231:JFR393234 JPN393231:JPN393234 JZJ393231:JZJ393234 KJF393231:KJF393234 KTB393231:KTB393234 LCX393231:LCX393234 LMT393231:LMT393234 LWP393231:LWP393234 MGL393231:MGL393234 MQH393231:MQH393234 NAD393231:NAD393234 NJZ393231:NJZ393234 NTV393231:NTV393234 ODR393231:ODR393234 ONN393231:ONN393234 OXJ393231:OXJ393234 PHF393231:PHF393234 PRB393231:PRB393234 QAX393231:QAX393234 QKT393231:QKT393234 QUP393231:QUP393234 REL393231:REL393234 ROH393231:ROH393234 RYD393231:RYD393234 SHZ393231:SHZ393234 SRV393231:SRV393234 TBR393231:TBR393234 TLN393231:TLN393234 TVJ393231:TVJ393234 UFF393231:UFF393234 UPB393231:UPB393234 UYX393231:UYX393234 VIT393231:VIT393234 VSP393231:VSP393234 WCL393231:WCL393234 WMH393231:WMH393234 WWD393231:WWD393234 V458767:V458770 JR458767:JR458770 TN458767:TN458770 ADJ458767:ADJ458770 ANF458767:ANF458770 AXB458767:AXB458770 BGX458767:BGX458770 BQT458767:BQT458770 CAP458767:CAP458770 CKL458767:CKL458770 CUH458767:CUH458770 DED458767:DED458770 DNZ458767:DNZ458770 DXV458767:DXV458770 EHR458767:EHR458770 ERN458767:ERN458770 FBJ458767:FBJ458770 FLF458767:FLF458770 FVB458767:FVB458770 GEX458767:GEX458770 GOT458767:GOT458770 GYP458767:GYP458770 HIL458767:HIL458770 HSH458767:HSH458770 ICD458767:ICD458770 ILZ458767:ILZ458770 IVV458767:IVV458770 JFR458767:JFR458770 JPN458767:JPN458770 JZJ458767:JZJ458770 KJF458767:KJF458770 KTB458767:KTB458770 LCX458767:LCX458770 LMT458767:LMT458770 LWP458767:LWP458770 MGL458767:MGL458770 MQH458767:MQH458770 NAD458767:NAD458770 NJZ458767:NJZ458770 NTV458767:NTV458770 ODR458767:ODR458770 ONN458767:ONN458770 OXJ458767:OXJ458770 PHF458767:PHF458770 PRB458767:PRB458770 QAX458767:QAX458770 QKT458767:QKT458770 QUP458767:QUP458770 REL458767:REL458770 ROH458767:ROH458770 RYD458767:RYD458770 SHZ458767:SHZ458770 SRV458767:SRV458770 TBR458767:TBR458770 TLN458767:TLN458770 TVJ458767:TVJ458770 UFF458767:UFF458770 UPB458767:UPB458770 UYX458767:UYX458770 VIT458767:VIT458770 VSP458767:VSP458770 WCL458767:WCL458770 WMH458767:WMH458770 WWD458767:WWD458770 V524303:V524306 JR524303:JR524306 TN524303:TN524306 ADJ524303:ADJ524306 ANF524303:ANF524306 AXB524303:AXB524306 BGX524303:BGX524306 BQT524303:BQT524306 CAP524303:CAP524306 CKL524303:CKL524306 CUH524303:CUH524306 DED524303:DED524306 DNZ524303:DNZ524306 DXV524303:DXV524306 EHR524303:EHR524306 ERN524303:ERN524306 FBJ524303:FBJ524306 FLF524303:FLF524306 FVB524303:FVB524306 GEX524303:GEX524306 GOT524303:GOT524306 GYP524303:GYP524306 HIL524303:HIL524306 HSH524303:HSH524306 ICD524303:ICD524306 ILZ524303:ILZ524306 IVV524303:IVV524306 JFR524303:JFR524306 JPN524303:JPN524306 JZJ524303:JZJ524306 KJF524303:KJF524306 KTB524303:KTB524306 LCX524303:LCX524306 LMT524303:LMT524306 LWP524303:LWP524306 MGL524303:MGL524306 MQH524303:MQH524306 NAD524303:NAD524306 NJZ524303:NJZ524306 NTV524303:NTV524306 ODR524303:ODR524306 ONN524303:ONN524306 OXJ524303:OXJ524306 PHF524303:PHF524306 PRB524303:PRB524306 QAX524303:QAX524306 QKT524303:QKT524306 QUP524303:QUP524306 REL524303:REL524306 ROH524303:ROH524306 RYD524303:RYD524306 SHZ524303:SHZ524306 SRV524303:SRV524306 TBR524303:TBR524306 TLN524303:TLN524306 TVJ524303:TVJ524306 UFF524303:UFF524306 UPB524303:UPB524306 UYX524303:UYX524306 VIT524303:VIT524306 VSP524303:VSP524306 WCL524303:WCL524306 WMH524303:WMH524306 WWD524303:WWD524306 V589839:V589842 JR589839:JR589842 TN589839:TN589842 ADJ589839:ADJ589842 ANF589839:ANF589842 AXB589839:AXB589842 BGX589839:BGX589842 BQT589839:BQT589842 CAP589839:CAP589842 CKL589839:CKL589842 CUH589839:CUH589842 DED589839:DED589842 DNZ589839:DNZ589842 DXV589839:DXV589842 EHR589839:EHR589842 ERN589839:ERN589842 FBJ589839:FBJ589842 FLF589839:FLF589842 FVB589839:FVB589842 GEX589839:GEX589842 GOT589839:GOT589842 GYP589839:GYP589842 HIL589839:HIL589842 HSH589839:HSH589842 ICD589839:ICD589842 ILZ589839:ILZ589842 IVV589839:IVV589842 JFR589839:JFR589842 JPN589839:JPN589842 JZJ589839:JZJ589842 KJF589839:KJF589842 KTB589839:KTB589842 LCX589839:LCX589842 LMT589839:LMT589842 LWP589839:LWP589842 MGL589839:MGL589842 MQH589839:MQH589842 NAD589839:NAD589842 NJZ589839:NJZ589842 NTV589839:NTV589842 ODR589839:ODR589842 ONN589839:ONN589842 OXJ589839:OXJ589842 PHF589839:PHF589842 PRB589839:PRB589842 QAX589839:QAX589842 QKT589839:QKT589842 QUP589839:QUP589842 REL589839:REL589842 ROH589839:ROH589842 RYD589839:RYD589842 SHZ589839:SHZ589842 SRV589839:SRV589842 TBR589839:TBR589842 TLN589839:TLN589842 TVJ589839:TVJ589842 UFF589839:UFF589842 UPB589839:UPB589842 UYX589839:UYX589842 VIT589839:VIT589842 VSP589839:VSP589842 WCL589839:WCL589842 WMH589839:WMH589842 WWD589839:WWD589842 V655375:V655378 JR655375:JR655378 TN655375:TN655378 ADJ655375:ADJ655378 ANF655375:ANF655378 AXB655375:AXB655378 BGX655375:BGX655378 BQT655375:BQT655378 CAP655375:CAP655378 CKL655375:CKL655378 CUH655375:CUH655378 DED655375:DED655378 DNZ655375:DNZ655378 DXV655375:DXV655378 EHR655375:EHR655378 ERN655375:ERN655378 FBJ655375:FBJ655378 FLF655375:FLF655378 FVB655375:FVB655378 GEX655375:GEX655378 GOT655375:GOT655378 GYP655375:GYP655378 HIL655375:HIL655378 HSH655375:HSH655378 ICD655375:ICD655378 ILZ655375:ILZ655378 IVV655375:IVV655378 JFR655375:JFR655378 JPN655375:JPN655378 JZJ655375:JZJ655378 KJF655375:KJF655378 KTB655375:KTB655378 LCX655375:LCX655378 LMT655375:LMT655378 LWP655375:LWP655378 MGL655375:MGL655378 MQH655375:MQH655378 NAD655375:NAD655378 NJZ655375:NJZ655378 NTV655375:NTV655378 ODR655375:ODR655378 ONN655375:ONN655378 OXJ655375:OXJ655378 PHF655375:PHF655378 PRB655375:PRB655378 QAX655375:QAX655378 QKT655375:QKT655378 QUP655375:QUP655378 REL655375:REL655378 ROH655375:ROH655378 RYD655375:RYD655378 SHZ655375:SHZ655378 SRV655375:SRV655378 TBR655375:TBR655378 TLN655375:TLN655378 TVJ655375:TVJ655378 UFF655375:UFF655378 UPB655375:UPB655378 UYX655375:UYX655378 VIT655375:VIT655378 VSP655375:VSP655378 WCL655375:WCL655378 WMH655375:WMH655378 WWD655375:WWD655378 V720911:V720914 JR720911:JR720914 TN720911:TN720914 ADJ720911:ADJ720914 ANF720911:ANF720914 AXB720911:AXB720914 BGX720911:BGX720914 BQT720911:BQT720914 CAP720911:CAP720914 CKL720911:CKL720914 CUH720911:CUH720914 DED720911:DED720914 DNZ720911:DNZ720914 DXV720911:DXV720914 EHR720911:EHR720914 ERN720911:ERN720914 FBJ720911:FBJ720914 FLF720911:FLF720914 FVB720911:FVB720914 GEX720911:GEX720914 GOT720911:GOT720914 GYP720911:GYP720914 HIL720911:HIL720914 HSH720911:HSH720914 ICD720911:ICD720914 ILZ720911:ILZ720914 IVV720911:IVV720914 JFR720911:JFR720914 JPN720911:JPN720914 JZJ720911:JZJ720914 KJF720911:KJF720914 KTB720911:KTB720914 LCX720911:LCX720914 LMT720911:LMT720914 LWP720911:LWP720914 MGL720911:MGL720914 MQH720911:MQH720914 NAD720911:NAD720914 NJZ720911:NJZ720914 NTV720911:NTV720914 ODR720911:ODR720914 ONN720911:ONN720914 OXJ720911:OXJ720914 PHF720911:PHF720914 PRB720911:PRB720914 QAX720911:QAX720914 QKT720911:QKT720914 QUP720911:QUP720914 REL720911:REL720914 ROH720911:ROH720914 RYD720911:RYD720914 SHZ720911:SHZ720914 SRV720911:SRV720914 TBR720911:TBR720914 TLN720911:TLN720914 TVJ720911:TVJ720914 UFF720911:UFF720914 UPB720911:UPB720914 UYX720911:UYX720914 VIT720911:VIT720914 VSP720911:VSP720914 WCL720911:WCL720914 WMH720911:WMH720914 WWD720911:WWD720914 V786447:V786450 JR786447:JR786450 TN786447:TN786450 ADJ786447:ADJ786450 ANF786447:ANF786450 AXB786447:AXB786450 BGX786447:BGX786450 BQT786447:BQT786450 CAP786447:CAP786450 CKL786447:CKL786450 CUH786447:CUH786450 DED786447:DED786450 DNZ786447:DNZ786450 DXV786447:DXV786450 EHR786447:EHR786450 ERN786447:ERN786450 FBJ786447:FBJ786450 FLF786447:FLF786450 FVB786447:FVB786450 GEX786447:GEX786450 GOT786447:GOT786450 GYP786447:GYP786450 HIL786447:HIL786450 HSH786447:HSH786450 ICD786447:ICD786450 ILZ786447:ILZ786450 IVV786447:IVV786450 JFR786447:JFR786450 JPN786447:JPN786450 JZJ786447:JZJ786450 KJF786447:KJF786450 KTB786447:KTB786450 LCX786447:LCX786450 LMT786447:LMT786450 LWP786447:LWP786450 MGL786447:MGL786450 MQH786447:MQH786450 NAD786447:NAD786450 NJZ786447:NJZ786450 NTV786447:NTV786450 ODR786447:ODR786450 ONN786447:ONN786450 OXJ786447:OXJ786450 PHF786447:PHF786450 PRB786447:PRB786450 QAX786447:QAX786450 QKT786447:QKT786450 QUP786447:QUP786450 REL786447:REL786450 ROH786447:ROH786450 RYD786447:RYD786450 SHZ786447:SHZ786450 SRV786447:SRV786450 TBR786447:TBR786450 TLN786447:TLN786450 TVJ786447:TVJ786450 UFF786447:UFF786450 UPB786447:UPB786450 UYX786447:UYX786450 VIT786447:VIT786450 VSP786447:VSP786450 WCL786447:WCL786450 WMH786447:WMH786450 WWD786447:WWD786450 V851983:V851986 JR851983:JR851986 TN851983:TN851986 ADJ851983:ADJ851986 ANF851983:ANF851986 AXB851983:AXB851986 BGX851983:BGX851986 BQT851983:BQT851986 CAP851983:CAP851986 CKL851983:CKL851986 CUH851983:CUH851986 DED851983:DED851986 DNZ851983:DNZ851986 DXV851983:DXV851986 EHR851983:EHR851986 ERN851983:ERN851986 FBJ851983:FBJ851986 FLF851983:FLF851986 FVB851983:FVB851986 GEX851983:GEX851986 GOT851983:GOT851986 GYP851983:GYP851986 HIL851983:HIL851986 HSH851983:HSH851986 ICD851983:ICD851986 ILZ851983:ILZ851986 IVV851983:IVV851986 JFR851983:JFR851986 JPN851983:JPN851986 JZJ851983:JZJ851986 KJF851983:KJF851986 KTB851983:KTB851986 LCX851983:LCX851986 LMT851983:LMT851986 LWP851983:LWP851986 MGL851983:MGL851986 MQH851983:MQH851986 NAD851983:NAD851986 NJZ851983:NJZ851986 NTV851983:NTV851986 ODR851983:ODR851986 ONN851983:ONN851986 OXJ851983:OXJ851986 PHF851983:PHF851986 PRB851983:PRB851986 QAX851983:QAX851986 QKT851983:QKT851986 QUP851983:QUP851986 REL851983:REL851986 ROH851983:ROH851986 RYD851983:RYD851986 SHZ851983:SHZ851986 SRV851983:SRV851986 TBR851983:TBR851986 TLN851983:TLN851986 TVJ851983:TVJ851986 UFF851983:UFF851986 UPB851983:UPB851986 UYX851983:UYX851986 VIT851983:VIT851986 VSP851983:VSP851986 WCL851983:WCL851986 WMH851983:WMH851986 WWD851983:WWD851986 V917519:V917522 JR917519:JR917522 TN917519:TN917522 ADJ917519:ADJ917522 ANF917519:ANF917522 AXB917519:AXB917522 BGX917519:BGX917522 BQT917519:BQT917522 CAP917519:CAP917522 CKL917519:CKL917522 CUH917519:CUH917522 DED917519:DED917522 DNZ917519:DNZ917522 DXV917519:DXV917522 EHR917519:EHR917522 ERN917519:ERN917522 FBJ917519:FBJ917522 FLF917519:FLF917522 FVB917519:FVB917522 GEX917519:GEX917522 GOT917519:GOT917522 GYP917519:GYP917522 HIL917519:HIL917522 HSH917519:HSH917522 ICD917519:ICD917522 ILZ917519:ILZ917522 IVV917519:IVV917522 JFR917519:JFR917522 JPN917519:JPN917522 JZJ917519:JZJ917522 KJF917519:KJF917522 KTB917519:KTB917522 LCX917519:LCX917522 LMT917519:LMT917522 LWP917519:LWP917522 MGL917519:MGL917522 MQH917519:MQH917522 NAD917519:NAD917522 NJZ917519:NJZ917522 NTV917519:NTV917522 ODR917519:ODR917522 ONN917519:ONN917522 OXJ917519:OXJ917522 PHF917519:PHF917522 PRB917519:PRB917522 QAX917519:QAX917522 QKT917519:QKT917522 QUP917519:QUP917522 REL917519:REL917522 ROH917519:ROH917522 RYD917519:RYD917522 SHZ917519:SHZ917522 SRV917519:SRV917522 TBR917519:TBR917522 TLN917519:TLN917522 TVJ917519:TVJ917522 UFF917519:UFF917522 UPB917519:UPB917522 UYX917519:UYX917522 VIT917519:VIT917522 VSP917519:VSP917522 WCL917519:WCL917522 WMH917519:WMH917522 WWD917519:WWD917522 V983055:V983058 JR983055:JR983058 TN983055:TN983058 ADJ983055:ADJ983058 ANF983055:ANF983058 AXB983055:AXB983058 BGX983055:BGX983058 BQT983055:BQT983058 CAP983055:CAP983058 CKL983055:CKL983058 CUH983055:CUH983058 DED983055:DED983058 DNZ983055:DNZ983058 DXV983055:DXV983058 EHR983055:EHR983058 ERN983055:ERN983058 FBJ983055:FBJ983058 FLF983055:FLF983058 FVB983055:FVB983058 GEX983055:GEX983058 GOT983055:GOT983058 GYP983055:GYP983058 HIL983055:HIL983058 HSH983055:HSH983058 ICD983055:ICD983058 ILZ983055:ILZ983058 IVV983055:IVV983058 JFR983055:JFR983058 JPN983055:JPN983058 JZJ983055:JZJ983058 KJF983055:KJF983058 KTB983055:KTB983058 LCX983055:LCX983058 LMT983055:LMT983058 LWP983055:LWP983058 MGL983055:MGL983058 MQH983055:MQH983058 NAD983055:NAD983058 NJZ983055:NJZ983058 NTV983055:NTV983058 ODR983055:ODR983058 ONN983055:ONN983058 OXJ983055:OXJ983058 PHF983055:PHF983058 PRB983055:PRB983058 QAX983055:QAX983058 QKT983055:QKT983058 QUP983055:QUP983058 REL983055:REL983058 ROH983055:ROH983058 RYD983055:RYD983058 SHZ983055:SHZ983058 SRV983055:SRV983058 TBR983055:TBR983058 TLN983055:TLN983058 TVJ983055:TVJ983058 UFF983055:UFF983058 UPB983055:UPB983058 UYX983055:UYX983058 VIT983055:VIT983058 VSP983055:VSP983058 WCL983055:WCL983058 WMH983055:WMH983058 WWD983055:WWD983058 X15:X18 JT15:JT18 TP15:TP18 ADL15:ADL18 ANH15:ANH18 AXD15:AXD18 BGZ15:BGZ18 BQV15:BQV18 CAR15:CAR18 CKN15:CKN18 CUJ15:CUJ18 DEF15:DEF18 DOB15:DOB18 DXX15:DXX18 EHT15:EHT18 ERP15:ERP18 FBL15:FBL18 FLH15:FLH18 FVD15:FVD18 GEZ15:GEZ18 GOV15:GOV18 GYR15:GYR18 HIN15:HIN18 HSJ15:HSJ18 ICF15:ICF18 IMB15:IMB18 IVX15:IVX18 JFT15:JFT18 JPP15:JPP18 JZL15:JZL18 KJH15:KJH18 KTD15:KTD18 LCZ15:LCZ18 LMV15:LMV18 LWR15:LWR18 MGN15:MGN18 MQJ15:MQJ18 NAF15:NAF18 NKB15:NKB18 NTX15:NTX18 ODT15:ODT18 ONP15:ONP18 OXL15:OXL18 PHH15:PHH18 PRD15:PRD18 QAZ15:QAZ18 QKV15:QKV18 QUR15:QUR18 REN15:REN18 ROJ15:ROJ18 RYF15:RYF18 SIB15:SIB18 SRX15:SRX18 TBT15:TBT18 TLP15:TLP18 TVL15:TVL18 UFH15:UFH18 UPD15:UPD18 UYZ15:UYZ18 VIV15:VIV18 VSR15:VSR18 WCN15:WCN18 WMJ15:WMJ18 WWF15:WWF18 X65551:X65554 JT65551:JT65554 TP65551:TP65554 ADL65551:ADL65554 ANH65551:ANH65554 AXD65551:AXD65554 BGZ65551:BGZ65554 BQV65551:BQV65554 CAR65551:CAR65554 CKN65551:CKN65554 CUJ65551:CUJ65554 DEF65551:DEF65554 DOB65551:DOB65554 DXX65551:DXX65554 EHT65551:EHT65554 ERP65551:ERP65554 FBL65551:FBL65554 FLH65551:FLH65554 FVD65551:FVD65554 GEZ65551:GEZ65554 GOV65551:GOV65554 GYR65551:GYR65554 HIN65551:HIN65554 HSJ65551:HSJ65554 ICF65551:ICF65554 IMB65551:IMB65554 IVX65551:IVX65554 JFT65551:JFT65554 JPP65551:JPP65554 JZL65551:JZL65554 KJH65551:KJH65554 KTD65551:KTD65554 LCZ65551:LCZ65554 LMV65551:LMV65554 LWR65551:LWR65554 MGN65551:MGN65554 MQJ65551:MQJ65554 NAF65551:NAF65554 NKB65551:NKB65554 NTX65551:NTX65554 ODT65551:ODT65554 ONP65551:ONP65554 OXL65551:OXL65554 PHH65551:PHH65554 PRD65551:PRD65554 QAZ65551:QAZ65554 QKV65551:QKV65554 QUR65551:QUR65554 REN65551:REN65554 ROJ65551:ROJ65554 RYF65551:RYF65554 SIB65551:SIB65554 SRX65551:SRX65554 TBT65551:TBT65554 TLP65551:TLP65554 TVL65551:TVL65554 UFH65551:UFH65554 UPD65551:UPD65554 UYZ65551:UYZ65554 VIV65551:VIV65554 VSR65551:VSR65554 WCN65551:WCN65554 WMJ65551:WMJ65554 WWF65551:WWF65554 X131087:X131090 JT131087:JT131090 TP131087:TP131090 ADL131087:ADL131090 ANH131087:ANH131090 AXD131087:AXD131090 BGZ131087:BGZ131090 BQV131087:BQV131090 CAR131087:CAR131090 CKN131087:CKN131090 CUJ131087:CUJ131090 DEF131087:DEF131090 DOB131087:DOB131090 DXX131087:DXX131090 EHT131087:EHT131090 ERP131087:ERP131090 FBL131087:FBL131090 FLH131087:FLH131090 FVD131087:FVD131090 GEZ131087:GEZ131090 GOV131087:GOV131090 GYR131087:GYR131090 HIN131087:HIN131090 HSJ131087:HSJ131090 ICF131087:ICF131090 IMB131087:IMB131090 IVX131087:IVX131090 JFT131087:JFT131090 JPP131087:JPP131090 JZL131087:JZL131090 KJH131087:KJH131090 KTD131087:KTD131090 LCZ131087:LCZ131090 LMV131087:LMV131090 LWR131087:LWR131090 MGN131087:MGN131090 MQJ131087:MQJ131090 NAF131087:NAF131090 NKB131087:NKB131090 NTX131087:NTX131090 ODT131087:ODT131090 ONP131087:ONP131090 OXL131087:OXL131090 PHH131087:PHH131090 PRD131087:PRD131090 QAZ131087:QAZ131090 QKV131087:QKV131090 QUR131087:QUR131090 REN131087:REN131090 ROJ131087:ROJ131090 RYF131087:RYF131090 SIB131087:SIB131090 SRX131087:SRX131090 TBT131087:TBT131090 TLP131087:TLP131090 TVL131087:TVL131090 UFH131087:UFH131090 UPD131087:UPD131090 UYZ131087:UYZ131090 VIV131087:VIV131090 VSR131087:VSR131090 WCN131087:WCN131090 WMJ131087:WMJ131090 WWF131087:WWF131090 X196623:X196626 JT196623:JT196626 TP196623:TP196626 ADL196623:ADL196626 ANH196623:ANH196626 AXD196623:AXD196626 BGZ196623:BGZ196626 BQV196623:BQV196626 CAR196623:CAR196626 CKN196623:CKN196626 CUJ196623:CUJ196626 DEF196623:DEF196626 DOB196623:DOB196626 DXX196623:DXX196626 EHT196623:EHT196626 ERP196623:ERP196626 FBL196623:FBL196626 FLH196623:FLH196626 FVD196623:FVD196626 GEZ196623:GEZ196626 GOV196623:GOV196626 GYR196623:GYR196626 HIN196623:HIN196626 HSJ196623:HSJ196626 ICF196623:ICF196626 IMB196623:IMB196626 IVX196623:IVX196626 JFT196623:JFT196626 JPP196623:JPP196626 JZL196623:JZL196626 KJH196623:KJH196626 KTD196623:KTD196626 LCZ196623:LCZ196626 LMV196623:LMV196626 LWR196623:LWR196626 MGN196623:MGN196626 MQJ196623:MQJ196626 NAF196623:NAF196626 NKB196623:NKB196626 NTX196623:NTX196626 ODT196623:ODT196626 ONP196623:ONP196626 OXL196623:OXL196626 PHH196623:PHH196626 PRD196623:PRD196626 QAZ196623:QAZ196626 QKV196623:QKV196626 QUR196623:QUR196626 REN196623:REN196626 ROJ196623:ROJ196626 RYF196623:RYF196626 SIB196623:SIB196626 SRX196623:SRX196626 TBT196623:TBT196626 TLP196623:TLP196626 TVL196623:TVL196626 UFH196623:UFH196626 UPD196623:UPD196626 UYZ196623:UYZ196626 VIV196623:VIV196626 VSR196623:VSR196626 WCN196623:WCN196626 WMJ196623:WMJ196626 WWF196623:WWF196626 X262159:X262162 JT262159:JT262162 TP262159:TP262162 ADL262159:ADL262162 ANH262159:ANH262162 AXD262159:AXD262162 BGZ262159:BGZ262162 BQV262159:BQV262162 CAR262159:CAR262162 CKN262159:CKN262162 CUJ262159:CUJ262162 DEF262159:DEF262162 DOB262159:DOB262162 DXX262159:DXX262162 EHT262159:EHT262162 ERP262159:ERP262162 FBL262159:FBL262162 FLH262159:FLH262162 FVD262159:FVD262162 GEZ262159:GEZ262162 GOV262159:GOV262162 GYR262159:GYR262162 HIN262159:HIN262162 HSJ262159:HSJ262162 ICF262159:ICF262162 IMB262159:IMB262162 IVX262159:IVX262162 JFT262159:JFT262162 JPP262159:JPP262162 JZL262159:JZL262162 KJH262159:KJH262162 KTD262159:KTD262162 LCZ262159:LCZ262162 LMV262159:LMV262162 LWR262159:LWR262162 MGN262159:MGN262162 MQJ262159:MQJ262162 NAF262159:NAF262162 NKB262159:NKB262162 NTX262159:NTX262162 ODT262159:ODT262162 ONP262159:ONP262162 OXL262159:OXL262162 PHH262159:PHH262162 PRD262159:PRD262162 QAZ262159:QAZ262162 QKV262159:QKV262162 QUR262159:QUR262162 REN262159:REN262162 ROJ262159:ROJ262162 RYF262159:RYF262162 SIB262159:SIB262162 SRX262159:SRX262162 TBT262159:TBT262162 TLP262159:TLP262162 TVL262159:TVL262162 UFH262159:UFH262162 UPD262159:UPD262162 UYZ262159:UYZ262162 VIV262159:VIV262162 VSR262159:VSR262162 WCN262159:WCN262162 WMJ262159:WMJ262162 WWF262159:WWF262162 X327695:X327698 JT327695:JT327698 TP327695:TP327698 ADL327695:ADL327698 ANH327695:ANH327698 AXD327695:AXD327698 BGZ327695:BGZ327698 BQV327695:BQV327698 CAR327695:CAR327698 CKN327695:CKN327698 CUJ327695:CUJ327698 DEF327695:DEF327698 DOB327695:DOB327698 DXX327695:DXX327698 EHT327695:EHT327698 ERP327695:ERP327698 FBL327695:FBL327698 FLH327695:FLH327698 FVD327695:FVD327698 GEZ327695:GEZ327698 GOV327695:GOV327698 GYR327695:GYR327698 HIN327695:HIN327698 HSJ327695:HSJ327698 ICF327695:ICF327698 IMB327695:IMB327698 IVX327695:IVX327698 JFT327695:JFT327698 JPP327695:JPP327698 JZL327695:JZL327698 KJH327695:KJH327698 KTD327695:KTD327698 LCZ327695:LCZ327698 LMV327695:LMV327698 LWR327695:LWR327698 MGN327695:MGN327698 MQJ327695:MQJ327698 NAF327695:NAF327698 NKB327695:NKB327698 NTX327695:NTX327698 ODT327695:ODT327698 ONP327695:ONP327698 OXL327695:OXL327698 PHH327695:PHH327698 PRD327695:PRD327698 QAZ327695:QAZ327698 QKV327695:QKV327698 QUR327695:QUR327698 REN327695:REN327698 ROJ327695:ROJ327698 RYF327695:RYF327698 SIB327695:SIB327698 SRX327695:SRX327698 TBT327695:TBT327698 TLP327695:TLP327698 TVL327695:TVL327698 UFH327695:UFH327698 UPD327695:UPD327698 UYZ327695:UYZ327698 VIV327695:VIV327698 VSR327695:VSR327698 WCN327695:WCN327698 WMJ327695:WMJ327698 WWF327695:WWF327698 X393231:X393234 JT393231:JT393234 TP393231:TP393234 ADL393231:ADL393234 ANH393231:ANH393234 AXD393231:AXD393234 BGZ393231:BGZ393234 BQV393231:BQV393234 CAR393231:CAR393234 CKN393231:CKN393234 CUJ393231:CUJ393234 DEF393231:DEF393234 DOB393231:DOB393234 DXX393231:DXX393234 EHT393231:EHT393234 ERP393231:ERP393234 FBL393231:FBL393234 FLH393231:FLH393234 FVD393231:FVD393234 GEZ393231:GEZ393234 GOV393231:GOV393234 GYR393231:GYR393234 HIN393231:HIN393234 HSJ393231:HSJ393234 ICF393231:ICF393234 IMB393231:IMB393234 IVX393231:IVX393234 JFT393231:JFT393234 JPP393231:JPP393234 JZL393231:JZL393234 KJH393231:KJH393234 KTD393231:KTD393234 LCZ393231:LCZ393234 LMV393231:LMV393234 LWR393231:LWR393234 MGN393231:MGN393234 MQJ393231:MQJ393234 NAF393231:NAF393234 NKB393231:NKB393234 NTX393231:NTX393234 ODT393231:ODT393234 ONP393231:ONP393234 OXL393231:OXL393234 PHH393231:PHH393234 PRD393231:PRD393234 QAZ393231:QAZ393234 QKV393231:QKV393234 QUR393231:QUR393234 REN393231:REN393234 ROJ393231:ROJ393234 RYF393231:RYF393234 SIB393231:SIB393234 SRX393231:SRX393234 TBT393231:TBT393234 TLP393231:TLP393234 TVL393231:TVL393234 UFH393231:UFH393234 UPD393231:UPD393234 UYZ393231:UYZ393234 VIV393231:VIV393234 VSR393231:VSR393234 WCN393231:WCN393234 WMJ393231:WMJ393234 WWF393231:WWF393234 X458767:X458770 JT458767:JT458770 TP458767:TP458770 ADL458767:ADL458770 ANH458767:ANH458770 AXD458767:AXD458770 BGZ458767:BGZ458770 BQV458767:BQV458770 CAR458767:CAR458770 CKN458767:CKN458770 CUJ458767:CUJ458770 DEF458767:DEF458770 DOB458767:DOB458770 DXX458767:DXX458770 EHT458767:EHT458770 ERP458767:ERP458770 FBL458767:FBL458770 FLH458767:FLH458770 FVD458767:FVD458770 GEZ458767:GEZ458770 GOV458767:GOV458770 GYR458767:GYR458770 HIN458767:HIN458770 HSJ458767:HSJ458770 ICF458767:ICF458770 IMB458767:IMB458770 IVX458767:IVX458770 JFT458767:JFT458770 JPP458767:JPP458770 JZL458767:JZL458770 KJH458767:KJH458770 KTD458767:KTD458770 LCZ458767:LCZ458770 LMV458767:LMV458770 LWR458767:LWR458770 MGN458767:MGN458770 MQJ458767:MQJ458770 NAF458767:NAF458770 NKB458767:NKB458770 NTX458767:NTX458770 ODT458767:ODT458770 ONP458767:ONP458770 OXL458767:OXL458770 PHH458767:PHH458770 PRD458767:PRD458770 QAZ458767:QAZ458770 QKV458767:QKV458770 QUR458767:QUR458770 REN458767:REN458770 ROJ458767:ROJ458770 RYF458767:RYF458770 SIB458767:SIB458770 SRX458767:SRX458770 TBT458767:TBT458770 TLP458767:TLP458770 TVL458767:TVL458770 UFH458767:UFH458770 UPD458767:UPD458770 UYZ458767:UYZ458770 VIV458767:VIV458770 VSR458767:VSR458770 WCN458767:WCN458770 WMJ458767:WMJ458770 WWF458767:WWF458770 X524303:X524306 JT524303:JT524306 TP524303:TP524306 ADL524303:ADL524306 ANH524303:ANH524306 AXD524303:AXD524306 BGZ524303:BGZ524306 BQV524303:BQV524306 CAR524303:CAR524306 CKN524303:CKN524306 CUJ524303:CUJ524306 DEF524303:DEF524306 DOB524303:DOB524306 DXX524303:DXX524306 EHT524303:EHT524306 ERP524303:ERP524306 FBL524303:FBL524306 FLH524303:FLH524306 FVD524303:FVD524306 GEZ524303:GEZ524306 GOV524303:GOV524306 GYR524303:GYR524306 HIN524303:HIN524306 HSJ524303:HSJ524306 ICF524303:ICF524306 IMB524303:IMB524306 IVX524303:IVX524306 JFT524303:JFT524306 JPP524303:JPP524306 JZL524303:JZL524306 KJH524303:KJH524306 KTD524303:KTD524306 LCZ524303:LCZ524306 LMV524303:LMV524306 LWR524303:LWR524306 MGN524303:MGN524306 MQJ524303:MQJ524306 NAF524303:NAF524306 NKB524303:NKB524306 NTX524303:NTX524306 ODT524303:ODT524306 ONP524303:ONP524306 OXL524303:OXL524306 PHH524303:PHH524306 PRD524303:PRD524306 QAZ524303:QAZ524306 QKV524303:QKV524306 QUR524303:QUR524306 REN524303:REN524306 ROJ524303:ROJ524306 RYF524303:RYF524306 SIB524303:SIB524306 SRX524303:SRX524306 TBT524303:TBT524306 TLP524303:TLP524306 TVL524303:TVL524306 UFH524303:UFH524306 UPD524303:UPD524306 UYZ524303:UYZ524306 VIV524303:VIV524306 VSR524303:VSR524306 WCN524303:WCN524306 WMJ524303:WMJ524306 WWF524303:WWF524306 X589839:X589842 JT589839:JT589842 TP589839:TP589842 ADL589839:ADL589842 ANH589839:ANH589842 AXD589839:AXD589842 BGZ589839:BGZ589842 BQV589839:BQV589842 CAR589839:CAR589842 CKN589839:CKN589842 CUJ589839:CUJ589842 DEF589839:DEF589842 DOB589839:DOB589842 DXX589839:DXX589842 EHT589839:EHT589842 ERP589839:ERP589842 FBL589839:FBL589842 FLH589839:FLH589842 FVD589839:FVD589842 GEZ589839:GEZ589842 GOV589839:GOV589842 GYR589839:GYR589842 HIN589839:HIN589842 HSJ589839:HSJ589842 ICF589839:ICF589842 IMB589839:IMB589842 IVX589839:IVX589842 JFT589839:JFT589842 JPP589839:JPP589842 JZL589839:JZL589842 KJH589839:KJH589842 KTD589839:KTD589842 LCZ589839:LCZ589842 LMV589839:LMV589842 LWR589839:LWR589842 MGN589839:MGN589842 MQJ589839:MQJ589842 NAF589839:NAF589842 NKB589839:NKB589842 NTX589839:NTX589842 ODT589839:ODT589842 ONP589839:ONP589842 OXL589839:OXL589842 PHH589839:PHH589842 PRD589839:PRD589842 QAZ589839:QAZ589842 QKV589839:QKV589842 QUR589839:QUR589842 REN589839:REN589842 ROJ589839:ROJ589842 RYF589839:RYF589842 SIB589839:SIB589842 SRX589839:SRX589842 TBT589839:TBT589842 TLP589839:TLP589842 TVL589839:TVL589842 UFH589839:UFH589842 UPD589839:UPD589842 UYZ589839:UYZ589842 VIV589839:VIV589842 VSR589839:VSR589842 WCN589839:WCN589842 WMJ589839:WMJ589842 WWF589839:WWF589842 X655375:X655378 JT655375:JT655378 TP655375:TP655378 ADL655375:ADL655378 ANH655375:ANH655378 AXD655375:AXD655378 BGZ655375:BGZ655378 BQV655375:BQV655378 CAR655375:CAR655378 CKN655375:CKN655378 CUJ655375:CUJ655378 DEF655375:DEF655378 DOB655375:DOB655378 DXX655375:DXX655378 EHT655375:EHT655378 ERP655375:ERP655378 FBL655375:FBL655378 FLH655375:FLH655378 FVD655375:FVD655378 GEZ655375:GEZ655378 GOV655375:GOV655378 GYR655375:GYR655378 HIN655375:HIN655378 HSJ655375:HSJ655378 ICF655375:ICF655378 IMB655375:IMB655378 IVX655375:IVX655378 JFT655375:JFT655378 JPP655375:JPP655378 JZL655375:JZL655378 KJH655375:KJH655378 KTD655375:KTD655378 LCZ655375:LCZ655378 LMV655375:LMV655378 LWR655375:LWR655378 MGN655375:MGN655378 MQJ655375:MQJ655378 NAF655375:NAF655378 NKB655375:NKB655378 NTX655375:NTX655378 ODT655375:ODT655378 ONP655375:ONP655378 OXL655375:OXL655378 PHH655375:PHH655378 PRD655375:PRD655378 QAZ655375:QAZ655378 QKV655375:QKV655378 QUR655375:QUR655378 REN655375:REN655378 ROJ655375:ROJ655378 RYF655375:RYF655378 SIB655375:SIB655378 SRX655375:SRX655378 TBT655375:TBT655378 TLP655375:TLP655378 TVL655375:TVL655378 UFH655375:UFH655378 UPD655375:UPD655378 UYZ655375:UYZ655378 VIV655375:VIV655378 VSR655375:VSR655378 WCN655375:WCN655378 WMJ655375:WMJ655378 WWF655375:WWF655378 X720911:X720914 JT720911:JT720914 TP720911:TP720914 ADL720911:ADL720914 ANH720911:ANH720914 AXD720911:AXD720914 BGZ720911:BGZ720914 BQV720911:BQV720914 CAR720911:CAR720914 CKN720911:CKN720914 CUJ720911:CUJ720914 DEF720911:DEF720914 DOB720911:DOB720914 DXX720911:DXX720914 EHT720911:EHT720914 ERP720911:ERP720914 FBL720911:FBL720914 FLH720911:FLH720914 FVD720911:FVD720914 GEZ720911:GEZ720914 GOV720911:GOV720914 GYR720911:GYR720914 HIN720911:HIN720914 HSJ720911:HSJ720914 ICF720911:ICF720914 IMB720911:IMB720914 IVX720911:IVX720914 JFT720911:JFT720914 JPP720911:JPP720914 JZL720911:JZL720914 KJH720911:KJH720914 KTD720911:KTD720914 LCZ720911:LCZ720914 LMV720911:LMV720914 LWR720911:LWR720914 MGN720911:MGN720914 MQJ720911:MQJ720914 NAF720911:NAF720914 NKB720911:NKB720914 NTX720911:NTX720914 ODT720911:ODT720914 ONP720911:ONP720914 OXL720911:OXL720914 PHH720911:PHH720914 PRD720911:PRD720914 QAZ720911:QAZ720914 QKV720911:QKV720914 QUR720911:QUR720914 REN720911:REN720914 ROJ720911:ROJ720914 RYF720911:RYF720914 SIB720911:SIB720914 SRX720911:SRX720914 TBT720911:TBT720914 TLP720911:TLP720914 TVL720911:TVL720914 UFH720911:UFH720914 UPD720911:UPD720914 UYZ720911:UYZ720914 VIV720911:VIV720914 VSR720911:VSR720914 WCN720911:WCN720914 WMJ720911:WMJ720914 WWF720911:WWF720914 X786447:X786450 JT786447:JT786450 TP786447:TP786450 ADL786447:ADL786450 ANH786447:ANH786450 AXD786447:AXD786450 BGZ786447:BGZ786450 BQV786447:BQV786450 CAR786447:CAR786450 CKN786447:CKN786450 CUJ786447:CUJ786450 DEF786447:DEF786450 DOB786447:DOB786450 DXX786447:DXX786450 EHT786447:EHT786450 ERP786447:ERP786450 FBL786447:FBL786450 FLH786447:FLH786450 FVD786447:FVD786450 GEZ786447:GEZ786450 GOV786447:GOV786450 GYR786447:GYR786450 HIN786447:HIN786450 HSJ786447:HSJ786450 ICF786447:ICF786450 IMB786447:IMB786450 IVX786447:IVX786450 JFT786447:JFT786450 JPP786447:JPP786450 JZL786447:JZL786450 KJH786447:KJH786450 KTD786447:KTD786450 LCZ786447:LCZ786450 LMV786447:LMV786450 LWR786447:LWR786450 MGN786447:MGN786450 MQJ786447:MQJ786450 NAF786447:NAF786450 NKB786447:NKB786450 NTX786447:NTX786450 ODT786447:ODT786450 ONP786447:ONP786450 OXL786447:OXL786450 PHH786447:PHH786450 PRD786447:PRD786450 QAZ786447:QAZ786450 QKV786447:QKV786450 QUR786447:QUR786450 REN786447:REN786450 ROJ786447:ROJ786450 RYF786447:RYF786450 SIB786447:SIB786450 SRX786447:SRX786450 TBT786447:TBT786450 TLP786447:TLP786450 TVL786447:TVL786450 UFH786447:UFH786450 UPD786447:UPD786450 UYZ786447:UYZ786450 VIV786447:VIV786450 VSR786447:VSR786450 WCN786447:WCN786450 WMJ786447:WMJ786450 WWF786447:WWF786450 X851983:X851986 JT851983:JT851986 TP851983:TP851986 ADL851983:ADL851986 ANH851983:ANH851986 AXD851983:AXD851986 BGZ851983:BGZ851986 BQV851983:BQV851986 CAR851983:CAR851986 CKN851983:CKN851986 CUJ851983:CUJ851986 DEF851983:DEF851986 DOB851983:DOB851986 DXX851983:DXX851986 EHT851983:EHT851986 ERP851983:ERP851986 FBL851983:FBL851986 FLH851983:FLH851986 FVD851983:FVD851986 GEZ851983:GEZ851986 GOV851983:GOV851986 GYR851983:GYR851986 HIN851983:HIN851986 HSJ851983:HSJ851986 ICF851983:ICF851986 IMB851983:IMB851986 IVX851983:IVX851986 JFT851983:JFT851986 JPP851983:JPP851986 JZL851983:JZL851986 KJH851983:KJH851986 KTD851983:KTD851986 LCZ851983:LCZ851986 LMV851983:LMV851986 LWR851983:LWR851986 MGN851983:MGN851986 MQJ851983:MQJ851986 NAF851983:NAF851986 NKB851983:NKB851986 NTX851983:NTX851986 ODT851983:ODT851986 ONP851983:ONP851986 OXL851983:OXL851986 PHH851983:PHH851986 PRD851983:PRD851986 QAZ851983:QAZ851986 QKV851983:QKV851986 QUR851983:QUR851986 REN851983:REN851986 ROJ851983:ROJ851986 RYF851983:RYF851986 SIB851983:SIB851986 SRX851983:SRX851986 TBT851983:TBT851986 TLP851983:TLP851986 TVL851983:TVL851986 UFH851983:UFH851986 UPD851983:UPD851986 UYZ851983:UYZ851986 VIV851983:VIV851986 VSR851983:VSR851986 WCN851983:WCN851986 WMJ851983:WMJ851986 WWF851983:WWF851986 X917519:X917522 JT917519:JT917522 TP917519:TP917522 ADL917519:ADL917522 ANH917519:ANH917522 AXD917519:AXD917522 BGZ917519:BGZ917522 BQV917519:BQV917522 CAR917519:CAR917522 CKN917519:CKN917522 CUJ917519:CUJ917522 DEF917519:DEF917522 DOB917519:DOB917522 DXX917519:DXX917522 EHT917519:EHT917522 ERP917519:ERP917522 FBL917519:FBL917522 FLH917519:FLH917522 FVD917519:FVD917522 GEZ917519:GEZ917522 GOV917519:GOV917522 GYR917519:GYR917522 HIN917519:HIN917522 HSJ917519:HSJ917522 ICF917519:ICF917522 IMB917519:IMB917522 IVX917519:IVX917522 JFT917519:JFT917522 JPP917519:JPP917522 JZL917519:JZL917522 KJH917519:KJH917522 KTD917519:KTD917522 LCZ917519:LCZ917522 LMV917519:LMV917522 LWR917519:LWR917522 MGN917519:MGN917522 MQJ917519:MQJ917522 NAF917519:NAF917522 NKB917519:NKB917522 NTX917519:NTX917522 ODT917519:ODT917522 ONP917519:ONP917522 OXL917519:OXL917522 PHH917519:PHH917522 PRD917519:PRD917522 QAZ917519:QAZ917522 QKV917519:QKV917522 QUR917519:QUR917522 REN917519:REN917522 ROJ917519:ROJ917522 RYF917519:RYF917522 SIB917519:SIB917522 SRX917519:SRX917522 TBT917519:TBT917522 TLP917519:TLP917522 TVL917519:TVL917522 UFH917519:UFH917522 UPD917519:UPD917522 UYZ917519:UYZ917522 VIV917519:VIV917522 VSR917519:VSR917522 WCN917519:WCN917522 WMJ917519:WMJ917522 WWF917519:WWF917522 X983055:X983058 JT983055:JT983058 TP983055:TP983058 ADL983055:ADL983058 ANH983055:ANH983058 AXD983055:AXD983058 BGZ983055:BGZ983058 BQV983055:BQV983058 CAR983055:CAR983058 CKN983055:CKN983058 CUJ983055:CUJ983058 DEF983055:DEF983058 DOB983055:DOB983058 DXX983055:DXX983058 EHT983055:EHT983058 ERP983055:ERP983058 FBL983055:FBL983058 FLH983055:FLH983058 FVD983055:FVD983058 GEZ983055:GEZ983058 GOV983055:GOV983058 GYR983055:GYR983058 HIN983055:HIN983058 HSJ983055:HSJ983058 ICF983055:ICF983058 IMB983055:IMB983058 IVX983055:IVX983058 JFT983055:JFT983058 JPP983055:JPP983058 JZL983055:JZL983058 KJH983055:KJH983058 KTD983055:KTD983058 LCZ983055:LCZ983058 LMV983055:LMV983058 LWR983055:LWR983058 MGN983055:MGN983058 MQJ983055:MQJ983058 NAF983055:NAF983058 NKB983055:NKB983058 NTX983055:NTX983058 ODT983055:ODT983058 ONP983055:ONP983058 OXL983055:OXL983058 PHH983055:PHH983058 PRD983055:PRD983058 QAZ983055:QAZ983058 QKV983055:QKV983058 QUR983055:QUR983058 REN983055:REN983058 ROJ983055:ROJ983058 RYF983055:RYF983058 SIB983055:SIB983058 SRX983055:SRX983058 TBT983055:TBT983058 TLP983055:TLP983058 TVL983055:TVL983058 UFH983055:UFH983058 UPD983055:UPD983058 UYZ983055:UYZ983058 VIV983055:VIV983058 VSR983055:VSR983058 WCN983055:WCN983058 WMJ983055:WMJ983058 WWF983055:WWF983058 V20:V23 JR20:JR23 TN20:TN23 ADJ20:ADJ23 ANF20:ANF23 AXB20:AXB23 BGX20:BGX23 BQT20:BQT23 CAP20:CAP23 CKL20:CKL23 CUH20:CUH23 DED20:DED23 DNZ20:DNZ23 DXV20:DXV23 EHR20:EHR23 ERN20:ERN23 FBJ20:FBJ23 FLF20:FLF23 FVB20:FVB23 GEX20:GEX23 GOT20:GOT23 GYP20:GYP23 HIL20:HIL23 HSH20:HSH23 ICD20:ICD23 ILZ20:ILZ23 IVV20:IVV23 JFR20:JFR23 JPN20:JPN23 JZJ20:JZJ23 KJF20:KJF23 KTB20:KTB23 LCX20:LCX23 LMT20:LMT23 LWP20:LWP23 MGL20:MGL23 MQH20:MQH23 NAD20:NAD23 NJZ20:NJZ23 NTV20:NTV23 ODR20:ODR23 ONN20:ONN23 OXJ20:OXJ23 PHF20:PHF23 PRB20:PRB23 QAX20:QAX23 QKT20:QKT23 QUP20:QUP23 REL20:REL23 ROH20:ROH23 RYD20:RYD23 SHZ20:SHZ23 SRV20:SRV23 TBR20:TBR23 TLN20:TLN23 TVJ20:TVJ23 UFF20:UFF23 UPB20:UPB23 UYX20:UYX23 VIT20:VIT23 VSP20:VSP23 WCL20:WCL23 WMH20:WMH23 WWD20:WWD23 V65556:V65559 JR65556:JR65559 TN65556:TN65559 ADJ65556:ADJ65559 ANF65556:ANF65559 AXB65556:AXB65559 BGX65556:BGX65559 BQT65556:BQT65559 CAP65556:CAP65559 CKL65556:CKL65559 CUH65556:CUH65559 DED65556:DED65559 DNZ65556:DNZ65559 DXV65556:DXV65559 EHR65556:EHR65559 ERN65556:ERN65559 FBJ65556:FBJ65559 FLF65556:FLF65559 FVB65556:FVB65559 GEX65556:GEX65559 GOT65556:GOT65559 GYP65556:GYP65559 HIL65556:HIL65559 HSH65556:HSH65559 ICD65556:ICD65559 ILZ65556:ILZ65559 IVV65556:IVV65559 JFR65556:JFR65559 JPN65556:JPN65559 JZJ65556:JZJ65559 KJF65556:KJF65559 KTB65556:KTB65559 LCX65556:LCX65559 LMT65556:LMT65559 LWP65556:LWP65559 MGL65556:MGL65559 MQH65556:MQH65559 NAD65556:NAD65559 NJZ65556:NJZ65559 NTV65556:NTV65559 ODR65556:ODR65559 ONN65556:ONN65559 OXJ65556:OXJ65559 PHF65556:PHF65559 PRB65556:PRB65559 QAX65556:QAX65559 QKT65556:QKT65559 QUP65556:QUP65559 REL65556:REL65559 ROH65556:ROH65559 RYD65556:RYD65559 SHZ65556:SHZ65559 SRV65556:SRV65559 TBR65556:TBR65559 TLN65556:TLN65559 TVJ65556:TVJ65559 UFF65556:UFF65559 UPB65556:UPB65559 UYX65556:UYX65559 VIT65556:VIT65559 VSP65556:VSP65559 WCL65556:WCL65559 WMH65556:WMH65559 WWD65556:WWD65559 V131092:V131095 JR131092:JR131095 TN131092:TN131095 ADJ131092:ADJ131095 ANF131092:ANF131095 AXB131092:AXB131095 BGX131092:BGX131095 BQT131092:BQT131095 CAP131092:CAP131095 CKL131092:CKL131095 CUH131092:CUH131095 DED131092:DED131095 DNZ131092:DNZ131095 DXV131092:DXV131095 EHR131092:EHR131095 ERN131092:ERN131095 FBJ131092:FBJ131095 FLF131092:FLF131095 FVB131092:FVB131095 GEX131092:GEX131095 GOT131092:GOT131095 GYP131092:GYP131095 HIL131092:HIL131095 HSH131092:HSH131095 ICD131092:ICD131095 ILZ131092:ILZ131095 IVV131092:IVV131095 JFR131092:JFR131095 JPN131092:JPN131095 JZJ131092:JZJ131095 KJF131092:KJF131095 KTB131092:KTB131095 LCX131092:LCX131095 LMT131092:LMT131095 LWP131092:LWP131095 MGL131092:MGL131095 MQH131092:MQH131095 NAD131092:NAD131095 NJZ131092:NJZ131095 NTV131092:NTV131095 ODR131092:ODR131095 ONN131092:ONN131095 OXJ131092:OXJ131095 PHF131092:PHF131095 PRB131092:PRB131095 QAX131092:QAX131095 QKT131092:QKT131095 QUP131092:QUP131095 REL131092:REL131095 ROH131092:ROH131095 RYD131092:RYD131095 SHZ131092:SHZ131095 SRV131092:SRV131095 TBR131092:TBR131095 TLN131092:TLN131095 TVJ131092:TVJ131095 UFF131092:UFF131095 UPB131092:UPB131095 UYX131092:UYX131095 VIT131092:VIT131095 VSP131092:VSP131095 WCL131092:WCL131095 WMH131092:WMH131095 WWD131092:WWD131095 V196628:V196631 JR196628:JR196631 TN196628:TN196631 ADJ196628:ADJ196631 ANF196628:ANF196631 AXB196628:AXB196631 BGX196628:BGX196631 BQT196628:BQT196631 CAP196628:CAP196631 CKL196628:CKL196631 CUH196628:CUH196631 DED196628:DED196631 DNZ196628:DNZ196631 DXV196628:DXV196631 EHR196628:EHR196631 ERN196628:ERN196631 FBJ196628:FBJ196631 FLF196628:FLF196631 FVB196628:FVB196631 GEX196628:GEX196631 GOT196628:GOT196631 GYP196628:GYP196631 HIL196628:HIL196631 HSH196628:HSH196631 ICD196628:ICD196631 ILZ196628:ILZ196631 IVV196628:IVV196631 JFR196628:JFR196631 JPN196628:JPN196631 JZJ196628:JZJ196631 KJF196628:KJF196631 KTB196628:KTB196631 LCX196628:LCX196631 LMT196628:LMT196631 LWP196628:LWP196631 MGL196628:MGL196631 MQH196628:MQH196631 NAD196628:NAD196631 NJZ196628:NJZ196631 NTV196628:NTV196631 ODR196628:ODR196631 ONN196628:ONN196631 OXJ196628:OXJ196631 PHF196628:PHF196631 PRB196628:PRB196631 QAX196628:QAX196631 QKT196628:QKT196631 QUP196628:QUP196631 REL196628:REL196631 ROH196628:ROH196631 RYD196628:RYD196631 SHZ196628:SHZ196631 SRV196628:SRV196631 TBR196628:TBR196631 TLN196628:TLN196631 TVJ196628:TVJ196631 UFF196628:UFF196631 UPB196628:UPB196631 UYX196628:UYX196631 VIT196628:VIT196631 VSP196628:VSP196631 WCL196628:WCL196631 WMH196628:WMH196631 WWD196628:WWD196631 V262164:V262167 JR262164:JR262167 TN262164:TN262167 ADJ262164:ADJ262167 ANF262164:ANF262167 AXB262164:AXB262167 BGX262164:BGX262167 BQT262164:BQT262167 CAP262164:CAP262167 CKL262164:CKL262167 CUH262164:CUH262167 DED262164:DED262167 DNZ262164:DNZ262167 DXV262164:DXV262167 EHR262164:EHR262167 ERN262164:ERN262167 FBJ262164:FBJ262167 FLF262164:FLF262167 FVB262164:FVB262167 GEX262164:GEX262167 GOT262164:GOT262167 GYP262164:GYP262167 HIL262164:HIL262167 HSH262164:HSH262167 ICD262164:ICD262167 ILZ262164:ILZ262167 IVV262164:IVV262167 JFR262164:JFR262167 JPN262164:JPN262167 JZJ262164:JZJ262167 KJF262164:KJF262167 KTB262164:KTB262167 LCX262164:LCX262167 LMT262164:LMT262167 LWP262164:LWP262167 MGL262164:MGL262167 MQH262164:MQH262167 NAD262164:NAD262167 NJZ262164:NJZ262167 NTV262164:NTV262167 ODR262164:ODR262167 ONN262164:ONN262167 OXJ262164:OXJ262167 PHF262164:PHF262167 PRB262164:PRB262167 QAX262164:QAX262167 QKT262164:QKT262167 QUP262164:QUP262167 REL262164:REL262167 ROH262164:ROH262167 RYD262164:RYD262167 SHZ262164:SHZ262167 SRV262164:SRV262167 TBR262164:TBR262167 TLN262164:TLN262167 TVJ262164:TVJ262167 UFF262164:UFF262167 UPB262164:UPB262167 UYX262164:UYX262167 VIT262164:VIT262167 VSP262164:VSP262167 WCL262164:WCL262167 WMH262164:WMH262167 WWD262164:WWD262167 V327700:V327703 JR327700:JR327703 TN327700:TN327703 ADJ327700:ADJ327703 ANF327700:ANF327703 AXB327700:AXB327703 BGX327700:BGX327703 BQT327700:BQT327703 CAP327700:CAP327703 CKL327700:CKL327703 CUH327700:CUH327703 DED327700:DED327703 DNZ327700:DNZ327703 DXV327700:DXV327703 EHR327700:EHR327703 ERN327700:ERN327703 FBJ327700:FBJ327703 FLF327700:FLF327703 FVB327700:FVB327703 GEX327700:GEX327703 GOT327700:GOT327703 GYP327700:GYP327703 HIL327700:HIL327703 HSH327700:HSH327703 ICD327700:ICD327703 ILZ327700:ILZ327703 IVV327700:IVV327703 JFR327700:JFR327703 JPN327700:JPN327703 JZJ327700:JZJ327703 KJF327700:KJF327703 KTB327700:KTB327703 LCX327700:LCX327703 LMT327700:LMT327703 LWP327700:LWP327703 MGL327700:MGL327703 MQH327700:MQH327703 NAD327700:NAD327703 NJZ327700:NJZ327703 NTV327700:NTV327703 ODR327700:ODR327703 ONN327700:ONN327703 OXJ327700:OXJ327703 PHF327700:PHF327703 PRB327700:PRB327703 QAX327700:QAX327703 QKT327700:QKT327703 QUP327700:QUP327703 REL327700:REL327703 ROH327700:ROH327703 RYD327700:RYD327703 SHZ327700:SHZ327703 SRV327700:SRV327703 TBR327700:TBR327703 TLN327700:TLN327703 TVJ327700:TVJ327703 UFF327700:UFF327703 UPB327700:UPB327703 UYX327700:UYX327703 VIT327700:VIT327703 VSP327700:VSP327703 WCL327700:WCL327703 WMH327700:WMH327703 WWD327700:WWD327703 V393236:V393239 JR393236:JR393239 TN393236:TN393239 ADJ393236:ADJ393239 ANF393236:ANF393239 AXB393236:AXB393239 BGX393236:BGX393239 BQT393236:BQT393239 CAP393236:CAP393239 CKL393236:CKL393239 CUH393236:CUH393239 DED393236:DED393239 DNZ393236:DNZ393239 DXV393236:DXV393239 EHR393236:EHR393239 ERN393236:ERN393239 FBJ393236:FBJ393239 FLF393236:FLF393239 FVB393236:FVB393239 GEX393236:GEX393239 GOT393236:GOT393239 GYP393236:GYP393239 HIL393236:HIL393239 HSH393236:HSH393239 ICD393236:ICD393239 ILZ393236:ILZ393239 IVV393236:IVV393239 JFR393236:JFR393239 JPN393236:JPN393239 JZJ393236:JZJ393239 KJF393236:KJF393239 KTB393236:KTB393239 LCX393236:LCX393239 LMT393236:LMT393239 LWP393236:LWP393239 MGL393236:MGL393239 MQH393236:MQH393239 NAD393236:NAD393239 NJZ393236:NJZ393239 NTV393236:NTV393239 ODR393236:ODR393239 ONN393236:ONN393239 OXJ393236:OXJ393239 PHF393236:PHF393239 PRB393236:PRB393239 QAX393236:QAX393239 QKT393236:QKT393239 QUP393236:QUP393239 REL393236:REL393239 ROH393236:ROH393239 RYD393236:RYD393239 SHZ393236:SHZ393239 SRV393236:SRV393239 TBR393236:TBR393239 TLN393236:TLN393239 TVJ393236:TVJ393239 UFF393236:UFF393239 UPB393236:UPB393239 UYX393236:UYX393239 VIT393236:VIT393239 VSP393236:VSP393239 WCL393236:WCL393239 WMH393236:WMH393239 WWD393236:WWD393239 V458772:V458775 JR458772:JR458775 TN458772:TN458775 ADJ458772:ADJ458775 ANF458772:ANF458775 AXB458772:AXB458775 BGX458772:BGX458775 BQT458772:BQT458775 CAP458772:CAP458775 CKL458772:CKL458775 CUH458772:CUH458775 DED458772:DED458775 DNZ458772:DNZ458775 DXV458772:DXV458775 EHR458772:EHR458775 ERN458772:ERN458775 FBJ458772:FBJ458775 FLF458772:FLF458775 FVB458772:FVB458775 GEX458772:GEX458775 GOT458772:GOT458775 GYP458772:GYP458775 HIL458772:HIL458775 HSH458772:HSH458775 ICD458772:ICD458775 ILZ458772:ILZ458775 IVV458772:IVV458775 JFR458772:JFR458775 JPN458772:JPN458775 JZJ458772:JZJ458775 KJF458772:KJF458775 KTB458772:KTB458775 LCX458772:LCX458775 LMT458772:LMT458775 LWP458772:LWP458775 MGL458772:MGL458775 MQH458772:MQH458775 NAD458772:NAD458775 NJZ458772:NJZ458775 NTV458772:NTV458775 ODR458772:ODR458775 ONN458772:ONN458775 OXJ458772:OXJ458775 PHF458772:PHF458775 PRB458772:PRB458775 QAX458772:QAX458775 QKT458772:QKT458775 QUP458772:QUP458775 REL458772:REL458775 ROH458772:ROH458775 RYD458772:RYD458775 SHZ458772:SHZ458775 SRV458772:SRV458775 TBR458772:TBR458775 TLN458772:TLN458775 TVJ458772:TVJ458775 UFF458772:UFF458775 UPB458772:UPB458775 UYX458772:UYX458775 VIT458772:VIT458775 VSP458772:VSP458775 WCL458772:WCL458775 WMH458772:WMH458775 WWD458772:WWD458775 V524308:V524311 JR524308:JR524311 TN524308:TN524311 ADJ524308:ADJ524311 ANF524308:ANF524311 AXB524308:AXB524311 BGX524308:BGX524311 BQT524308:BQT524311 CAP524308:CAP524311 CKL524308:CKL524311 CUH524308:CUH524311 DED524308:DED524311 DNZ524308:DNZ524311 DXV524308:DXV524311 EHR524308:EHR524311 ERN524308:ERN524311 FBJ524308:FBJ524311 FLF524308:FLF524311 FVB524308:FVB524311 GEX524308:GEX524311 GOT524308:GOT524311 GYP524308:GYP524311 HIL524308:HIL524311 HSH524308:HSH524311 ICD524308:ICD524311 ILZ524308:ILZ524311 IVV524308:IVV524311 JFR524308:JFR524311 JPN524308:JPN524311 JZJ524308:JZJ524311 KJF524308:KJF524311 KTB524308:KTB524311 LCX524308:LCX524311 LMT524308:LMT524311 LWP524308:LWP524311 MGL524308:MGL524311 MQH524308:MQH524311 NAD524308:NAD524311 NJZ524308:NJZ524311 NTV524308:NTV524311 ODR524308:ODR524311 ONN524308:ONN524311 OXJ524308:OXJ524311 PHF524308:PHF524311 PRB524308:PRB524311 QAX524308:QAX524311 QKT524308:QKT524311 QUP524308:QUP524311 REL524308:REL524311 ROH524308:ROH524311 RYD524308:RYD524311 SHZ524308:SHZ524311 SRV524308:SRV524311 TBR524308:TBR524311 TLN524308:TLN524311 TVJ524308:TVJ524311 UFF524308:UFF524311 UPB524308:UPB524311 UYX524308:UYX524311 VIT524308:VIT524311 VSP524308:VSP524311 WCL524308:WCL524311 WMH524308:WMH524311 WWD524308:WWD524311 V589844:V589847 JR589844:JR589847 TN589844:TN589847 ADJ589844:ADJ589847 ANF589844:ANF589847 AXB589844:AXB589847 BGX589844:BGX589847 BQT589844:BQT589847 CAP589844:CAP589847 CKL589844:CKL589847 CUH589844:CUH589847 DED589844:DED589847 DNZ589844:DNZ589847 DXV589844:DXV589847 EHR589844:EHR589847 ERN589844:ERN589847 FBJ589844:FBJ589847 FLF589844:FLF589847 FVB589844:FVB589847 GEX589844:GEX589847 GOT589844:GOT589847 GYP589844:GYP589847 HIL589844:HIL589847 HSH589844:HSH589847 ICD589844:ICD589847 ILZ589844:ILZ589847 IVV589844:IVV589847 JFR589844:JFR589847 JPN589844:JPN589847 JZJ589844:JZJ589847 KJF589844:KJF589847 KTB589844:KTB589847 LCX589844:LCX589847 LMT589844:LMT589847 LWP589844:LWP589847 MGL589844:MGL589847 MQH589844:MQH589847 NAD589844:NAD589847 NJZ589844:NJZ589847 NTV589844:NTV589847 ODR589844:ODR589847 ONN589844:ONN589847 OXJ589844:OXJ589847 PHF589844:PHF589847 PRB589844:PRB589847 QAX589844:QAX589847 QKT589844:QKT589847 QUP589844:QUP589847 REL589844:REL589847 ROH589844:ROH589847 RYD589844:RYD589847 SHZ589844:SHZ589847 SRV589844:SRV589847 TBR589844:TBR589847 TLN589844:TLN589847 TVJ589844:TVJ589847 UFF589844:UFF589847 UPB589844:UPB589847 UYX589844:UYX589847 VIT589844:VIT589847 VSP589844:VSP589847 WCL589844:WCL589847 WMH589844:WMH589847 WWD589844:WWD589847 V655380:V655383 JR655380:JR655383 TN655380:TN655383 ADJ655380:ADJ655383 ANF655380:ANF655383 AXB655380:AXB655383 BGX655380:BGX655383 BQT655380:BQT655383 CAP655380:CAP655383 CKL655380:CKL655383 CUH655380:CUH655383 DED655380:DED655383 DNZ655380:DNZ655383 DXV655380:DXV655383 EHR655380:EHR655383 ERN655380:ERN655383 FBJ655380:FBJ655383 FLF655380:FLF655383 FVB655380:FVB655383 GEX655380:GEX655383 GOT655380:GOT655383 GYP655380:GYP655383 HIL655380:HIL655383 HSH655380:HSH655383 ICD655380:ICD655383 ILZ655380:ILZ655383 IVV655380:IVV655383 JFR655380:JFR655383 JPN655380:JPN655383 JZJ655380:JZJ655383 KJF655380:KJF655383 KTB655380:KTB655383 LCX655380:LCX655383 LMT655380:LMT655383 LWP655380:LWP655383 MGL655380:MGL655383 MQH655380:MQH655383 NAD655380:NAD655383 NJZ655380:NJZ655383 NTV655380:NTV655383 ODR655380:ODR655383 ONN655380:ONN655383 OXJ655380:OXJ655383 PHF655380:PHF655383 PRB655380:PRB655383 QAX655380:QAX655383 QKT655380:QKT655383 QUP655380:QUP655383 REL655380:REL655383 ROH655380:ROH655383 RYD655380:RYD655383 SHZ655380:SHZ655383 SRV655380:SRV655383 TBR655380:TBR655383 TLN655380:TLN655383 TVJ655380:TVJ655383 UFF655380:UFF655383 UPB655380:UPB655383 UYX655380:UYX655383 VIT655380:VIT655383 VSP655380:VSP655383 WCL655380:WCL655383 WMH655380:WMH655383 WWD655380:WWD655383 V720916:V720919 JR720916:JR720919 TN720916:TN720919 ADJ720916:ADJ720919 ANF720916:ANF720919 AXB720916:AXB720919 BGX720916:BGX720919 BQT720916:BQT720919 CAP720916:CAP720919 CKL720916:CKL720919 CUH720916:CUH720919 DED720916:DED720919 DNZ720916:DNZ720919 DXV720916:DXV720919 EHR720916:EHR720919 ERN720916:ERN720919 FBJ720916:FBJ720919 FLF720916:FLF720919 FVB720916:FVB720919 GEX720916:GEX720919 GOT720916:GOT720919 GYP720916:GYP720919 HIL720916:HIL720919 HSH720916:HSH720919 ICD720916:ICD720919 ILZ720916:ILZ720919 IVV720916:IVV720919 JFR720916:JFR720919 JPN720916:JPN720919 JZJ720916:JZJ720919 KJF720916:KJF720919 KTB720916:KTB720919 LCX720916:LCX720919 LMT720916:LMT720919 LWP720916:LWP720919 MGL720916:MGL720919 MQH720916:MQH720919 NAD720916:NAD720919 NJZ720916:NJZ720919 NTV720916:NTV720919 ODR720916:ODR720919 ONN720916:ONN720919 OXJ720916:OXJ720919 PHF720916:PHF720919 PRB720916:PRB720919 QAX720916:QAX720919 QKT720916:QKT720919 QUP720916:QUP720919 REL720916:REL720919 ROH720916:ROH720919 RYD720916:RYD720919 SHZ720916:SHZ720919 SRV720916:SRV720919 TBR720916:TBR720919 TLN720916:TLN720919 TVJ720916:TVJ720919 UFF720916:UFF720919 UPB720916:UPB720919 UYX720916:UYX720919 VIT720916:VIT720919 VSP720916:VSP720919 WCL720916:WCL720919 WMH720916:WMH720919 WWD720916:WWD720919 V786452:V786455 JR786452:JR786455 TN786452:TN786455 ADJ786452:ADJ786455 ANF786452:ANF786455 AXB786452:AXB786455 BGX786452:BGX786455 BQT786452:BQT786455 CAP786452:CAP786455 CKL786452:CKL786455 CUH786452:CUH786455 DED786452:DED786455 DNZ786452:DNZ786455 DXV786452:DXV786455 EHR786452:EHR786455 ERN786452:ERN786455 FBJ786452:FBJ786455 FLF786452:FLF786455 FVB786452:FVB786455 GEX786452:GEX786455 GOT786452:GOT786455 GYP786452:GYP786455 HIL786452:HIL786455 HSH786452:HSH786455 ICD786452:ICD786455 ILZ786452:ILZ786455 IVV786452:IVV786455 JFR786452:JFR786455 JPN786452:JPN786455 JZJ786452:JZJ786455 KJF786452:KJF786455 KTB786452:KTB786455 LCX786452:LCX786455 LMT786452:LMT786455 LWP786452:LWP786455 MGL786452:MGL786455 MQH786452:MQH786455 NAD786452:NAD786455 NJZ786452:NJZ786455 NTV786452:NTV786455 ODR786452:ODR786455 ONN786452:ONN786455 OXJ786452:OXJ786455 PHF786452:PHF786455 PRB786452:PRB786455 QAX786452:QAX786455 QKT786452:QKT786455 QUP786452:QUP786455 REL786452:REL786455 ROH786452:ROH786455 RYD786452:RYD786455 SHZ786452:SHZ786455 SRV786452:SRV786455 TBR786452:TBR786455 TLN786452:TLN786455 TVJ786452:TVJ786455 UFF786452:UFF786455 UPB786452:UPB786455 UYX786452:UYX786455 VIT786452:VIT786455 VSP786452:VSP786455 WCL786452:WCL786455 WMH786452:WMH786455 WWD786452:WWD786455 V851988:V851991 JR851988:JR851991 TN851988:TN851991 ADJ851988:ADJ851991 ANF851988:ANF851991 AXB851988:AXB851991 BGX851988:BGX851991 BQT851988:BQT851991 CAP851988:CAP851991 CKL851988:CKL851991 CUH851988:CUH851991 DED851988:DED851991 DNZ851988:DNZ851991 DXV851988:DXV851991 EHR851988:EHR851991 ERN851988:ERN851991 FBJ851988:FBJ851991 FLF851988:FLF851991 FVB851988:FVB851991 GEX851988:GEX851991 GOT851988:GOT851991 GYP851988:GYP851991 HIL851988:HIL851991 HSH851988:HSH851991 ICD851988:ICD851991 ILZ851988:ILZ851991 IVV851988:IVV851991 JFR851988:JFR851991 JPN851988:JPN851991 JZJ851988:JZJ851991 KJF851988:KJF851991 KTB851988:KTB851991 LCX851988:LCX851991 LMT851988:LMT851991 LWP851988:LWP851991 MGL851988:MGL851991 MQH851988:MQH851991 NAD851988:NAD851991 NJZ851988:NJZ851991 NTV851988:NTV851991 ODR851988:ODR851991 ONN851988:ONN851991 OXJ851988:OXJ851991 PHF851988:PHF851991 PRB851988:PRB851991 QAX851988:QAX851991 QKT851988:QKT851991 QUP851988:QUP851991 REL851988:REL851991 ROH851988:ROH851991 RYD851988:RYD851991 SHZ851988:SHZ851991 SRV851988:SRV851991 TBR851988:TBR851991 TLN851988:TLN851991 TVJ851988:TVJ851991 UFF851988:UFF851991 UPB851988:UPB851991 UYX851988:UYX851991 VIT851988:VIT851991 VSP851988:VSP851991 WCL851988:WCL851991 WMH851988:WMH851991 WWD851988:WWD851991 V917524:V917527 JR917524:JR917527 TN917524:TN917527 ADJ917524:ADJ917527 ANF917524:ANF917527 AXB917524:AXB917527 BGX917524:BGX917527 BQT917524:BQT917527 CAP917524:CAP917527 CKL917524:CKL917527 CUH917524:CUH917527 DED917524:DED917527 DNZ917524:DNZ917527 DXV917524:DXV917527 EHR917524:EHR917527 ERN917524:ERN917527 FBJ917524:FBJ917527 FLF917524:FLF917527 FVB917524:FVB917527 GEX917524:GEX917527 GOT917524:GOT917527 GYP917524:GYP917527 HIL917524:HIL917527 HSH917524:HSH917527 ICD917524:ICD917527 ILZ917524:ILZ917527 IVV917524:IVV917527 JFR917524:JFR917527 JPN917524:JPN917527 JZJ917524:JZJ917527 KJF917524:KJF917527 KTB917524:KTB917527 LCX917524:LCX917527 LMT917524:LMT917527 LWP917524:LWP917527 MGL917524:MGL917527 MQH917524:MQH917527 NAD917524:NAD917527 NJZ917524:NJZ917527 NTV917524:NTV917527 ODR917524:ODR917527 ONN917524:ONN917527 OXJ917524:OXJ917527 PHF917524:PHF917527 PRB917524:PRB917527 QAX917524:QAX917527 QKT917524:QKT917527 QUP917524:QUP917527 REL917524:REL917527 ROH917524:ROH917527 RYD917524:RYD917527 SHZ917524:SHZ917527 SRV917524:SRV917527 TBR917524:TBR917527 TLN917524:TLN917527 TVJ917524:TVJ917527 UFF917524:UFF917527 UPB917524:UPB917527 UYX917524:UYX917527 VIT917524:VIT917527 VSP917524:VSP917527 WCL917524:WCL917527 WMH917524:WMH917527 WWD917524:WWD917527 V983060:V983063 JR983060:JR983063 TN983060:TN983063 ADJ983060:ADJ983063 ANF983060:ANF983063 AXB983060:AXB983063 BGX983060:BGX983063 BQT983060:BQT983063 CAP983060:CAP983063 CKL983060:CKL983063 CUH983060:CUH983063 DED983060:DED983063 DNZ983060:DNZ983063 DXV983060:DXV983063 EHR983060:EHR983063 ERN983060:ERN983063 FBJ983060:FBJ983063 FLF983060:FLF983063 FVB983060:FVB983063 GEX983060:GEX983063 GOT983060:GOT983063 GYP983060:GYP983063 HIL983060:HIL983063 HSH983060:HSH983063 ICD983060:ICD983063 ILZ983060:ILZ983063 IVV983060:IVV983063 JFR983060:JFR983063 JPN983060:JPN983063 JZJ983060:JZJ983063 KJF983060:KJF983063 KTB983060:KTB983063 LCX983060:LCX983063 LMT983060:LMT983063 LWP983060:LWP983063 MGL983060:MGL983063 MQH983060:MQH983063 NAD983060:NAD983063 NJZ983060:NJZ983063 NTV983060:NTV983063 ODR983060:ODR983063 ONN983060:ONN983063 OXJ983060:OXJ983063 PHF983060:PHF983063 PRB983060:PRB983063 QAX983060:QAX983063 QKT983060:QKT983063 QUP983060:QUP983063 REL983060:REL983063 ROH983060:ROH983063 RYD983060:RYD983063 SHZ983060:SHZ983063 SRV983060:SRV983063 TBR983060:TBR983063 TLN983060:TLN983063 TVJ983060:TVJ983063 UFF983060:UFF983063 UPB983060:UPB983063 UYX983060:UYX983063 VIT983060:VIT983063 VSP983060:VSP983063 WCL983060:WCL983063 WMH983060:WMH983063 WWD983060:WWD983063 X20:X23 JT20:JT23 TP20:TP23 ADL20:ADL23 ANH20:ANH23 AXD20:AXD23 BGZ20:BGZ23 BQV20:BQV23 CAR20:CAR23 CKN20:CKN23 CUJ20:CUJ23 DEF20:DEF23 DOB20:DOB23 DXX20:DXX23 EHT20:EHT23 ERP20:ERP23 FBL20:FBL23 FLH20:FLH23 FVD20:FVD23 GEZ20:GEZ23 GOV20:GOV23 GYR20:GYR23 HIN20:HIN23 HSJ20:HSJ23 ICF20:ICF23 IMB20:IMB23 IVX20:IVX23 JFT20:JFT23 JPP20:JPP23 JZL20:JZL23 KJH20:KJH23 KTD20:KTD23 LCZ20:LCZ23 LMV20:LMV23 LWR20:LWR23 MGN20:MGN23 MQJ20:MQJ23 NAF20:NAF23 NKB20:NKB23 NTX20:NTX23 ODT20:ODT23 ONP20:ONP23 OXL20:OXL23 PHH20:PHH23 PRD20:PRD23 QAZ20:QAZ23 QKV20:QKV23 QUR20:QUR23 REN20:REN23 ROJ20:ROJ23 RYF20:RYF23 SIB20:SIB23 SRX20:SRX23 TBT20:TBT23 TLP20:TLP23 TVL20:TVL23 UFH20:UFH23 UPD20:UPD23 UYZ20:UYZ23 VIV20:VIV23 VSR20:VSR23 WCN20:WCN23 WMJ20:WMJ23 WWF20:WWF23 X65556:X65559 JT65556:JT65559 TP65556:TP65559 ADL65556:ADL65559 ANH65556:ANH65559 AXD65556:AXD65559 BGZ65556:BGZ65559 BQV65556:BQV65559 CAR65556:CAR65559 CKN65556:CKN65559 CUJ65556:CUJ65559 DEF65556:DEF65559 DOB65556:DOB65559 DXX65556:DXX65559 EHT65556:EHT65559 ERP65556:ERP65559 FBL65556:FBL65559 FLH65556:FLH65559 FVD65556:FVD65559 GEZ65556:GEZ65559 GOV65556:GOV65559 GYR65556:GYR65559 HIN65556:HIN65559 HSJ65556:HSJ65559 ICF65556:ICF65559 IMB65556:IMB65559 IVX65556:IVX65559 JFT65556:JFT65559 JPP65556:JPP65559 JZL65556:JZL65559 KJH65556:KJH65559 KTD65556:KTD65559 LCZ65556:LCZ65559 LMV65556:LMV65559 LWR65556:LWR65559 MGN65556:MGN65559 MQJ65556:MQJ65559 NAF65556:NAF65559 NKB65556:NKB65559 NTX65556:NTX65559 ODT65556:ODT65559 ONP65556:ONP65559 OXL65556:OXL65559 PHH65556:PHH65559 PRD65556:PRD65559 QAZ65556:QAZ65559 QKV65556:QKV65559 QUR65556:QUR65559 REN65556:REN65559 ROJ65556:ROJ65559 RYF65556:RYF65559 SIB65556:SIB65559 SRX65556:SRX65559 TBT65556:TBT65559 TLP65556:TLP65559 TVL65556:TVL65559 UFH65556:UFH65559 UPD65556:UPD65559 UYZ65556:UYZ65559 VIV65556:VIV65559 VSR65556:VSR65559 WCN65556:WCN65559 WMJ65556:WMJ65559 WWF65556:WWF65559 X131092:X131095 JT131092:JT131095 TP131092:TP131095 ADL131092:ADL131095 ANH131092:ANH131095 AXD131092:AXD131095 BGZ131092:BGZ131095 BQV131092:BQV131095 CAR131092:CAR131095 CKN131092:CKN131095 CUJ131092:CUJ131095 DEF131092:DEF131095 DOB131092:DOB131095 DXX131092:DXX131095 EHT131092:EHT131095 ERP131092:ERP131095 FBL131092:FBL131095 FLH131092:FLH131095 FVD131092:FVD131095 GEZ131092:GEZ131095 GOV131092:GOV131095 GYR131092:GYR131095 HIN131092:HIN131095 HSJ131092:HSJ131095 ICF131092:ICF131095 IMB131092:IMB131095 IVX131092:IVX131095 JFT131092:JFT131095 JPP131092:JPP131095 JZL131092:JZL131095 KJH131092:KJH131095 KTD131092:KTD131095 LCZ131092:LCZ131095 LMV131092:LMV131095 LWR131092:LWR131095 MGN131092:MGN131095 MQJ131092:MQJ131095 NAF131092:NAF131095 NKB131092:NKB131095 NTX131092:NTX131095 ODT131092:ODT131095 ONP131092:ONP131095 OXL131092:OXL131095 PHH131092:PHH131095 PRD131092:PRD131095 QAZ131092:QAZ131095 QKV131092:QKV131095 QUR131092:QUR131095 REN131092:REN131095 ROJ131092:ROJ131095 RYF131092:RYF131095 SIB131092:SIB131095 SRX131092:SRX131095 TBT131092:TBT131095 TLP131092:TLP131095 TVL131092:TVL131095 UFH131092:UFH131095 UPD131092:UPD131095 UYZ131092:UYZ131095 VIV131092:VIV131095 VSR131092:VSR131095 WCN131092:WCN131095 WMJ131092:WMJ131095 WWF131092:WWF131095 X196628:X196631 JT196628:JT196631 TP196628:TP196631 ADL196628:ADL196631 ANH196628:ANH196631 AXD196628:AXD196631 BGZ196628:BGZ196631 BQV196628:BQV196631 CAR196628:CAR196631 CKN196628:CKN196631 CUJ196628:CUJ196631 DEF196628:DEF196631 DOB196628:DOB196631 DXX196628:DXX196631 EHT196628:EHT196631 ERP196628:ERP196631 FBL196628:FBL196631 FLH196628:FLH196631 FVD196628:FVD196631 GEZ196628:GEZ196631 GOV196628:GOV196631 GYR196628:GYR196631 HIN196628:HIN196631 HSJ196628:HSJ196631 ICF196628:ICF196631 IMB196628:IMB196631 IVX196628:IVX196631 JFT196628:JFT196631 JPP196628:JPP196631 JZL196628:JZL196631 KJH196628:KJH196631 KTD196628:KTD196631 LCZ196628:LCZ196631 LMV196628:LMV196631 LWR196628:LWR196631 MGN196628:MGN196631 MQJ196628:MQJ196631 NAF196628:NAF196631 NKB196628:NKB196631 NTX196628:NTX196631 ODT196628:ODT196631 ONP196628:ONP196631 OXL196628:OXL196631 PHH196628:PHH196631 PRD196628:PRD196631 QAZ196628:QAZ196631 QKV196628:QKV196631 QUR196628:QUR196631 REN196628:REN196631 ROJ196628:ROJ196631 RYF196628:RYF196631 SIB196628:SIB196631 SRX196628:SRX196631 TBT196628:TBT196631 TLP196628:TLP196631 TVL196628:TVL196631 UFH196628:UFH196631 UPD196628:UPD196631 UYZ196628:UYZ196631 VIV196628:VIV196631 VSR196628:VSR196631 WCN196628:WCN196631 WMJ196628:WMJ196631 WWF196628:WWF196631 X262164:X262167 JT262164:JT262167 TP262164:TP262167 ADL262164:ADL262167 ANH262164:ANH262167 AXD262164:AXD262167 BGZ262164:BGZ262167 BQV262164:BQV262167 CAR262164:CAR262167 CKN262164:CKN262167 CUJ262164:CUJ262167 DEF262164:DEF262167 DOB262164:DOB262167 DXX262164:DXX262167 EHT262164:EHT262167 ERP262164:ERP262167 FBL262164:FBL262167 FLH262164:FLH262167 FVD262164:FVD262167 GEZ262164:GEZ262167 GOV262164:GOV262167 GYR262164:GYR262167 HIN262164:HIN262167 HSJ262164:HSJ262167 ICF262164:ICF262167 IMB262164:IMB262167 IVX262164:IVX262167 JFT262164:JFT262167 JPP262164:JPP262167 JZL262164:JZL262167 KJH262164:KJH262167 KTD262164:KTD262167 LCZ262164:LCZ262167 LMV262164:LMV262167 LWR262164:LWR262167 MGN262164:MGN262167 MQJ262164:MQJ262167 NAF262164:NAF262167 NKB262164:NKB262167 NTX262164:NTX262167 ODT262164:ODT262167 ONP262164:ONP262167 OXL262164:OXL262167 PHH262164:PHH262167 PRD262164:PRD262167 QAZ262164:QAZ262167 QKV262164:QKV262167 QUR262164:QUR262167 REN262164:REN262167 ROJ262164:ROJ262167 RYF262164:RYF262167 SIB262164:SIB262167 SRX262164:SRX262167 TBT262164:TBT262167 TLP262164:TLP262167 TVL262164:TVL262167 UFH262164:UFH262167 UPD262164:UPD262167 UYZ262164:UYZ262167 VIV262164:VIV262167 VSR262164:VSR262167 WCN262164:WCN262167 WMJ262164:WMJ262167 WWF262164:WWF262167 X327700:X327703 JT327700:JT327703 TP327700:TP327703 ADL327700:ADL327703 ANH327700:ANH327703 AXD327700:AXD327703 BGZ327700:BGZ327703 BQV327700:BQV327703 CAR327700:CAR327703 CKN327700:CKN327703 CUJ327700:CUJ327703 DEF327700:DEF327703 DOB327700:DOB327703 DXX327700:DXX327703 EHT327700:EHT327703 ERP327700:ERP327703 FBL327700:FBL327703 FLH327700:FLH327703 FVD327700:FVD327703 GEZ327700:GEZ327703 GOV327700:GOV327703 GYR327700:GYR327703 HIN327700:HIN327703 HSJ327700:HSJ327703 ICF327700:ICF327703 IMB327700:IMB327703 IVX327700:IVX327703 JFT327700:JFT327703 JPP327700:JPP327703 JZL327700:JZL327703 KJH327700:KJH327703 KTD327700:KTD327703 LCZ327700:LCZ327703 LMV327700:LMV327703 LWR327700:LWR327703 MGN327700:MGN327703 MQJ327700:MQJ327703 NAF327700:NAF327703 NKB327700:NKB327703 NTX327700:NTX327703 ODT327700:ODT327703 ONP327700:ONP327703 OXL327700:OXL327703 PHH327700:PHH327703 PRD327700:PRD327703 QAZ327700:QAZ327703 QKV327700:QKV327703 QUR327700:QUR327703 REN327700:REN327703 ROJ327700:ROJ327703 RYF327700:RYF327703 SIB327700:SIB327703 SRX327700:SRX327703 TBT327700:TBT327703 TLP327700:TLP327703 TVL327700:TVL327703 UFH327700:UFH327703 UPD327700:UPD327703 UYZ327700:UYZ327703 VIV327700:VIV327703 VSR327700:VSR327703 WCN327700:WCN327703 WMJ327700:WMJ327703 WWF327700:WWF327703 X393236:X393239 JT393236:JT393239 TP393236:TP393239 ADL393236:ADL393239 ANH393236:ANH393239 AXD393236:AXD393239 BGZ393236:BGZ393239 BQV393236:BQV393239 CAR393236:CAR393239 CKN393236:CKN393239 CUJ393236:CUJ393239 DEF393236:DEF393239 DOB393236:DOB393239 DXX393236:DXX393239 EHT393236:EHT393239 ERP393236:ERP393239 FBL393236:FBL393239 FLH393236:FLH393239 FVD393236:FVD393239 GEZ393236:GEZ393239 GOV393236:GOV393239 GYR393236:GYR393239 HIN393236:HIN393239 HSJ393236:HSJ393239 ICF393236:ICF393239 IMB393236:IMB393239 IVX393236:IVX393239 JFT393236:JFT393239 JPP393236:JPP393239 JZL393236:JZL393239 KJH393236:KJH393239 KTD393236:KTD393239 LCZ393236:LCZ393239 LMV393236:LMV393239 LWR393236:LWR393239 MGN393236:MGN393239 MQJ393236:MQJ393239 NAF393236:NAF393239 NKB393236:NKB393239 NTX393236:NTX393239 ODT393236:ODT393239 ONP393236:ONP393239 OXL393236:OXL393239 PHH393236:PHH393239 PRD393236:PRD393239 QAZ393236:QAZ393239 QKV393236:QKV393239 QUR393236:QUR393239 REN393236:REN393239 ROJ393236:ROJ393239 RYF393236:RYF393239 SIB393236:SIB393239 SRX393236:SRX393239 TBT393236:TBT393239 TLP393236:TLP393239 TVL393236:TVL393239 UFH393236:UFH393239 UPD393236:UPD393239 UYZ393236:UYZ393239 VIV393236:VIV393239 VSR393236:VSR393239 WCN393236:WCN393239 WMJ393236:WMJ393239 WWF393236:WWF393239 X458772:X458775 JT458772:JT458775 TP458772:TP458775 ADL458772:ADL458775 ANH458772:ANH458775 AXD458772:AXD458775 BGZ458772:BGZ458775 BQV458772:BQV458775 CAR458772:CAR458775 CKN458772:CKN458775 CUJ458772:CUJ458775 DEF458772:DEF458775 DOB458772:DOB458775 DXX458772:DXX458775 EHT458772:EHT458775 ERP458772:ERP458775 FBL458772:FBL458775 FLH458772:FLH458775 FVD458772:FVD458775 GEZ458772:GEZ458775 GOV458772:GOV458775 GYR458772:GYR458775 HIN458772:HIN458775 HSJ458772:HSJ458775 ICF458772:ICF458775 IMB458772:IMB458775 IVX458772:IVX458775 JFT458772:JFT458775 JPP458772:JPP458775 JZL458772:JZL458775 KJH458772:KJH458775 KTD458772:KTD458775 LCZ458772:LCZ458775 LMV458772:LMV458775 LWR458772:LWR458775 MGN458772:MGN458775 MQJ458772:MQJ458775 NAF458772:NAF458775 NKB458772:NKB458775 NTX458772:NTX458775 ODT458772:ODT458775 ONP458772:ONP458775 OXL458772:OXL458775 PHH458772:PHH458775 PRD458772:PRD458775 QAZ458772:QAZ458775 QKV458772:QKV458775 QUR458772:QUR458775 REN458772:REN458775 ROJ458772:ROJ458775 RYF458772:RYF458775 SIB458772:SIB458775 SRX458772:SRX458775 TBT458772:TBT458775 TLP458772:TLP458775 TVL458772:TVL458775 UFH458772:UFH458775 UPD458772:UPD458775 UYZ458772:UYZ458775 VIV458772:VIV458775 VSR458772:VSR458775 WCN458772:WCN458775 WMJ458772:WMJ458775 WWF458772:WWF458775 X524308:X524311 JT524308:JT524311 TP524308:TP524311 ADL524308:ADL524311 ANH524308:ANH524311 AXD524308:AXD524311 BGZ524308:BGZ524311 BQV524308:BQV524311 CAR524308:CAR524311 CKN524308:CKN524311 CUJ524308:CUJ524311 DEF524308:DEF524311 DOB524308:DOB524311 DXX524308:DXX524311 EHT524308:EHT524311 ERP524308:ERP524311 FBL524308:FBL524311 FLH524308:FLH524311 FVD524308:FVD524311 GEZ524308:GEZ524311 GOV524308:GOV524311 GYR524308:GYR524311 HIN524308:HIN524311 HSJ524308:HSJ524311 ICF524308:ICF524311 IMB524308:IMB524311 IVX524308:IVX524311 JFT524308:JFT524311 JPP524308:JPP524311 JZL524308:JZL524311 KJH524308:KJH524311 KTD524308:KTD524311 LCZ524308:LCZ524311 LMV524308:LMV524311 LWR524308:LWR524311 MGN524308:MGN524311 MQJ524308:MQJ524311 NAF524308:NAF524311 NKB524308:NKB524311 NTX524308:NTX524311 ODT524308:ODT524311 ONP524308:ONP524311 OXL524308:OXL524311 PHH524308:PHH524311 PRD524308:PRD524311 QAZ524308:QAZ524311 QKV524308:QKV524311 QUR524308:QUR524311 REN524308:REN524311 ROJ524308:ROJ524311 RYF524308:RYF524311 SIB524308:SIB524311 SRX524308:SRX524311 TBT524308:TBT524311 TLP524308:TLP524311 TVL524308:TVL524311 UFH524308:UFH524311 UPD524308:UPD524311 UYZ524308:UYZ524311 VIV524308:VIV524311 VSR524308:VSR524311 WCN524308:WCN524311 WMJ524308:WMJ524311 WWF524308:WWF524311 X589844:X589847 JT589844:JT589847 TP589844:TP589847 ADL589844:ADL589847 ANH589844:ANH589847 AXD589844:AXD589847 BGZ589844:BGZ589847 BQV589844:BQV589847 CAR589844:CAR589847 CKN589844:CKN589847 CUJ589844:CUJ589847 DEF589844:DEF589847 DOB589844:DOB589847 DXX589844:DXX589847 EHT589844:EHT589847 ERP589844:ERP589847 FBL589844:FBL589847 FLH589844:FLH589847 FVD589844:FVD589847 GEZ589844:GEZ589847 GOV589844:GOV589847 GYR589844:GYR589847 HIN589844:HIN589847 HSJ589844:HSJ589847 ICF589844:ICF589847 IMB589844:IMB589847 IVX589844:IVX589847 JFT589844:JFT589847 JPP589844:JPP589847 JZL589844:JZL589847 KJH589844:KJH589847 KTD589844:KTD589847 LCZ589844:LCZ589847 LMV589844:LMV589847 LWR589844:LWR589847 MGN589844:MGN589847 MQJ589844:MQJ589847 NAF589844:NAF589847 NKB589844:NKB589847 NTX589844:NTX589847 ODT589844:ODT589847 ONP589844:ONP589847 OXL589844:OXL589847 PHH589844:PHH589847 PRD589844:PRD589847 QAZ589844:QAZ589847 QKV589844:QKV589847 QUR589844:QUR589847 REN589844:REN589847 ROJ589844:ROJ589847 RYF589844:RYF589847 SIB589844:SIB589847 SRX589844:SRX589847 TBT589844:TBT589847 TLP589844:TLP589847 TVL589844:TVL589847 UFH589844:UFH589847 UPD589844:UPD589847 UYZ589844:UYZ589847 VIV589844:VIV589847 VSR589844:VSR589847 WCN589844:WCN589847 WMJ589844:WMJ589847 WWF589844:WWF589847 X655380:X655383 JT655380:JT655383 TP655380:TP655383 ADL655380:ADL655383 ANH655380:ANH655383 AXD655380:AXD655383 BGZ655380:BGZ655383 BQV655380:BQV655383 CAR655380:CAR655383 CKN655380:CKN655383 CUJ655380:CUJ655383 DEF655380:DEF655383 DOB655380:DOB655383 DXX655380:DXX655383 EHT655380:EHT655383 ERP655380:ERP655383 FBL655380:FBL655383 FLH655380:FLH655383 FVD655380:FVD655383 GEZ655380:GEZ655383 GOV655380:GOV655383 GYR655380:GYR655383 HIN655380:HIN655383 HSJ655380:HSJ655383 ICF655380:ICF655383 IMB655380:IMB655383 IVX655380:IVX655383 JFT655380:JFT655383 JPP655380:JPP655383 JZL655380:JZL655383 KJH655380:KJH655383 KTD655380:KTD655383 LCZ655380:LCZ655383 LMV655380:LMV655383 LWR655380:LWR655383 MGN655380:MGN655383 MQJ655380:MQJ655383 NAF655380:NAF655383 NKB655380:NKB655383 NTX655380:NTX655383 ODT655380:ODT655383 ONP655380:ONP655383 OXL655380:OXL655383 PHH655380:PHH655383 PRD655380:PRD655383 QAZ655380:QAZ655383 QKV655380:QKV655383 QUR655380:QUR655383 REN655380:REN655383 ROJ655380:ROJ655383 RYF655380:RYF655383 SIB655380:SIB655383 SRX655380:SRX655383 TBT655380:TBT655383 TLP655380:TLP655383 TVL655380:TVL655383 UFH655380:UFH655383 UPD655380:UPD655383 UYZ655380:UYZ655383 VIV655380:VIV655383 VSR655380:VSR655383 WCN655380:WCN655383 WMJ655380:WMJ655383 WWF655380:WWF655383 X720916:X720919 JT720916:JT720919 TP720916:TP720919 ADL720916:ADL720919 ANH720916:ANH720919 AXD720916:AXD720919 BGZ720916:BGZ720919 BQV720916:BQV720919 CAR720916:CAR720919 CKN720916:CKN720919 CUJ720916:CUJ720919 DEF720916:DEF720919 DOB720916:DOB720919 DXX720916:DXX720919 EHT720916:EHT720919 ERP720916:ERP720919 FBL720916:FBL720919 FLH720916:FLH720919 FVD720916:FVD720919 GEZ720916:GEZ720919 GOV720916:GOV720919 GYR720916:GYR720919 HIN720916:HIN720919 HSJ720916:HSJ720919 ICF720916:ICF720919 IMB720916:IMB720919 IVX720916:IVX720919 JFT720916:JFT720919 JPP720916:JPP720919 JZL720916:JZL720919 KJH720916:KJH720919 KTD720916:KTD720919 LCZ720916:LCZ720919 LMV720916:LMV720919 LWR720916:LWR720919 MGN720916:MGN720919 MQJ720916:MQJ720919 NAF720916:NAF720919 NKB720916:NKB720919 NTX720916:NTX720919 ODT720916:ODT720919 ONP720916:ONP720919 OXL720916:OXL720919 PHH720916:PHH720919 PRD720916:PRD720919 QAZ720916:QAZ720919 QKV720916:QKV720919 QUR720916:QUR720919 REN720916:REN720919 ROJ720916:ROJ720919 RYF720916:RYF720919 SIB720916:SIB720919 SRX720916:SRX720919 TBT720916:TBT720919 TLP720916:TLP720919 TVL720916:TVL720919 UFH720916:UFH720919 UPD720916:UPD720919 UYZ720916:UYZ720919 VIV720916:VIV720919 VSR720916:VSR720919 WCN720916:WCN720919 WMJ720916:WMJ720919 WWF720916:WWF720919 X786452:X786455 JT786452:JT786455 TP786452:TP786455 ADL786452:ADL786455 ANH786452:ANH786455 AXD786452:AXD786455 BGZ786452:BGZ786455 BQV786452:BQV786455 CAR786452:CAR786455 CKN786452:CKN786455 CUJ786452:CUJ786455 DEF786452:DEF786455 DOB786452:DOB786455 DXX786452:DXX786455 EHT786452:EHT786455 ERP786452:ERP786455 FBL786452:FBL786455 FLH786452:FLH786455 FVD786452:FVD786455 GEZ786452:GEZ786455 GOV786452:GOV786455 GYR786452:GYR786455 HIN786452:HIN786455 HSJ786452:HSJ786455 ICF786452:ICF786455 IMB786452:IMB786455 IVX786452:IVX786455 JFT786452:JFT786455 JPP786452:JPP786455 JZL786452:JZL786455 KJH786452:KJH786455 KTD786452:KTD786455 LCZ786452:LCZ786455 LMV786452:LMV786455 LWR786452:LWR786455 MGN786452:MGN786455 MQJ786452:MQJ786455 NAF786452:NAF786455 NKB786452:NKB786455 NTX786452:NTX786455 ODT786452:ODT786455 ONP786452:ONP786455 OXL786452:OXL786455 PHH786452:PHH786455 PRD786452:PRD786455 QAZ786452:QAZ786455 QKV786452:QKV786455 QUR786452:QUR786455 REN786452:REN786455 ROJ786452:ROJ786455 RYF786452:RYF786455 SIB786452:SIB786455 SRX786452:SRX786455 TBT786452:TBT786455 TLP786452:TLP786455 TVL786452:TVL786455 UFH786452:UFH786455 UPD786452:UPD786455 UYZ786452:UYZ786455 VIV786452:VIV786455 VSR786452:VSR786455 WCN786452:WCN786455 WMJ786452:WMJ786455 WWF786452:WWF786455 X851988:X851991 JT851988:JT851991 TP851988:TP851991 ADL851988:ADL851991 ANH851988:ANH851991 AXD851988:AXD851991 BGZ851988:BGZ851991 BQV851988:BQV851991 CAR851988:CAR851991 CKN851988:CKN851991 CUJ851988:CUJ851991 DEF851988:DEF851991 DOB851988:DOB851991 DXX851988:DXX851991 EHT851988:EHT851991 ERP851988:ERP851991 FBL851988:FBL851991 FLH851988:FLH851991 FVD851988:FVD851991 GEZ851988:GEZ851991 GOV851988:GOV851991 GYR851988:GYR851991 HIN851988:HIN851991 HSJ851988:HSJ851991 ICF851988:ICF851991 IMB851988:IMB851991 IVX851988:IVX851991 JFT851988:JFT851991 JPP851988:JPP851991 JZL851988:JZL851991 KJH851988:KJH851991 KTD851988:KTD851991 LCZ851988:LCZ851991 LMV851988:LMV851991 LWR851988:LWR851991 MGN851988:MGN851991 MQJ851988:MQJ851991 NAF851988:NAF851991 NKB851988:NKB851991 NTX851988:NTX851991 ODT851988:ODT851991 ONP851988:ONP851991 OXL851988:OXL851991 PHH851988:PHH851991 PRD851988:PRD851991 QAZ851988:QAZ851991 QKV851988:QKV851991 QUR851988:QUR851991 REN851988:REN851991 ROJ851988:ROJ851991 RYF851988:RYF851991 SIB851988:SIB851991 SRX851988:SRX851991 TBT851988:TBT851991 TLP851988:TLP851991 TVL851988:TVL851991 UFH851988:UFH851991 UPD851988:UPD851991 UYZ851988:UYZ851991 VIV851988:VIV851991 VSR851988:VSR851991 WCN851988:WCN851991 WMJ851988:WMJ851991 WWF851988:WWF851991 X917524:X917527 JT917524:JT917527 TP917524:TP917527 ADL917524:ADL917527 ANH917524:ANH917527 AXD917524:AXD917527 BGZ917524:BGZ917527 BQV917524:BQV917527 CAR917524:CAR917527 CKN917524:CKN917527 CUJ917524:CUJ917527 DEF917524:DEF917527 DOB917524:DOB917527 DXX917524:DXX917527 EHT917524:EHT917527 ERP917524:ERP917527 FBL917524:FBL917527 FLH917524:FLH917527 FVD917524:FVD917527 GEZ917524:GEZ917527 GOV917524:GOV917527 GYR917524:GYR917527 HIN917524:HIN917527 HSJ917524:HSJ917527 ICF917524:ICF917527 IMB917524:IMB917527 IVX917524:IVX917527 JFT917524:JFT917527 JPP917524:JPP917527 JZL917524:JZL917527 KJH917524:KJH917527 KTD917524:KTD917527 LCZ917524:LCZ917527 LMV917524:LMV917527 LWR917524:LWR917527 MGN917524:MGN917527 MQJ917524:MQJ917527 NAF917524:NAF917527 NKB917524:NKB917527 NTX917524:NTX917527 ODT917524:ODT917527 ONP917524:ONP917527 OXL917524:OXL917527 PHH917524:PHH917527 PRD917524:PRD917527 QAZ917524:QAZ917527 QKV917524:QKV917527 QUR917524:QUR917527 REN917524:REN917527 ROJ917524:ROJ917527 RYF917524:RYF917527 SIB917524:SIB917527 SRX917524:SRX917527 TBT917524:TBT917527 TLP917524:TLP917527 TVL917524:TVL917527 UFH917524:UFH917527 UPD917524:UPD917527 UYZ917524:UYZ917527 VIV917524:VIV917527 VSR917524:VSR917527 WCN917524:WCN917527 WMJ917524:WMJ917527 WWF917524:WWF917527 X983060:X983063 JT983060:JT983063 TP983060:TP983063 ADL983060:ADL983063 ANH983060:ANH983063 AXD983060:AXD983063 BGZ983060:BGZ983063 BQV983060:BQV983063 CAR983060:CAR983063 CKN983060:CKN983063 CUJ983060:CUJ983063 DEF983060:DEF983063 DOB983060:DOB983063 DXX983060:DXX983063 EHT983060:EHT983063 ERP983060:ERP983063 FBL983060:FBL983063 FLH983060:FLH983063 FVD983060:FVD983063 GEZ983060:GEZ983063 GOV983060:GOV983063 GYR983060:GYR983063 HIN983060:HIN983063 HSJ983060:HSJ983063 ICF983060:ICF983063 IMB983060:IMB983063 IVX983060:IVX983063 JFT983060:JFT983063 JPP983060:JPP983063 JZL983060:JZL983063 KJH983060:KJH983063 KTD983060:KTD983063 LCZ983060:LCZ983063 LMV983060:LMV983063 LWR983060:LWR983063 MGN983060:MGN983063 MQJ983060:MQJ983063 NAF983060:NAF983063 NKB983060:NKB983063 NTX983060:NTX983063 ODT983060:ODT983063 ONP983060:ONP983063 OXL983060:OXL983063 PHH983060:PHH983063 PRD983060:PRD983063 QAZ983060:QAZ983063 QKV983060:QKV983063 QUR983060:QUR983063 REN983060:REN983063 ROJ983060:ROJ983063 RYF983060:RYF983063 SIB983060:SIB983063 SRX983060:SRX983063 TBT983060:TBT983063 TLP983060:TLP983063 TVL983060:TVL983063 UFH983060:UFH983063 UPD983060:UPD983063 UYZ983060:UYZ983063 VIV983060:VIV983063 VSR983060:VSR983063 WCN983060:WCN983063 WMJ983060:WMJ983063 WWF983060:WWF983063 V25:V27 JR25:JR27 TN25:TN27 ADJ25:ADJ27 ANF25:ANF27 AXB25:AXB27 BGX25:BGX27 BQT25:BQT27 CAP25:CAP27 CKL25:CKL27 CUH25:CUH27 DED25:DED27 DNZ25:DNZ27 DXV25:DXV27 EHR25:EHR27 ERN25:ERN27 FBJ25:FBJ27 FLF25:FLF27 FVB25:FVB27 GEX25:GEX27 GOT25:GOT27 GYP25:GYP27 HIL25:HIL27 HSH25:HSH27 ICD25:ICD27 ILZ25:ILZ27 IVV25:IVV27 JFR25:JFR27 JPN25:JPN27 JZJ25:JZJ27 KJF25:KJF27 KTB25:KTB27 LCX25:LCX27 LMT25:LMT27 LWP25:LWP27 MGL25:MGL27 MQH25:MQH27 NAD25:NAD27 NJZ25:NJZ27 NTV25:NTV27 ODR25:ODR27 ONN25:ONN27 OXJ25:OXJ27 PHF25:PHF27 PRB25:PRB27 QAX25:QAX27 QKT25:QKT27 QUP25:QUP27 REL25:REL27 ROH25:ROH27 RYD25:RYD27 SHZ25:SHZ27 SRV25:SRV27 TBR25:TBR27 TLN25:TLN27 TVJ25:TVJ27 UFF25:UFF27 UPB25:UPB27 UYX25:UYX27 VIT25:VIT27 VSP25:VSP27 WCL25:WCL27 WMH25:WMH27 WWD25:WWD27 V65561:V65563 JR65561:JR65563 TN65561:TN65563 ADJ65561:ADJ65563 ANF65561:ANF65563 AXB65561:AXB65563 BGX65561:BGX65563 BQT65561:BQT65563 CAP65561:CAP65563 CKL65561:CKL65563 CUH65561:CUH65563 DED65561:DED65563 DNZ65561:DNZ65563 DXV65561:DXV65563 EHR65561:EHR65563 ERN65561:ERN65563 FBJ65561:FBJ65563 FLF65561:FLF65563 FVB65561:FVB65563 GEX65561:GEX65563 GOT65561:GOT65563 GYP65561:GYP65563 HIL65561:HIL65563 HSH65561:HSH65563 ICD65561:ICD65563 ILZ65561:ILZ65563 IVV65561:IVV65563 JFR65561:JFR65563 JPN65561:JPN65563 JZJ65561:JZJ65563 KJF65561:KJF65563 KTB65561:KTB65563 LCX65561:LCX65563 LMT65561:LMT65563 LWP65561:LWP65563 MGL65561:MGL65563 MQH65561:MQH65563 NAD65561:NAD65563 NJZ65561:NJZ65563 NTV65561:NTV65563 ODR65561:ODR65563 ONN65561:ONN65563 OXJ65561:OXJ65563 PHF65561:PHF65563 PRB65561:PRB65563 QAX65561:QAX65563 QKT65561:QKT65563 QUP65561:QUP65563 REL65561:REL65563 ROH65561:ROH65563 RYD65561:RYD65563 SHZ65561:SHZ65563 SRV65561:SRV65563 TBR65561:TBR65563 TLN65561:TLN65563 TVJ65561:TVJ65563 UFF65561:UFF65563 UPB65561:UPB65563 UYX65561:UYX65563 VIT65561:VIT65563 VSP65561:VSP65563 WCL65561:WCL65563 WMH65561:WMH65563 WWD65561:WWD65563 V131097:V131099 JR131097:JR131099 TN131097:TN131099 ADJ131097:ADJ131099 ANF131097:ANF131099 AXB131097:AXB131099 BGX131097:BGX131099 BQT131097:BQT131099 CAP131097:CAP131099 CKL131097:CKL131099 CUH131097:CUH131099 DED131097:DED131099 DNZ131097:DNZ131099 DXV131097:DXV131099 EHR131097:EHR131099 ERN131097:ERN131099 FBJ131097:FBJ131099 FLF131097:FLF131099 FVB131097:FVB131099 GEX131097:GEX131099 GOT131097:GOT131099 GYP131097:GYP131099 HIL131097:HIL131099 HSH131097:HSH131099 ICD131097:ICD131099 ILZ131097:ILZ131099 IVV131097:IVV131099 JFR131097:JFR131099 JPN131097:JPN131099 JZJ131097:JZJ131099 KJF131097:KJF131099 KTB131097:KTB131099 LCX131097:LCX131099 LMT131097:LMT131099 LWP131097:LWP131099 MGL131097:MGL131099 MQH131097:MQH131099 NAD131097:NAD131099 NJZ131097:NJZ131099 NTV131097:NTV131099 ODR131097:ODR131099 ONN131097:ONN131099 OXJ131097:OXJ131099 PHF131097:PHF131099 PRB131097:PRB131099 QAX131097:QAX131099 QKT131097:QKT131099 QUP131097:QUP131099 REL131097:REL131099 ROH131097:ROH131099 RYD131097:RYD131099 SHZ131097:SHZ131099 SRV131097:SRV131099 TBR131097:TBR131099 TLN131097:TLN131099 TVJ131097:TVJ131099 UFF131097:UFF131099 UPB131097:UPB131099 UYX131097:UYX131099 VIT131097:VIT131099 VSP131097:VSP131099 WCL131097:WCL131099 WMH131097:WMH131099 WWD131097:WWD131099 V196633:V196635 JR196633:JR196635 TN196633:TN196635 ADJ196633:ADJ196635 ANF196633:ANF196635 AXB196633:AXB196635 BGX196633:BGX196635 BQT196633:BQT196635 CAP196633:CAP196635 CKL196633:CKL196635 CUH196633:CUH196635 DED196633:DED196635 DNZ196633:DNZ196635 DXV196633:DXV196635 EHR196633:EHR196635 ERN196633:ERN196635 FBJ196633:FBJ196635 FLF196633:FLF196635 FVB196633:FVB196635 GEX196633:GEX196635 GOT196633:GOT196635 GYP196633:GYP196635 HIL196633:HIL196635 HSH196633:HSH196635 ICD196633:ICD196635 ILZ196633:ILZ196635 IVV196633:IVV196635 JFR196633:JFR196635 JPN196633:JPN196635 JZJ196633:JZJ196635 KJF196633:KJF196635 KTB196633:KTB196635 LCX196633:LCX196635 LMT196633:LMT196635 LWP196633:LWP196635 MGL196633:MGL196635 MQH196633:MQH196635 NAD196633:NAD196635 NJZ196633:NJZ196635 NTV196633:NTV196635 ODR196633:ODR196635 ONN196633:ONN196635 OXJ196633:OXJ196635 PHF196633:PHF196635 PRB196633:PRB196635 QAX196633:QAX196635 QKT196633:QKT196635 QUP196633:QUP196635 REL196633:REL196635 ROH196633:ROH196635 RYD196633:RYD196635 SHZ196633:SHZ196635 SRV196633:SRV196635 TBR196633:TBR196635 TLN196633:TLN196635 TVJ196633:TVJ196635 UFF196633:UFF196635 UPB196633:UPB196635 UYX196633:UYX196635 VIT196633:VIT196635 VSP196633:VSP196635 WCL196633:WCL196635 WMH196633:WMH196635 WWD196633:WWD196635 V262169:V262171 JR262169:JR262171 TN262169:TN262171 ADJ262169:ADJ262171 ANF262169:ANF262171 AXB262169:AXB262171 BGX262169:BGX262171 BQT262169:BQT262171 CAP262169:CAP262171 CKL262169:CKL262171 CUH262169:CUH262171 DED262169:DED262171 DNZ262169:DNZ262171 DXV262169:DXV262171 EHR262169:EHR262171 ERN262169:ERN262171 FBJ262169:FBJ262171 FLF262169:FLF262171 FVB262169:FVB262171 GEX262169:GEX262171 GOT262169:GOT262171 GYP262169:GYP262171 HIL262169:HIL262171 HSH262169:HSH262171 ICD262169:ICD262171 ILZ262169:ILZ262171 IVV262169:IVV262171 JFR262169:JFR262171 JPN262169:JPN262171 JZJ262169:JZJ262171 KJF262169:KJF262171 KTB262169:KTB262171 LCX262169:LCX262171 LMT262169:LMT262171 LWP262169:LWP262171 MGL262169:MGL262171 MQH262169:MQH262171 NAD262169:NAD262171 NJZ262169:NJZ262171 NTV262169:NTV262171 ODR262169:ODR262171 ONN262169:ONN262171 OXJ262169:OXJ262171 PHF262169:PHF262171 PRB262169:PRB262171 QAX262169:QAX262171 QKT262169:QKT262171 QUP262169:QUP262171 REL262169:REL262171 ROH262169:ROH262171 RYD262169:RYD262171 SHZ262169:SHZ262171 SRV262169:SRV262171 TBR262169:TBR262171 TLN262169:TLN262171 TVJ262169:TVJ262171 UFF262169:UFF262171 UPB262169:UPB262171 UYX262169:UYX262171 VIT262169:VIT262171 VSP262169:VSP262171 WCL262169:WCL262171 WMH262169:WMH262171 WWD262169:WWD262171 V327705:V327707 JR327705:JR327707 TN327705:TN327707 ADJ327705:ADJ327707 ANF327705:ANF327707 AXB327705:AXB327707 BGX327705:BGX327707 BQT327705:BQT327707 CAP327705:CAP327707 CKL327705:CKL327707 CUH327705:CUH327707 DED327705:DED327707 DNZ327705:DNZ327707 DXV327705:DXV327707 EHR327705:EHR327707 ERN327705:ERN327707 FBJ327705:FBJ327707 FLF327705:FLF327707 FVB327705:FVB327707 GEX327705:GEX327707 GOT327705:GOT327707 GYP327705:GYP327707 HIL327705:HIL327707 HSH327705:HSH327707 ICD327705:ICD327707 ILZ327705:ILZ327707 IVV327705:IVV327707 JFR327705:JFR327707 JPN327705:JPN327707 JZJ327705:JZJ327707 KJF327705:KJF327707 KTB327705:KTB327707 LCX327705:LCX327707 LMT327705:LMT327707 LWP327705:LWP327707 MGL327705:MGL327707 MQH327705:MQH327707 NAD327705:NAD327707 NJZ327705:NJZ327707 NTV327705:NTV327707 ODR327705:ODR327707 ONN327705:ONN327707 OXJ327705:OXJ327707 PHF327705:PHF327707 PRB327705:PRB327707 QAX327705:QAX327707 QKT327705:QKT327707 QUP327705:QUP327707 REL327705:REL327707 ROH327705:ROH327707 RYD327705:RYD327707 SHZ327705:SHZ327707 SRV327705:SRV327707 TBR327705:TBR327707 TLN327705:TLN327707 TVJ327705:TVJ327707 UFF327705:UFF327707 UPB327705:UPB327707 UYX327705:UYX327707 VIT327705:VIT327707 VSP327705:VSP327707 WCL327705:WCL327707 WMH327705:WMH327707 WWD327705:WWD327707 V393241:V393243 JR393241:JR393243 TN393241:TN393243 ADJ393241:ADJ393243 ANF393241:ANF393243 AXB393241:AXB393243 BGX393241:BGX393243 BQT393241:BQT393243 CAP393241:CAP393243 CKL393241:CKL393243 CUH393241:CUH393243 DED393241:DED393243 DNZ393241:DNZ393243 DXV393241:DXV393243 EHR393241:EHR393243 ERN393241:ERN393243 FBJ393241:FBJ393243 FLF393241:FLF393243 FVB393241:FVB393243 GEX393241:GEX393243 GOT393241:GOT393243 GYP393241:GYP393243 HIL393241:HIL393243 HSH393241:HSH393243 ICD393241:ICD393243 ILZ393241:ILZ393243 IVV393241:IVV393243 JFR393241:JFR393243 JPN393241:JPN393243 JZJ393241:JZJ393243 KJF393241:KJF393243 KTB393241:KTB393243 LCX393241:LCX393243 LMT393241:LMT393243 LWP393241:LWP393243 MGL393241:MGL393243 MQH393241:MQH393243 NAD393241:NAD393243 NJZ393241:NJZ393243 NTV393241:NTV393243 ODR393241:ODR393243 ONN393241:ONN393243 OXJ393241:OXJ393243 PHF393241:PHF393243 PRB393241:PRB393243 QAX393241:QAX393243 QKT393241:QKT393243 QUP393241:QUP393243 REL393241:REL393243 ROH393241:ROH393243 RYD393241:RYD393243 SHZ393241:SHZ393243 SRV393241:SRV393243 TBR393241:TBR393243 TLN393241:TLN393243 TVJ393241:TVJ393243 UFF393241:UFF393243 UPB393241:UPB393243 UYX393241:UYX393243 VIT393241:VIT393243 VSP393241:VSP393243 WCL393241:WCL393243 WMH393241:WMH393243 WWD393241:WWD393243 V458777:V458779 JR458777:JR458779 TN458777:TN458779 ADJ458777:ADJ458779 ANF458777:ANF458779 AXB458777:AXB458779 BGX458777:BGX458779 BQT458777:BQT458779 CAP458777:CAP458779 CKL458777:CKL458779 CUH458777:CUH458779 DED458777:DED458779 DNZ458777:DNZ458779 DXV458777:DXV458779 EHR458777:EHR458779 ERN458777:ERN458779 FBJ458777:FBJ458779 FLF458777:FLF458779 FVB458777:FVB458779 GEX458777:GEX458779 GOT458777:GOT458779 GYP458777:GYP458779 HIL458777:HIL458779 HSH458777:HSH458779 ICD458777:ICD458779 ILZ458777:ILZ458779 IVV458777:IVV458779 JFR458777:JFR458779 JPN458777:JPN458779 JZJ458777:JZJ458779 KJF458777:KJF458779 KTB458777:KTB458779 LCX458777:LCX458779 LMT458777:LMT458779 LWP458777:LWP458779 MGL458777:MGL458779 MQH458777:MQH458779 NAD458777:NAD458779 NJZ458777:NJZ458779 NTV458777:NTV458779 ODR458777:ODR458779 ONN458777:ONN458779 OXJ458777:OXJ458779 PHF458777:PHF458779 PRB458777:PRB458779 QAX458777:QAX458779 QKT458777:QKT458779 QUP458777:QUP458779 REL458777:REL458779 ROH458777:ROH458779 RYD458777:RYD458779 SHZ458777:SHZ458779 SRV458777:SRV458779 TBR458777:TBR458779 TLN458777:TLN458779 TVJ458777:TVJ458779 UFF458777:UFF458779 UPB458777:UPB458779 UYX458777:UYX458779 VIT458777:VIT458779 VSP458777:VSP458779 WCL458777:WCL458779 WMH458777:WMH458779 WWD458777:WWD458779 V524313:V524315 JR524313:JR524315 TN524313:TN524315 ADJ524313:ADJ524315 ANF524313:ANF524315 AXB524313:AXB524315 BGX524313:BGX524315 BQT524313:BQT524315 CAP524313:CAP524315 CKL524313:CKL524315 CUH524313:CUH524315 DED524313:DED524315 DNZ524313:DNZ524315 DXV524313:DXV524315 EHR524313:EHR524315 ERN524313:ERN524315 FBJ524313:FBJ524315 FLF524313:FLF524315 FVB524313:FVB524315 GEX524313:GEX524315 GOT524313:GOT524315 GYP524313:GYP524315 HIL524313:HIL524315 HSH524313:HSH524315 ICD524313:ICD524315 ILZ524313:ILZ524315 IVV524313:IVV524315 JFR524313:JFR524315 JPN524313:JPN524315 JZJ524313:JZJ524315 KJF524313:KJF524315 KTB524313:KTB524315 LCX524313:LCX524315 LMT524313:LMT524315 LWP524313:LWP524315 MGL524313:MGL524315 MQH524313:MQH524315 NAD524313:NAD524315 NJZ524313:NJZ524315 NTV524313:NTV524315 ODR524313:ODR524315 ONN524313:ONN524315 OXJ524313:OXJ524315 PHF524313:PHF524315 PRB524313:PRB524315 QAX524313:QAX524315 QKT524313:QKT524315 QUP524313:QUP524315 REL524313:REL524315 ROH524313:ROH524315 RYD524313:RYD524315 SHZ524313:SHZ524315 SRV524313:SRV524315 TBR524313:TBR524315 TLN524313:TLN524315 TVJ524313:TVJ524315 UFF524313:UFF524315 UPB524313:UPB524315 UYX524313:UYX524315 VIT524313:VIT524315 VSP524313:VSP524315 WCL524313:WCL524315 WMH524313:WMH524315 WWD524313:WWD524315 V589849:V589851 JR589849:JR589851 TN589849:TN589851 ADJ589849:ADJ589851 ANF589849:ANF589851 AXB589849:AXB589851 BGX589849:BGX589851 BQT589849:BQT589851 CAP589849:CAP589851 CKL589849:CKL589851 CUH589849:CUH589851 DED589849:DED589851 DNZ589849:DNZ589851 DXV589849:DXV589851 EHR589849:EHR589851 ERN589849:ERN589851 FBJ589849:FBJ589851 FLF589849:FLF589851 FVB589849:FVB589851 GEX589849:GEX589851 GOT589849:GOT589851 GYP589849:GYP589851 HIL589849:HIL589851 HSH589849:HSH589851 ICD589849:ICD589851 ILZ589849:ILZ589851 IVV589849:IVV589851 JFR589849:JFR589851 JPN589849:JPN589851 JZJ589849:JZJ589851 KJF589849:KJF589851 KTB589849:KTB589851 LCX589849:LCX589851 LMT589849:LMT589851 LWP589849:LWP589851 MGL589849:MGL589851 MQH589849:MQH589851 NAD589849:NAD589851 NJZ589849:NJZ589851 NTV589849:NTV589851 ODR589849:ODR589851 ONN589849:ONN589851 OXJ589849:OXJ589851 PHF589849:PHF589851 PRB589849:PRB589851 QAX589849:QAX589851 QKT589849:QKT589851 QUP589849:QUP589851 REL589849:REL589851 ROH589849:ROH589851 RYD589849:RYD589851 SHZ589849:SHZ589851 SRV589849:SRV589851 TBR589849:TBR589851 TLN589849:TLN589851 TVJ589849:TVJ589851 UFF589849:UFF589851 UPB589849:UPB589851 UYX589849:UYX589851 VIT589849:VIT589851 VSP589849:VSP589851 WCL589849:WCL589851 WMH589849:WMH589851 WWD589849:WWD589851 V655385:V655387 JR655385:JR655387 TN655385:TN655387 ADJ655385:ADJ655387 ANF655385:ANF655387 AXB655385:AXB655387 BGX655385:BGX655387 BQT655385:BQT655387 CAP655385:CAP655387 CKL655385:CKL655387 CUH655385:CUH655387 DED655385:DED655387 DNZ655385:DNZ655387 DXV655385:DXV655387 EHR655385:EHR655387 ERN655385:ERN655387 FBJ655385:FBJ655387 FLF655385:FLF655387 FVB655385:FVB655387 GEX655385:GEX655387 GOT655385:GOT655387 GYP655385:GYP655387 HIL655385:HIL655387 HSH655385:HSH655387 ICD655385:ICD655387 ILZ655385:ILZ655387 IVV655385:IVV655387 JFR655385:JFR655387 JPN655385:JPN655387 JZJ655385:JZJ655387 KJF655385:KJF655387 KTB655385:KTB655387 LCX655385:LCX655387 LMT655385:LMT655387 LWP655385:LWP655387 MGL655385:MGL655387 MQH655385:MQH655387 NAD655385:NAD655387 NJZ655385:NJZ655387 NTV655385:NTV655387 ODR655385:ODR655387 ONN655385:ONN655387 OXJ655385:OXJ655387 PHF655385:PHF655387 PRB655385:PRB655387 QAX655385:QAX655387 QKT655385:QKT655387 QUP655385:QUP655387 REL655385:REL655387 ROH655385:ROH655387 RYD655385:RYD655387 SHZ655385:SHZ655387 SRV655385:SRV655387 TBR655385:TBR655387 TLN655385:TLN655387 TVJ655385:TVJ655387 UFF655385:UFF655387 UPB655385:UPB655387 UYX655385:UYX655387 VIT655385:VIT655387 VSP655385:VSP655387 WCL655385:WCL655387 WMH655385:WMH655387 WWD655385:WWD655387 V720921:V720923 JR720921:JR720923 TN720921:TN720923 ADJ720921:ADJ720923 ANF720921:ANF720923 AXB720921:AXB720923 BGX720921:BGX720923 BQT720921:BQT720923 CAP720921:CAP720923 CKL720921:CKL720923 CUH720921:CUH720923 DED720921:DED720923 DNZ720921:DNZ720923 DXV720921:DXV720923 EHR720921:EHR720923 ERN720921:ERN720923 FBJ720921:FBJ720923 FLF720921:FLF720923 FVB720921:FVB720923 GEX720921:GEX720923 GOT720921:GOT720923 GYP720921:GYP720923 HIL720921:HIL720923 HSH720921:HSH720923 ICD720921:ICD720923 ILZ720921:ILZ720923 IVV720921:IVV720923 JFR720921:JFR720923 JPN720921:JPN720923 JZJ720921:JZJ720923 KJF720921:KJF720923 KTB720921:KTB720923 LCX720921:LCX720923 LMT720921:LMT720923 LWP720921:LWP720923 MGL720921:MGL720923 MQH720921:MQH720923 NAD720921:NAD720923 NJZ720921:NJZ720923 NTV720921:NTV720923 ODR720921:ODR720923 ONN720921:ONN720923 OXJ720921:OXJ720923 PHF720921:PHF720923 PRB720921:PRB720923 QAX720921:QAX720923 QKT720921:QKT720923 QUP720921:QUP720923 REL720921:REL720923 ROH720921:ROH720923 RYD720921:RYD720923 SHZ720921:SHZ720923 SRV720921:SRV720923 TBR720921:TBR720923 TLN720921:TLN720923 TVJ720921:TVJ720923 UFF720921:UFF720923 UPB720921:UPB720923 UYX720921:UYX720923 VIT720921:VIT720923 VSP720921:VSP720923 WCL720921:WCL720923 WMH720921:WMH720923 WWD720921:WWD720923 V786457:V786459 JR786457:JR786459 TN786457:TN786459 ADJ786457:ADJ786459 ANF786457:ANF786459 AXB786457:AXB786459 BGX786457:BGX786459 BQT786457:BQT786459 CAP786457:CAP786459 CKL786457:CKL786459 CUH786457:CUH786459 DED786457:DED786459 DNZ786457:DNZ786459 DXV786457:DXV786459 EHR786457:EHR786459 ERN786457:ERN786459 FBJ786457:FBJ786459 FLF786457:FLF786459 FVB786457:FVB786459 GEX786457:GEX786459 GOT786457:GOT786459 GYP786457:GYP786459 HIL786457:HIL786459 HSH786457:HSH786459 ICD786457:ICD786459 ILZ786457:ILZ786459 IVV786457:IVV786459 JFR786457:JFR786459 JPN786457:JPN786459 JZJ786457:JZJ786459 KJF786457:KJF786459 KTB786457:KTB786459 LCX786457:LCX786459 LMT786457:LMT786459 LWP786457:LWP786459 MGL786457:MGL786459 MQH786457:MQH786459 NAD786457:NAD786459 NJZ786457:NJZ786459 NTV786457:NTV786459 ODR786457:ODR786459 ONN786457:ONN786459 OXJ786457:OXJ786459 PHF786457:PHF786459 PRB786457:PRB786459 QAX786457:QAX786459 QKT786457:QKT786459 QUP786457:QUP786459 REL786457:REL786459 ROH786457:ROH786459 RYD786457:RYD786459 SHZ786457:SHZ786459 SRV786457:SRV786459 TBR786457:TBR786459 TLN786457:TLN786459 TVJ786457:TVJ786459 UFF786457:UFF786459 UPB786457:UPB786459 UYX786457:UYX786459 VIT786457:VIT786459 VSP786457:VSP786459 WCL786457:WCL786459 WMH786457:WMH786459 WWD786457:WWD786459 V851993:V851995 JR851993:JR851995 TN851993:TN851995 ADJ851993:ADJ851995 ANF851993:ANF851995 AXB851993:AXB851995 BGX851993:BGX851995 BQT851993:BQT851995 CAP851993:CAP851995 CKL851993:CKL851995 CUH851993:CUH851995 DED851993:DED851995 DNZ851993:DNZ851995 DXV851993:DXV851995 EHR851993:EHR851995 ERN851993:ERN851995 FBJ851993:FBJ851995 FLF851993:FLF851995 FVB851993:FVB851995 GEX851993:GEX851995 GOT851993:GOT851995 GYP851993:GYP851995 HIL851993:HIL851995 HSH851993:HSH851995 ICD851993:ICD851995 ILZ851993:ILZ851995 IVV851993:IVV851995 JFR851993:JFR851995 JPN851993:JPN851995 JZJ851993:JZJ851995 KJF851993:KJF851995 KTB851993:KTB851995 LCX851993:LCX851995 LMT851993:LMT851995 LWP851993:LWP851995 MGL851993:MGL851995 MQH851993:MQH851995 NAD851993:NAD851995 NJZ851993:NJZ851995 NTV851993:NTV851995 ODR851993:ODR851995 ONN851993:ONN851995 OXJ851993:OXJ851995 PHF851993:PHF851995 PRB851993:PRB851995 QAX851993:QAX851995 QKT851993:QKT851995 QUP851993:QUP851995 REL851993:REL851995 ROH851993:ROH851995 RYD851993:RYD851995 SHZ851993:SHZ851995 SRV851993:SRV851995 TBR851993:TBR851995 TLN851993:TLN851995 TVJ851993:TVJ851995 UFF851993:UFF851995 UPB851993:UPB851995 UYX851993:UYX851995 VIT851993:VIT851995 VSP851993:VSP851995 WCL851993:WCL851995 WMH851993:WMH851995 WWD851993:WWD851995 V917529:V917531 JR917529:JR917531 TN917529:TN917531 ADJ917529:ADJ917531 ANF917529:ANF917531 AXB917529:AXB917531 BGX917529:BGX917531 BQT917529:BQT917531 CAP917529:CAP917531 CKL917529:CKL917531 CUH917529:CUH917531 DED917529:DED917531 DNZ917529:DNZ917531 DXV917529:DXV917531 EHR917529:EHR917531 ERN917529:ERN917531 FBJ917529:FBJ917531 FLF917529:FLF917531 FVB917529:FVB917531 GEX917529:GEX917531 GOT917529:GOT917531 GYP917529:GYP917531 HIL917529:HIL917531 HSH917529:HSH917531 ICD917529:ICD917531 ILZ917529:ILZ917531 IVV917529:IVV917531 JFR917529:JFR917531 JPN917529:JPN917531 JZJ917529:JZJ917531 KJF917529:KJF917531 KTB917529:KTB917531 LCX917529:LCX917531 LMT917529:LMT917531 LWP917529:LWP917531 MGL917529:MGL917531 MQH917529:MQH917531 NAD917529:NAD917531 NJZ917529:NJZ917531 NTV917529:NTV917531 ODR917529:ODR917531 ONN917529:ONN917531 OXJ917529:OXJ917531 PHF917529:PHF917531 PRB917529:PRB917531 QAX917529:QAX917531 QKT917529:QKT917531 QUP917529:QUP917531 REL917529:REL917531 ROH917529:ROH917531 RYD917529:RYD917531 SHZ917529:SHZ917531 SRV917529:SRV917531 TBR917529:TBR917531 TLN917529:TLN917531 TVJ917529:TVJ917531 UFF917529:UFF917531 UPB917529:UPB917531 UYX917529:UYX917531 VIT917529:VIT917531 VSP917529:VSP917531 WCL917529:WCL917531 WMH917529:WMH917531 WWD917529:WWD917531 V983065:V983067 JR983065:JR983067 TN983065:TN983067 ADJ983065:ADJ983067 ANF983065:ANF983067 AXB983065:AXB983067 BGX983065:BGX983067 BQT983065:BQT983067 CAP983065:CAP983067 CKL983065:CKL983067 CUH983065:CUH983067 DED983065:DED983067 DNZ983065:DNZ983067 DXV983065:DXV983067 EHR983065:EHR983067 ERN983065:ERN983067 FBJ983065:FBJ983067 FLF983065:FLF983067 FVB983065:FVB983067 GEX983065:GEX983067 GOT983065:GOT983067 GYP983065:GYP983067 HIL983065:HIL983067 HSH983065:HSH983067 ICD983065:ICD983067 ILZ983065:ILZ983067 IVV983065:IVV983067 JFR983065:JFR983067 JPN983065:JPN983067 JZJ983065:JZJ983067 KJF983065:KJF983067 KTB983065:KTB983067 LCX983065:LCX983067 LMT983065:LMT983067 LWP983065:LWP983067 MGL983065:MGL983067 MQH983065:MQH983067 NAD983065:NAD983067 NJZ983065:NJZ983067 NTV983065:NTV983067 ODR983065:ODR983067 ONN983065:ONN983067 OXJ983065:OXJ983067 PHF983065:PHF983067 PRB983065:PRB983067 QAX983065:QAX983067 QKT983065:QKT983067 QUP983065:QUP983067 REL983065:REL983067 ROH983065:ROH983067 RYD983065:RYD983067 SHZ983065:SHZ983067 SRV983065:SRV983067 TBR983065:TBR983067 TLN983065:TLN983067 TVJ983065:TVJ983067 UFF983065:UFF983067 UPB983065:UPB983067 UYX983065:UYX983067 VIT983065:VIT983067 VSP983065:VSP983067 WCL983065:WCL983067 WMH983065:WMH983067 WWD983065:WWD983067 X25:X27 JT25:JT27 TP25:TP27 ADL25:ADL27 ANH25:ANH27 AXD25:AXD27 BGZ25:BGZ27 BQV25:BQV27 CAR25:CAR27 CKN25:CKN27 CUJ25:CUJ27 DEF25:DEF27 DOB25:DOB27 DXX25:DXX27 EHT25:EHT27 ERP25:ERP27 FBL25:FBL27 FLH25:FLH27 FVD25:FVD27 GEZ25:GEZ27 GOV25:GOV27 GYR25:GYR27 HIN25:HIN27 HSJ25:HSJ27 ICF25:ICF27 IMB25:IMB27 IVX25:IVX27 JFT25:JFT27 JPP25:JPP27 JZL25:JZL27 KJH25:KJH27 KTD25:KTD27 LCZ25:LCZ27 LMV25:LMV27 LWR25:LWR27 MGN25:MGN27 MQJ25:MQJ27 NAF25:NAF27 NKB25:NKB27 NTX25:NTX27 ODT25:ODT27 ONP25:ONP27 OXL25:OXL27 PHH25:PHH27 PRD25:PRD27 QAZ25:QAZ27 QKV25:QKV27 QUR25:QUR27 REN25:REN27 ROJ25:ROJ27 RYF25:RYF27 SIB25:SIB27 SRX25:SRX27 TBT25:TBT27 TLP25:TLP27 TVL25:TVL27 UFH25:UFH27 UPD25:UPD27 UYZ25:UYZ27 VIV25:VIV27 VSR25:VSR27 WCN25:WCN27 WMJ25:WMJ27 WWF25:WWF27 X65561:X65563 JT65561:JT65563 TP65561:TP65563 ADL65561:ADL65563 ANH65561:ANH65563 AXD65561:AXD65563 BGZ65561:BGZ65563 BQV65561:BQV65563 CAR65561:CAR65563 CKN65561:CKN65563 CUJ65561:CUJ65563 DEF65561:DEF65563 DOB65561:DOB65563 DXX65561:DXX65563 EHT65561:EHT65563 ERP65561:ERP65563 FBL65561:FBL65563 FLH65561:FLH65563 FVD65561:FVD65563 GEZ65561:GEZ65563 GOV65561:GOV65563 GYR65561:GYR65563 HIN65561:HIN65563 HSJ65561:HSJ65563 ICF65561:ICF65563 IMB65561:IMB65563 IVX65561:IVX65563 JFT65561:JFT65563 JPP65561:JPP65563 JZL65561:JZL65563 KJH65561:KJH65563 KTD65561:KTD65563 LCZ65561:LCZ65563 LMV65561:LMV65563 LWR65561:LWR65563 MGN65561:MGN65563 MQJ65561:MQJ65563 NAF65561:NAF65563 NKB65561:NKB65563 NTX65561:NTX65563 ODT65561:ODT65563 ONP65561:ONP65563 OXL65561:OXL65563 PHH65561:PHH65563 PRD65561:PRD65563 QAZ65561:QAZ65563 QKV65561:QKV65563 QUR65561:QUR65563 REN65561:REN65563 ROJ65561:ROJ65563 RYF65561:RYF65563 SIB65561:SIB65563 SRX65561:SRX65563 TBT65561:TBT65563 TLP65561:TLP65563 TVL65561:TVL65563 UFH65561:UFH65563 UPD65561:UPD65563 UYZ65561:UYZ65563 VIV65561:VIV65563 VSR65561:VSR65563 WCN65561:WCN65563 WMJ65561:WMJ65563 WWF65561:WWF65563 X131097:X131099 JT131097:JT131099 TP131097:TP131099 ADL131097:ADL131099 ANH131097:ANH131099 AXD131097:AXD131099 BGZ131097:BGZ131099 BQV131097:BQV131099 CAR131097:CAR131099 CKN131097:CKN131099 CUJ131097:CUJ131099 DEF131097:DEF131099 DOB131097:DOB131099 DXX131097:DXX131099 EHT131097:EHT131099 ERP131097:ERP131099 FBL131097:FBL131099 FLH131097:FLH131099 FVD131097:FVD131099 GEZ131097:GEZ131099 GOV131097:GOV131099 GYR131097:GYR131099 HIN131097:HIN131099 HSJ131097:HSJ131099 ICF131097:ICF131099 IMB131097:IMB131099 IVX131097:IVX131099 JFT131097:JFT131099 JPP131097:JPP131099 JZL131097:JZL131099 KJH131097:KJH131099 KTD131097:KTD131099 LCZ131097:LCZ131099 LMV131097:LMV131099 LWR131097:LWR131099 MGN131097:MGN131099 MQJ131097:MQJ131099 NAF131097:NAF131099 NKB131097:NKB131099 NTX131097:NTX131099 ODT131097:ODT131099 ONP131097:ONP131099 OXL131097:OXL131099 PHH131097:PHH131099 PRD131097:PRD131099 QAZ131097:QAZ131099 QKV131097:QKV131099 QUR131097:QUR131099 REN131097:REN131099 ROJ131097:ROJ131099 RYF131097:RYF131099 SIB131097:SIB131099 SRX131097:SRX131099 TBT131097:TBT131099 TLP131097:TLP131099 TVL131097:TVL131099 UFH131097:UFH131099 UPD131097:UPD131099 UYZ131097:UYZ131099 VIV131097:VIV131099 VSR131097:VSR131099 WCN131097:WCN131099 WMJ131097:WMJ131099 WWF131097:WWF131099 X196633:X196635 JT196633:JT196635 TP196633:TP196635 ADL196633:ADL196635 ANH196633:ANH196635 AXD196633:AXD196635 BGZ196633:BGZ196635 BQV196633:BQV196635 CAR196633:CAR196635 CKN196633:CKN196635 CUJ196633:CUJ196635 DEF196633:DEF196635 DOB196633:DOB196635 DXX196633:DXX196635 EHT196633:EHT196635 ERP196633:ERP196635 FBL196633:FBL196635 FLH196633:FLH196635 FVD196633:FVD196635 GEZ196633:GEZ196635 GOV196633:GOV196635 GYR196633:GYR196635 HIN196633:HIN196635 HSJ196633:HSJ196635 ICF196633:ICF196635 IMB196633:IMB196635 IVX196633:IVX196635 JFT196633:JFT196635 JPP196633:JPP196635 JZL196633:JZL196635 KJH196633:KJH196635 KTD196633:KTD196635 LCZ196633:LCZ196635 LMV196633:LMV196635 LWR196633:LWR196635 MGN196633:MGN196635 MQJ196633:MQJ196635 NAF196633:NAF196635 NKB196633:NKB196635 NTX196633:NTX196635 ODT196633:ODT196635 ONP196633:ONP196635 OXL196633:OXL196635 PHH196633:PHH196635 PRD196633:PRD196635 QAZ196633:QAZ196635 QKV196633:QKV196635 QUR196633:QUR196635 REN196633:REN196635 ROJ196633:ROJ196635 RYF196633:RYF196635 SIB196633:SIB196635 SRX196633:SRX196635 TBT196633:TBT196635 TLP196633:TLP196635 TVL196633:TVL196635 UFH196633:UFH196635 UPD196633:UPD196635 UYZ196633:UYZ196635 VIV196633:VIV196635 VSR196633:VSR196635 WCN196633:WCN196635 WMJ196633:WMJ196635 WWF196633:WWF196635 X262169:X262171 JT262169:JT262171 TP262169:TP262171 ADL262169:ADL262171 ANH262169:ANH262171 AXD262169:AXD262171 BGZ262169:BGZ262171 BQV262169:BQV262171 CAR262169:CAR262171 CKN262169:CKN262171 CUJ262169:CUJ262171 DEF262169:DEF262171 DOB262169:DOB262171 DXX262169:DXX262171 EHT262169:EHT262171 ERP262169:ERP262171 FBL262169:FBL262171 FLH262169:FLH262171 FVD262169:FVD262171 GEZ262169:GEZ262171 GOV262169:GOV262171 GYR262169:GYR262171 HIN262169:HIN262171 HSJ262169:HSJ262171 ICF262169:ICF262171 IMB262169:IMB262171 IVX262169:IVX262171 JFT262169:JFT262171 JPP262169:JPP262171 JZL262169:JZL262171 KJH262169:KJH262171 KTD262169:KTD262171 LCZ262169:LCZ262171 LMV262169:LMV262171 LWR262169:LWR262171 MGN262169:MGN262171 MQJ262169:MQJ262171 NAF262169:NAF262171 NKB262169:NKB262171 NTX262169:NTX262171 ODT262169:ODT262171 ONP262169:ONP262171 OXL262169:OXL262171 PHH262169:PHH262171 PRD262169:PRD262171 QAZ262169:QAZ262171 QKV262169:QKV262171 QUR262169:QUR262171 REN262169:REN262171 ROJ262169:ROJ262171 RYF262169:RYF262171 SIB262169:SIB262171 SRX262169:SRX262171 TBT262169:TBT262171 TLP262169:TLP262171 TVL262169:TVL262171 UFH262169:UFH262171 UPD262169:UPD262171 UYZ262169:UYZ262171 VIV262169:VIV262171 VSR262169:VSR262171 WCN262169:WCN262171 WMJ262169:WMJ262171 WWF262169:WWF262171 X327705:X327707 JT327705:JT327707 TP327705:TP327707 ADL327705:ADL327707 ANH327705:ANH327707 AXD327705:AXD327707 BGZ327705:BGZ327707 BQV327705:BQV327707 CAR327705:CAR327707 CKN327705:CKN327707 CUJ327705:CUJ327707 DEF327705:DEF327707 DOB327705:DOB327707 DXX327705:DXX327707 EHT327705:EHT327707 ERP327705:ERP327707 FBL327705:FBL327707 FLH327705:FLH327707 FVD327705:FVD327707 GEZ327705:GEZ327707 GOV327705:GOV327707 GYR327705:GYR327707 HIN327705:HIN327707 HSJ327705:HSJ327707 ICF327705:ICF327707 IMB327705:IMB327707 IVX327705:IVX327707 JFT327705:JFT327707 JPP327705:JPP327707 JZL327705:JZL327707 KJH327705:KJH327707 KTD327705:KTD327707 LCZ327705:LCZ327707 LMV327705:LMV327707 LWR327705:LWR327707 MGN327705:MGN327707 MQJ327705:MQJ327707 NAF327705:NAF327707 NKB327705:NKB327707 NTX327705:NTX327707 ODT327705:ODT327707 ONP327705:ONP327707 OXL327705:OXL327707 PHH327705:PHH327707 PRD327705:PRD327707 QAZ327705:QAZ327707 QKV327705:QKV327707 QUR327705:QUR327707 REN327705:REN327707 ROJ327705:ROJ327707 RYF327705:RYF327707 SIB327705:SIB327707 SRX327705:SRX327707 TBT327705:TBT327707 TLP327705:TLP327707 TVL327705:TVL327707 UFH327705:UFH327707 UPD327705:UPD327707 UYZ327705:UYZ327707 VIV327705:VIV327707 VSR327705:VSR327707 WCN327705:WCN327707 WMJ327705:WMJ327707 WWF327705:WWF327707 X393241:X393243 JT393241:JT393243 TP393241:TP393243 ADL393241:ADL393243 ANH393241:ANH393243 AXD393241:AXD393243 BGZ393241:BGZ393243 BQV393241:BQV393243 CAR393241:CAR393243 CKN393241:CKN393243 CUJ393241:CUJ393243 DEF393241:DEF393243 DOB393241:DOB393243 DXX393241:DXX393243 EHT393241:EHT393243 ERP393241:ERP393243 FBL393241:FBL393243 FLH393241:FLH393243 FVD393241:FVD393243 GEZ393241:GEZ393243 GOV393241:GOV393243 GYR393241:GYR393243 HIN393241:HIN393243 HSJ393241:HSJ393243 ICF393241:ICF393243 IMB393241:IMB393243 IVX393241:IVX393243 JFT393241:JFT393243 JPP393241:JPP393243 JZL393241:JZL393243 KJH393241:KJH393243 KTD393241:KTD393243 LCZ393241:LCZ393243 LMV393241:LMV393243 LWR393241:LWR393243 MGN393241:MGN393243 MQJ393241:MQJ393243 NAF393241:NAF393243 NKB393241:NKB393243 NTX393241:NTX393243 ODT393241:ODT393243 ONP393241:ONP393243 OXL393241:OXL393243 PHH393241:PHH393243 PRD393241:PRD393243 QAZ393241:QAZ393243 QKV393241:QKV393243 QUR393241:QUR393243 REN393241:REN393243 ROJ393241:ROJ393243 RYF393241:RYF393243 SIB393241:SIB393243 SRX393241:SRX393243 TBT393241:TBT393243 TLP393241:TLP393243 TVL393241:TVL393243 UFH393241:UFH393243 UPD393241:UPD393243 UYZ393241:UYZ393243 VIV393241:VIV393243 VSR393241:VSR393243 WCN393241:WCN393243 WMJ393241:WMJ393243 WWF393241:WWF393243 X458777:X458779 JT458777:JT458779 TP458777:TP458779 ADL458777:ADL458779 ANH458777:ANH458779 AXD458777:AXD458779 BGZ458777:BGZ458779 BQV458777:BQV458779 CAR458777:CAR458779 CKN458777:CKN458779 CUJ458777:CUJ458779 DEF458777:DEF458779 DOB458777:DOB458779 DXX458777:DXX458779 EHT458777:EHT458779 ERP458777:ERP458779 FBL458777:FBL458779 FLH458777:FLH458779 FVD458777:FVD458779 GEZ458777:GEZ458779 GOV458777:GOV458779 GYR458777:GYR458779 HIN458777:HIN458779 HSJ458777:HSJ458779 ICF458777:ICF458779 IMB458777:IMB458779 IVX458777:IVX458779 JFT458777:JFT458779 JPP458777:JPP458779 JZL458777:JZL458779 KJH458777:KJH458779 KTD458777:KTD458779 LCZ458777:LCZ458779 LMV458777:LMV458779 LWR458777:LWR458779 MGN458777:MGN458779 MQJ458777:MQJ458779 NAF458777:NAF458779 NKB458777:NKB458779 NTX458777:NTX458779 ODT458777:ODT458779 ONP458777:ONP458779 OXL458777:OXL458779 PHH458777:PHH458779 PRD458777:PRD458779 QAZ458777:QAZ458779 QKV458777:QKV458779 QUR458777:QUR458779 REN458777:REN458779 ROJ458777:ROJ458779 RYF458777:RYF458779 SIB458777:SIB458779 SRX458777:SRX458779 TBT458777:TBT458779 TLP458777:TLP458779 TVL458777:TVL458779 UFH458777:UFH458779 UPD458777:UPD458779 UYZ458777:UYZ458779 VIV458777:VIV458779 VSR458777:VSR458779 WCN458777:WCN458779 WMJ458777:WMJ458779 WWF458777:WWF458779 X524313:X524315 JT524313:JT524315 TP524313:TP524315 ADL524313:ADL524315 ANH524313:ANH524315 AXD524313:AXD524315 BGZ524313:BGZ524315 BQV524313:BQV524315 CAR524313:CAR524315 CKN524313:CKN524315 CUJ524313:CUJ524315 DEF524313:DEF524315 DOB524313:DOB524315 DXX524313:DXX524315 EHT524313:EHT524315 ERP524313:ERP524315 FBL524313:FBL524315 FLH524313:FLH524315 FVD524313:FVD524315 GEZ524313:GEZ524315 GOV524313:GOV524315 GYR524313:GYR524315 HIN524313:HIN524315 HSJ524313:HSJ524315 ICF524313:ICF524315 IMB524313:IMB524315 IVX524313:IVX524315 JFT524313:JFT524315 JPP524313:JPP524315 JZL524313:JZL524315 KJH524313:KJH524315 KTD524313:KTD524315 LCZ524313:LCZ524315 LMV524313:LMV524315 LWR524313:LWR524315 MGN524313:MGN524315 MQJ524313:MQJ524315 NAF524313:NAF524315 NKB524313:NKB524315 NTX524313:NTX524315 ODT524313:ODT524315 ONP524313:ONP524315 OXL524313:OXL524315 PHH524313:PHH524315 PRD524313:PRD524315 QAZ524313:QAZ524315 QKV524313:QKV524315 QUR524313:QUR524315 REN524313:REN524315 ROJ524313:ROJ524315 RYF524313:RYF524315 SIB524313:SIB524315 SRX524313:SRX524315 TBT524313:TBT524315 TLP524313:TLP524315 TVL524313:TVL524315 UFH524313:UFH524315 UPD524313:UPD524315 UYZ524313:UYZ524315 VIV524313:VIV524315 VSR524313:VSR524315 WCN524313:WCN524315 WMJ524313:WMJ524315 WWF524313:WWF524315 X589849:X589851 JT589849:JT589851 TP589849:TP589851 ADL589849:ADL589851 ANH589849:ANH589851 AXD589849:AXD589851 BGZ589849:BGZ589851 BQV589849:BQV589851 CAR589849:CAR589851 CKN589849:CKN589851 CUJ589849:CUJ589851 DEF589849:DEF589851 DOB589849:DOB589851 DXX589849:DXX589851 EHT589849:EHT589851 ERP589849:ERP589851 FBL589849:FBL589851 FLH589849:FLH589851 FVD589849:FVD589851 GEZ589849:GEZ589851 GOV589849:GOV589851 GYR589849:GYR589851 HIN589849:HIN589851 HSJ589849:HSJ589851 ICF589849:ICF589851 IMB589849:IMB589851 IVX589849:IVX589851 JFT589849:JFT589851 JPP589849:JPP589851 JZL589849:JZL589851 KJH589849:KJH589851 KTD589849:KTD589851 LCZ589849:LCZ589851 LMV589849:LMV589851 LWR589849:LWR589851 MGN589849:MGN589851 MQJ589849:MQJ589851 NAF589849:NAF589851 NKB589849:NKB589851 NTX589849:NTX589851 ODT589849:ODT589851 ONP589849:ONP589851 OXL589849:OXL589851 PHH589849:PHH589851 PRD589849:PRD589851 QAZ589849:QAZ589851 QKV589849:QKV589851 QUR589849:QUR589851 REN589849:REN589851 ROJ589849:ROJ589851 RYF589849:RYF589851 SIB589849:SIB589851 SRX589849:SRX589851 TBT589849:TBT589851 TLP589849:TLP589851 TVL589849:TVL589851 UFH589849:UFH589851 UPD589849:UPD589851 UYZ589849:UYZ589851 VIV589849:VIV589851 VSR589849:VSR589851 WCN589849:WCN589851 WMJ589849:WMJ589851 WWF589849:WWF589851 X655385:X655387 JT655385:JT655387 TP655385:TP655387 ADL655385:ADL655387 ANH655385:ANH655387 AXD655385:AXD655387 BGZ655385:BGZ655387 BQV655385:BQV655387 CAR655385:CAR655387 CKN655385:CKN655387 CUJ655385:CUJ655387 DEF655385:DEF655387 DOB655385:DOB655387 DXX655385:DXX655387 EHT655385:EHT655387 ERP655385:ERP655387 FBL655385:FBL655387 FLH655385:FLH655387 FVD655385:FVD655387 GEZ655385:GEZ655387 GOV655385:GOV655387 GYR655385:GYR655387 HIN655385:HIN655387 HSJ655385:HSJ655387 ICF655385:ICF655387 IMB655385:IMB655387 IVX655385:IVX655387 JFT655385:JFT655387 JPP655385:JPP655387 JZL655385:JZL655387 KJH655385:KJH655387 KTD655385:KTD655387 LCZ655385:LCZ655387 LMV655385:LMV655387 LWR655385:LWR655387 MGN655385:MGN655387 MQJ655385:MQJ655387 NAF655385:NAF655387 NKB655385:NKB655387 NTX655385:NTX655387 ODT655385:ODT655387 ONP655385:ONP655387 OXL655385:OXL655387 PHH655385:PHH655387 PRD655385:PRD655387 QAZ655385:QAZ655387 QKV655385:QKV655387 QUR655385:QUR655387 REN655385:REN655387 ROJ655385:ROJ655387 RYF655385:RYF655387 SIB655385:SIB655387 SRX655385:SRX655387 TBT655385:TBT655387 TLP655385:TLP655387 TVL655385:TVL655387 UFH655385:UFH655387 UPD655385:UPD655387 UYZ655385:UYZ655387 VIV655385:VIV655387 VSR655385:VSR655387 WCN655385:WCN655387 WMJ655385:WMJ655387 WWF655385:WWF655387 X720921:X720923 JT720921:JT720923 TP720921:TP720923 ADL720921:ADL720923 ANH720921:ANH720923 AXD720921:AXD720923 BGZ720921:BGZ720923 BQV720921:BQV720923 CAR720921:CAR720923 CKN720921:CKN720923 CUJ720921:CUJ720923 DEF720921:DEF720923 DOB720921:DOB720923 DXX720921:DXX720923 EHT720921:EHT720923 ERP720921:ERP720923 FBL720921:FBL720923 FLH720921:FLH720923 FVD720921:FVD720923 GEZ720921:GEZ720923 GOV720921:GOV720923 GYR720921:GYR720923 HIN720921:HIN720923 HSJ720921:HSJ720923 ICF720921:ICF720923 IMB720921:IMB720923 IVX720921:IVX720923 JFT720921:JFT720923 JPP720921:JPP720923 JZL720921:JZL720923 KJH720921:KJH720923 KTD720921:KTD720923 LCZ720921:LCZ720923 LMV720921:LMV720923 LWR720921:LWR720923 MGN720921:MGN720923 MQJ720921:MQJ720923 NAF720921:NAF720923 NKB720921:NKB720923 NTX720921:NTX720923 ODT720921:ODT720923 ONP720921:ONP720923 OXL720921:OXL720923 PHH720921:PHH720923 PRD720921:PRD720923 QAZ720921:QAZ720923 QKV720921:QKV720923 QUR720921:QUR720923 REN720921:REN720923 ROJ720921:ROJ720923 RYF720921:RYF720923 SIB720921:SIB720923 SRX720921:SRX720923 TBT720921:TBT720923 TLP720921:TLP720923 TVL720921:TVL720923 UFH720921:UFH720923 UPD720921:UPD720923 UYZ720921:UYZ720923 VIV720921:VIV720923 VSR720921:VSR720923 WCN720921:WCN720923 WMJ720921:WMJ720923 WWF720921:WWF720923 X786457:X786459 JT786457:JT786459 TP786457:TP786459 ADL786457:ADL786459 ANH786457:ANH786459 AXD786457:AXD786459 BGZ786457:BGZ786459 BQV786457:BQV786459 CAR786457:CAR786459 CKN786457:CKN786459 CUJ786457:CUJ786459 DEF786457:DEF786459 DOB786457:DOB786459 DXX786457:DXX786459 EHT786457:EHT786459 ERP786457:ERP786459 FBL786457:FBL786459 FLH786457:FLH786459 FVD786457:FVD786459 GEZ786457:GEZ786459 GOV786457:GOV786459 GYR786457:GYR786459 HIN786457:HIN786459 HSJ786457:HSJ786459 ICF786457:ICF786459 IMB786457:IMB786459 IVX786457:IVX786459 JFT786457:JFT786459 JPP786457:JPP786459 JZL786457:JZL786459 KJH786457:KJH786459 KTD786457:KTD786459 LCZ786457:LCZ786459 LMV786457:LMV786459 LWR786457:LWR786459 MGN786457:MGN786459 MQJ786457:MQJ786459 NAF786457:NAF786459 NKB786457:NKB786459 NTX786457:NTX786459 ODT786457:ODT786459 ONP786457:ONP786459 OXL786457:OXL786459 PHH786457:PHH786459 PRD786457:PRD786459 QAZ786457:QAZ786459 QKV786457:QKV786459 QUR786457:QUR786459 REN786457:REN786459 ROJ786457:ROJ786459 RYF786457:RYF786459 SIB786457:SIB786459 SRX786457:SRX786459 TBT786457:TBT786459 TLP786457:TLP786459 TVL786457:TVL786459 UFH786457:UFH786459 UPD786457:UPD786459 UYZ786457:UYZ786459 VIV786457:VIV786459 VSR786457:VSR786459 WCN786457:WCN786459 WMJ786457:WMJ786459 WWF786457:WWF786459 X851993:X851995 JT851993:JT851995 TP851993:TP851995 ADL851993:ADL851995 ANH851993:ANH851995 AXD851993:AXD851995 BGZ851993:BGZ851995 BQV851993:BQV851995 CAR851993:CAR851995 CKN851993:CKN851995 CUJ851993:CUJ851995 DEF851993:DEF851995 DOB851993:DOB851995 DXX851993:DXX851995 EHT851993:EHT851995 ERP851993:ERP851995 FBL851993:FBL851995 FLH851993:FLH851995 FVD851993:FVD851995 GEZ851993:GEZ851995 GOV851993:GOV851995 GYR851993:GYR851995 HIN851993:HIN851995 HSJ851993:HSJ851995 ICF851993:ICF851995 IMB851993:IMB851995 IVX851993:IVX851995 JFT851993:JFT851995 JPP851993:JPP851995 JZL851993:JZL851995 KJH851993:KJH851995 KTD851993:KTD851995 LCZ851993:LCZ851995 LMV851993:LMV851995 LWR851993:LWR851995 MGN851993:MGN851995 MQJ851993:MQJ851995 NAF851993:NAF851995 NKB851993:NKB851995 NTX851993:NTX851995 ODT851993:ODT851995 ONP851993:ONP851995 OXL851993:OXL851995 PHH851993:PHH851995 PRD851993:PRD851995 QAZ851993:QAZ851995 QKV851993:QKV851995 QUR851993:QUR851995 REN851993:REN851995 ROJ851993:ROJ851995 RYF851993:RYF851995 SIB851993:SIB851995 SRX851993:SRX851995 TBT851993:TBT851995 TLP851993:TLP851995 TVL851993:TVL851995 UFH851993:UFH851995 UPD851993:UPD851995 UYZ851993:UYZ851995 VIV851993:VIV851995 VSR851993:VSR851995 WCN851993:WCN851995 WMJ851993:WMJ851995 WWF851993:WWF851995 X917529:X917531 JT917529:JT917531 TP917529:TP917531 ADL917529:ADL917531 ANH917529:ANH917531 AXD917529:AXD917531 BGZ917529:BGZ917531 BQV917529:BQV917531 CAR917529:CAR917531 CKN917529:CKN917531 CUJ917529:CUJ917531 DEF917529:DEF917531 DOB917529:DOB917531 DXX917529:DXX917531 EHT917529:EHT917531 ERP917529:ERP917531 FBL917529:FBL917531 FLH917529:FLH917531 FVD917529:FVD917531 GEZ917529:GEZ917531 GOV917529:GOV917531 GYR917529:GYR917531 HIN917529:HIN917531 HSJ917529:HSJ917531 ICF917529:ICF917531 IMB917529:IMB917531 IVX917529:IVX917531 JFT917529:JFT917531 JPP917529:JPP917531 JZL917529:JZL917531 KJH917529:KJH917531 KTD917529:KTD917531 LCZ917529:LCZ917531 LMV917529:LMV917531 LWR917529:LWR917531 MGN917529:MGN917531 MQJ917529:MQJ917531 NAF917529:NAF917531 NKB917529:NKB917531 NTX917529:NTX917531 ODT917529:ODT917531 ONP917529:ONP917531 OXL917529:OXL917531 PHH917529:PHH917531 PRD917529:PRD917531 QAZ917529:QAZ917531 QKV917529:QKV917531 QUR917529:QUR917531 REN917529:REN917531 ROJ917529:ROJ917531 RYF917529:RYF917531 SIB917529:SIB917531 SRX917529:SRX917531 TBT917529:TBT917531 TLP917529:TLP917531 TVL917529:TVL917531 UFH917529:UFH917531 UPD917529:UPD917531 UYZ917529:UYZ917531 VIV917529:VIV917531 VSR917529:VSR917531 WCN917529:WCN917531 WMJ917529:WMJ917531 WWF917529:WWF917531 X983065:X983067 JT983065:JT983067 TP983065:TP983067 ADL983065:ADL983067 ANH983065:ANH983067 AXD983065:AXD983067 BGZ983065:BGZ983067 BQV983065:BQV983067 CAR983065:CAR983067 CKN983065:CKN983067 CUJ983065:CUJ983067 DEF983065:DEF983067 DOB983065:DOB983067 DXX983065:DXX983067 EHT983065:EHT983067 ERP983065:ERP983067 FBL983065:FBL983067 FLH983065:FLH983067 FVD983065:FVD983067 GEZ983065:GEZ983067 GOV983065:GOV983067 GYR983065:GYR983067 HIN983065:HIN983067 HSJ983065:HSJ983067 ICF983065:ICF983067 IMB983065:IMB983067 IVX983065:IVX983067 JFT983065:JFT983067 JPP983065:JPP983067 JZL983065:JZL983067 KJH983065:KJH983067 KTD983065:KTD983067 LCZ983065:LCZ983067 LMV983065:LMV983067 LWR983065:LWR983067 MGN983065:MGN983067 MQJ983065:MQJ983067 NAF983065:NAF983067 NKB983065:NKB983067 NTX983065:NTX983067 ODT983065:ODT983067 ONP983065:ONP983067 OXL983065:OXL983067 PHH983065:PHH983067 PRD983065:PRD983067 QAZ983065:QAZ983067 QKV983065:QKV983067 QUR983065:QUR983067 REN983065:REN983067 ROJ983065:ROJ983067 RYF983065:RYF983067 SIB983065:SIB983067 SRX983065:SRX983067 TBT983065:TBT983067 TLP983065:TLP983067 TVL983065:TVL983067 UFH983065:UFH983067 UPD983065:UPD983067 UYZ983065:UYZ983067 VIV983065:VIV983067 VSR983065:VSR983067 WCN983065:WCN983067 WMJ983065:WMJ983067 WWF983065:WWF983067 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Q7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Q65543 JM65543 TI65543 ADE65543 ANA65543 AWW65543 BGS65543 BQO65543 CAK65543 CKG65543 CUC65543 DDY65543 DNU65543 DXQ65543 EHM65543 ERI65543 FBE65543 FLA65543 FUW65543 GES65543 GOO65543 GYK65543 HIG65543 HSC65543 IBY65543 ILU65543 IVQ65543 JFM65543 JPI65543 JZE65543 KJA65543 KSW65543 LCS65543 LMO65543 LWK65543 MGG65543 MQC65543 MZY65543 NJU65543 NTQ65543 ODM65543 ONI65543 OXE65543 PHA65543 PQW65543 QAS65543 QKO65543 QUK65543 REG65543 ROC65543 RXY65543 SHU65543 SRQ65543 TBM65543 TLI65543 TVE65543 UFA65543 UOW65543 UYS65543 VIO65543 VSK65543 WCG65543 WMC65543 WVY65543 Q131079 JM131079 TI131079 ADE131079 ANA131079 AWW131079 BGS131079 BQO131079 CAK131079 CKG131079 CUC131079 DDY131079 DNU131079 DXQ131079 EHM131079 ERI131079 FBE131079 FLA131079 FUW131079 GES131079 GOO131079 GYK131079 HIG131079 HSC131079 IBY131079 ILU131079 IVQ131079 JFM131079 JPI131079 JZE131079 KJA131079 KSW131079 LCS131079 LMO131079 LWK131079 MGG131079 MQC131079 MZY131079 NJU131079 NTQ131079 ODM131079 ONI131079 OXE131079 PHA131079 PQW131079 QAS131079 QKO131079 QUK131079 REG131079 ROC131079 RXY131079 SHU131079 SRQ131079 TBM131079 TLI131079 TVE131079 UFA131079 UOW131079 UYS131079 VIO131079 VSK131079 WCG131079 WMC131079 WVY131079 Q196615 JM196615 TI196615 ADE196615 ANA196615 AWW196615 BGS196615 BQO196615 CAK196615 CKG196615 CUC196615 DDY196615 DNU196615 DXQ196615 EHM196615 ERI196615 FBE196615 FLA196615 FUW196615 GES196615 GOO196615 GYK196615 HIG196615 HSC196615 IBY196615 ILU196615 IVQ196615 JFM196615 JPI196615 JZE196615 KJA196615 KSW196615 LCS196615 LMO196615 LWK196615 MGG196615 MQC196615 MZY196615 NJU196615 NTQ196615 ODM196615 ONI196615 OXE196615 PHA196615 PQW196615 QAS196615 QKO196615 QUK196615 REG196615 ROC196615 RXY196615 SHU196615 SRQ196615 TBM196615 TLI196615 TVE196615 UFA196615 UOW196615 UYS196615 VIO196615 VSK196615 WCG196615 WMC196615 WVY196615 Q262151 JM262151 TI262151 ADE262151 ANA262151 AWW262151 BGS262151 BQO262151 CAK262151 CKG262151 CUC262151 DDY262151 DNU262151 DXQ262151 EHM262151 ERI262151 FBE262151 FLA262151 FUW262151 GES262151 GOO262151 GYK262151 HIG262151 HSC262151 IBY262151 ILU262151 IVQ262151 JFM262151 JPI262151 JZE262151 KJA262151 KSW262151 LCS262151 LMO262151 LWK262151 MGG262151 MQC262151 MZY262151 NJU262151 NTQ262151 ODM262151 ONI262151 OXE262151 PHA262151 PQW262151 QAS262151 QKO262151 QUK262151 REG262151 ROC262151 RXY262151 SHU262151 SRQ262151 TBM262151 TLI262151 TVE262151 UFA262151 UOW262151 UYS262151 VIO262151 VSK262151 WCG262151 WMC262151 WVY262151 Q327687 JM327687 TI327687 ADE327687 ANA327687 AWW327687 BGS327687 BQO327687 CAK327687 CKG327687 CUC327687 DDY327687 DNU327687 DXQ327687 EHM327687 ERI327687 FBE327687 FLA327687 FUW327687 GES327687 GOO327687 GYK327687 HIG327687 HSC327687 IBY327687 ILU327687 IVQ327687 JFM327687 JPI327687 JZE327687 KJA327687 KSW327687 LCS327687 LMO327687 LWK327687 MGG327687 MQC327687 MZY327687 NJU327687 NTQ327687 ODM327687 ONI327687 OXE327687 PHA327687 PQW327687 QAS327687 QKO327687 QUK327687 REG327687 ROC327687 RXY327687 SHU327687 SRQ327687 TBM327687 TLI327687 TVE327687 UFA327687 UOW327687 UYS327687 VIO327687 VSK327687 WCG327687 WMC327687 WVY327687 Q393223 JM393223 TI393223 ADE393223 ANA393223 AWW393223 BGS393223 BQO393223 CAK393223 CKG393223 CUC393223 DDY393223 DNU393223 DXQ393223 EHM393223 ERI393223 FBE393223 FLA393223 FUW393223 GES393223 GOO393223 GYK393223 HIG393223 HSC393223 IBY393223 ILU393223 IVQ393223 JFM393223 JPI393223 JZE393223 KJA393223 KSW393223 LCS393223 LMO393223 LWK393223 MGG393223 MQC393223 MZY393223 NJU393223 NTQ393223 ODM393223 ONI393223 OXE393223 PHA393223 PQW393223 QAS393223 QKO393223 QUK393223 REG393223 ROC393223 RXY393223 SHU393223 SRQ393223 TBM393223 TLI393223 TVE393223 UFA393223 UOW393223 UYS393223 VIO393223 VSK393223 WCG393223 WMC393223 WVY393223 Q458759 JM458759 TI458759 ADE458759 ANA458759 AWW458759 BGS458759 BQO458759 CAK458759 CKG458759 CUC458759 DDY458759 DNU458759 DXQ458759 EHM458759 ERI458759 FBE458759 FLA458759 FUW458759 GES458759 GOO458759 GYK458759 HIG458759 HSC458759 IBY458759 ILU458759 IVQ458759 JFM458759 JPI458759 JZE458759 KJA458759 KSW458759 LCS458759 LMO458759 LWK458759 MGG458759 MQC458759 MZY458759 NJU458759 NTQ458759 ODM458759 ONI458759 OXE458759 PHA458759 PQW458759 QAS458759 QKO458759 QUK458759 REG458759 ROC458759 RXY458759 SHU458759 SRQ458759 TBM458759 TLI458759 TVE458759 UFA458759 UOW458759 UYS458759 VIO458759 VSK458759 WCG458759 WMC458759 WVY458759 Q524295 JM524295 TI524295 ADE524295 ANA524295 AWW524295 BGS524295 BQO524295 CAK524295 CKG524295 CUC524295 DDY524295 DNU524295 DXQ524295 EHM524295 ERI524295 FBE524295 FLA524295 FUW524295 GES524295 GOO524295 GYK524295 HIG524295 HSC524295 IBY524295 ILU524295 IVQ524295 JFM524295 JPI524295 JZE524295 KJA524295 KSW524295 LCS524295 LMO524295 LWK524295 MGG524295 MQC524295 MZY524295 NJU524295 NTQ524295 ODM524295 ONI524295 OXE524295 PHA524295 PQW524295 QAS524295 QKO524295 QUK524295 REG524295 ROC524295 RXY524295 SHU524295 SRQ524295 TBM524295 TLI524295 TVE524295 UFA524295 UOW524295 UYS524295 VIO524295 VSK524295 WCG524295 WMC524295 WVY524295 Q589831 JM589831 TI589831 ADE589831 ANA589831 AWW589831 BGS589831 BQO589831 CAK589831 CKG589831 CUC589831 DDY589831 DNU589831 DXQ589831 EHM589831 ERI589831 FBE589831 FLA589831 FUW589831 GES589831 GOO589831 GYK589831 HIG589831 HSC589831 IBY589831 ILU589831 IVQ589831 JFM589831 JPI589831 JZE589831 KJA589831 KSW589831 LCS589831 LMO589831 LWK589831 MGG589831 MQC589831 MZY589831 NJU589831 NTQ589831 ODM589831 ONI589831 OXE589831 PHA589831 PQW589831 QAS589831 QKO589831 QUK589831 REG589831 ROC589831 RXY589831 SHU589831 SRQ589831 TBM589831 TLI589831 TVE589831 UFA589831 UOW589831 UYS589831 VIO589831 VSK589831 WCG589831 WMC589831 WVY589831 Q655367 JM655367 TI655367 ADE655367 ANA655367 AWW655367 BGS655367 BQO655367 CAK655367 CKG655367 CUC655367 DDY655367 DNU655367 DXQ655367 EHM655367 ERI655367 FBE655367 FLA655367 FUW655367 GES655367 GOO655367 GYK655367 HIG655367 HSC655367 IBY655367 ILU655367 IVQ655367 JFM655367 JPI655367 JZE655367 KJA655367 KSW655367 LCS655367 LMO655367 LWK655367 MGG655367 MQC655367 MZY655367 NJU655367 NTQ655367 ODM655367 ONI655367 OXE655367 PHA655367 PQW655367 QAS655367 QKO655367 QUK655367 REG655367 ROC655367 RXY655367 SHU655367 SRQ655367 TBM655367 TLI655367 TVE655367 UFA655367 UOW655367 UYS655367 VIO655367 VSK655367 WCG655367 WMC655367 WVY655367 Q720903 JM720903 TI720903 ADE720903 ANA720903 AWW720903 BGS720903 BQO720903 CAK720903 CKG720903 CUC720903 DDY720903 DNU720903 DXQ720903 EHM720903 ERI720903 FBE720903 FLA720903 FUW720903 GES720903 GOO720903 GYK720903 HIG720903 HSC720903 IBY720903 ILU720903 IVQ720903 JFM720903 JPI720903 JZE720903 KJA720903 KSW720903 LCS720903 LMO720903 LWK720903 MGG720903 MQC720903 MZY720903 NJU720903 NTQ720903 ODM720903 ONI720903 OXE720903 PHA720903 PQW720903 QAS720903 QKO720903 QUK720903 REG720903 ROC720903 RXY720903 SHU720903 SRQ720903 TBM720903 TLI720903 TVE720903 UFA720903 UOW720903 UYS720903 VIO720903 VSK720903 WCG720903 WMC720903 WVY720903 Q786439 JM786439 TI786439 ADE786439 ANA786439 AWW786439 BGS786439 BQO786439 CAK786439 CKG786439 CUC786439 DDY786439 DNU786439 DXQ786439 EHM786439 ERI786439 FBE786439 FLA786439 FUW786439 GES786439 GOO786439 GYK786439 HIG786439 HSC786439 IBY786439 ILU786439 IVQ786439 JFM786439 JPI786439 JZE786439 KJA786439 KSW786439 LCS786439 LMO786439 LWK786439 MGG786439 MQC786439 MZY786439 NJU786439 NTQ786439 ODM786439 ONI786439 OXE786439 PHA786439 PQW786439 QAS786439 QKO786439 QUK786439 REG786439 ROC786439 RXY786439 SHU786439 SRQ786439 TBM786439 TLI786439 TVE786439 UFA786439 UOW786439 UYS786439 VIO786439 VSK786439 WCG786439 WMC786439 WVY786439 Q851975 JM851975 TI851975 ADE851975 ANA851975 AWW851975 BGS851975 BQO851975 CAK851975 CKG851975 CUC851975 DDY851975 DNU851975 DXQ851975 EHM851975 ERI851975 FBE851975 FLA851975 FUW851975 GES851975 GOO851975 GYK851975 HIG851975 HSC851975 IBY851975 ILU851975 IVQ851975 JFM851975 JPI851975 JZE851975 KJA851975 KSW851975 LCS851975 LMO851975 LWK851975 MGG851975 MQC851975 MZY851975 NJU851975 NTQ851975 ODM851975 ONI851975 OXE851975 PHA851975 PQW851975 QAS851975 QKO851975 QUK851975 REG851975 ROC851975 RXY851975 SHU851975 SRQ851975 TBM851975 TLI851975 TVE851975 UFA851975 UOW851975 UYS851975 VIO851975 VSK851975 WCG851975 WMC851975 WVY851975 Q917511 JM917511 TI917511 ADE917511 ANA917511 AWW917511 BGS917511 BQO917511 CAK917511 CKG917511 CUC917511 DDY917511 DNU917511 DXQ917511 EHM917511 ERI917511 FBE917511 FLA917511 FUW917511 GES917511 GOO917511 GYK917511 HIG917511 HSC917511 IBY917511 ILU917511 IVQ917511 JFM917511 JPI917511 JZE917511 KJA917511 KSW917511 LCS917511 LMO917511 LWK917511 MGG917511 MQC917511 MZY917511 NJU917511 NTQ917511 ODM917511 ONI917511 OXE917511 PHA917511 PQW917511 QAS917511 QKO917511 QUK917511 REG917511 ROC917511 RXY917511 SHU917511 SRQ917511 TBM917511 TLI917511 TVE917511 UFA917511 UOW917511 UYS917511 VIO917511 VSK917511 WCG917511 WMC917511 WVY917511 Q983047 JM983047 TI983047 ADE983047 ANA983047 AWW983047 BGS983047 BQO983047 CAK983047 CKG983047 CUC983047 DDY983047 DNU983047 DXQ983047 EHM983047 ERI983047 FBE983047 FLA983047 FUW983047 GES983047 GOO983047 GYK983047 HIG983047 HSC983047 IBY983047 ILU983047 IVQ983047 JFM983047 JPI983047 JZE983047 KJA983047 KSW983047 LCS983047 LMO983047 LWK983047 MGG983047 MQC983047 MZY983047 NJU983047 NTQ983047 ODM983047 ONI983047 OXE983047 PHA983047 PQW983047 QAS983047 QKO983047 QUK983047 REG983047 ROC983047 RXY983047 SHU983047 SRQ983047 TBM983047 TLI983047 TVE983047 UFA983047 UOW983047 UYS983047 VIO983047 VSK983047 WCG983047 WMC983047 WVY983047 G7:G10 JC7:JC10 SY7:SY10 ACU7:ACU10 AMQ7:AMQ10 AWM7:AWM10 BGI7:BGI10 BQE7:BQE10 CAA7:CAA10 CJW7:CJW10 CTS7:CTS10 DDO7:DDO10 DNK7:DNK10 DXG7:DXG10 EHC7:EHC10 EQY7:EQY10 FAU7:FAU10 FKQ7:FKQ10 FUM7:FUM10 GEI7:GEI10 GOE7:GOE10 GYA7:GYA10 HHW7:HHW10 HRS7:HRS10 IBO7:IBO10 ILK7:ILK10 IVG7:IVG10 JFC7:JFC10 JOY7:JOY10 JYU7:JYU10 KIQ7:KIQ10 KSM7:KSM10 LCI7:LCI10 LME7:LME10 LWA7:LWA10 MFW7:MFW10 MPS7:MPS10 MZO7:MZO10 NJK7:NJK10 NTG7:NTG10 ODC7:ODC10 OMY7:OMY10 OWU7:OWU10 PGQ7:PGQ10 PQM7:PQM10 QAI7:QAI10 QKE7:QKE10 QUA7:QUA10 RDW7:RDW10 RNS7:RNS10 RXO7:RXO10 SHK7:SHK10 SRG7:SRG10 TBC7:TBC10 TKY7:TKY10 TUU7:TUU10 UEQ7:UEQ10 UOM7:UOM10 UYI7:UYI10 VIE7:VIE10 VSA7:VSA10 WBW7:WBW10 WLS7:WLS10 WVO7:WVO10 G65543:G65546 JC65543:JC65546 SY65543:SY65546 ACU65543:ACU65546 AMQ65543:AMQ65546 AWM65543:AWM65546 BGI65543:BGI65546 BQE65543:BQE65546 CAA65543:CAA65546 CJW65543:CJW65546 CTS65543:CTS65546 DDO65543:DDO65546 DNK65543:DNK65546 DXG65543:DXG65546 EHC65543:EHC65546 EQY65543:EQY65546 FAU65543:FAU65546 FKQ65543:FKQ65546 FUM65543:FUM65546 GEI65543:GEI65546 GOE65543:GOE65546 GYA65543:GYA65546 HHW65543:HHW65546 HRS65543:HRS65546 IBO65543:IBO65546 ILK65543:ILK65546 IVG65543:IVG65546 JFC65543:JFC65546 JOY65543:JOY65546 JYU65543:JYU65546 KIQ65543:KIQ65546 KSM65543:KSM65546 LCI65543:LCI65546 LME65543:LME65546 LWA65543:LWA65546 MFW65543:MFW65546 MPS65543:MPS65546 MZO65543:MZO65546 NJK65543:NJK65546 NTG65543:NTG65546 ODC65543:ODC65546 OMY65543:OMY65546 OWU65543:OWU65546 PGQ65543:PGQ65546 PQM65543:PQM65546 QAI65543:QAI65546 QKE65543:QKE65546 QUA65543:QUA65546 RDW65543:RDW65546 RNS65543:RNS65546 RXO65543:RXO65546 SHK65543:SHK65546 SRG65543:SRG65546 TBC65543:TBC65546 TKY65543:TKY65546 TUU65543:TUU65546 UEQ65543:UEQ65546 UOM65543:UOM65546 UYI65543:UYI65546 VIE65543:VIE65546 VSA65543:VSA65546 WBW65543:WBW65546 WLS65543:WLS65546 WVO65543:WVO65546 G131079:G131082 JC131079:JC131082 SY131079:SY131082 ACU131079:ACU131082 AMQ131079:AMQ131082 AWM131079:AWM131082 BGI131079:BGI131082 BQE131079:BQE131082 CAA131079:CAA131082 CJW131079:CJW131082 CTS131079:CTS131082 DDO131079:DDO131082 DNK131079:DNK131082 DXG131079:DXG131082 EHC131079:EHC131082 EQY131079:EQY131082 FAU131079:FAU131082 FKQ131079:FKQ131082 FUM131079:FUM131082 GEI131079:GEI131082 GOE131079:GOE131082 GYA131079:GYA131082 HHW131079:HHW131082 HRS131079:HRS131082 IBO131079:IBO131082 ILK131079:ILK131082 IVG131079:IVG131082 JFC131079:JFC131082 JOY131079:JOY131082 JYU131079:JYU131082 KIQ131079:KIQ131082 KSM131079:KSM131082 LCI131079:LCI131082 LME131079:LME131082 LWA131079:LWA131082 MFW131079:MFW131082 MPS131079:MPS131082 MZO131079:MZO131082 NJK131079:NJK131082 NTG131079:NTG131082 ODC131079:ODC131082 OMY131079:OMY131082 OWU131079:OWU131082 PGQ131079:PGQ131082 PQM131079:PQM131082 QAI131079:QAI131082 QKE131079:QKE131082 QUA131079:QUA131082 RDW131079:RDW131082 RNS131079:RNS131082 RXO131079:RXO131082 SHK131079:SHK131082 SRG131079:SRG131082 TBC131079:TBC131082 TKY131079:TKY131082 TUU131079:TUU131082 UEQ131079:UEQ131082 UOM131079:UOM131082 UYI131079:UYI131082 VIE131079:VIE131082 VSA131079:VSA131082 WBW131079:WBW131082 WLS131079:WLS131082 WVO131079:WVO131082 G196615:G196618 JC196615:JC196618 SY196615:SY196618 ACU196615:ACU196618 AMQ196615:AMQ196618 AWM196615:AWM196618 BGI196615:BGI196618 BQE196615:BQE196618 CAA196615:CAA196618 CJW196615:CJW196618 CTS196615:CTS196618 DDO196615:DDO196618 DNK196615:DNK196618 DXG196615:DXG196618 EHC196615:EHC196618 EQY196615:EQY196618 FAU196615:FAU196618 FKQ196615:FKQ196618 FUM196615:FUM196618 GEI196615:GEI196618 GOE196615:GOE196618 GYA196615:GYA196618 HHW196615:HHW196618 HRS196615:HRS196618 IBO196615:IBO196618 ILK196615:ILK196618 IVG196615:IVG196618 JFC196615:JFC196618 JOY196615:JOY196618 JYU196615:JYU196618 KIQ196615:KIQ196618 KSM196615:KSM196618 LCI196615:LCI196618 LME196615:LME196618 LWA196615:LWA196618 MFW196615:MFW196618 MPS196615:MPS196618 MZO196615:MZO196618 NJK196615:NJK196618 NTG196615:NTG196618 ODC196615:ODC196618 OMY196615:OMY196618 OWU196615:OWU196618 PGQ196615:PGQ196618 PQM196615:PQM196618 QAI196615:QAI196618 QKE196615:QKE196618 QUA196615:QUA196618 RDW196615:RDW196618 RNS196615:RNS196618 RXO196615:RXO196618 SHK196615:SHK196618 SRG196615:SRG196618 TBC196615:TBC196618 TKY196615:TKY196618 TUU196615:TUU196618 UEQ196615:UEQ196618 UOM196615:UOM196618 UYI196615:UYI196618 VIE196615:VIE196618 VSA196615:VSA196618 WBW196615:WBW196618 WLS196615:WLS196618 WVO196615:WVO196618 G262151:G262154 JC262151:JC262154 SY262151:SY262154 ACU262151:ACU262154 AMQ262151:AMQ262154 AWM262151:AWM262154 BGI262151:BGI262154 BQE262151:BQE262154 CAA262151:CAA262154 CJW262151:CJW262154 CTS262151:CTS262154 DDO262151:DDO262154 DNK262151:DNK262154 DXG262151:DXG262154 EHC262151:EHC262154 EQY262151:EQY262154 FAU262151:FAU262154 FKQ262151:FKQ262154 FUM262151:FUM262154 GEI262151:GEI262154 GOE262151:GOE262154 GYA262151:GYA262154 HHW262151:HHW262154 HRS262151:HRS262154 IBO262151:IBO262154 ILK262151:ILK262154 IVG262151:IVG262154 JFC262151:JFC262154 JOY262151:JOY262154 JYU262151:JYU262154 KIQ262151:KIQ262154 KSM262151:KSM262154 LCI262151:LCI262154 LME262151:LME262154 LWA262151:LWA262154 MFW262151:MFW262154 MPS262151:MPS262154 MZO262151:MZO262154 NJK262151:NJK262154 NTG262151:NTG262154 ODC262151:ODC262154 OMY262151:OMY262154 OWU262151:OWU262154 PGQ262151:PGQ262154 PQM262151:PQM262154 QAI262151:QAI262154 QKE262151:QKE262154 QUA262151:QUA262154 RDW262151:RDW262154 RNS262151:RNS262154 RXO262151:RXO262154 SHK262151:SHK262154 SRG262151:SRG262154 TBC262151:TBC262154 TKY262151:TKY262154 TUU262151:TUU262154 UEQ262151:UEQ262154 UOM262151:UOM262154 UYI262151:UYI262154 VIE262151:VIE262154 VSA262151:VSA262154 WBW262151:WBW262154 WLS262151:WLS262154 WVO262151:WVO262154 G327687:G327690 JC327687:JC327690 SY327687:SY327690 ACU327687:ACU327690 AMQ327687:AMQ327690 AWM327687:AWM327690 BGI327687:BGI327690 BQE327687:BQE327690 CAA327687:CAA327690 CJW327687:CJW327690 CTS327687:CTS327690 DDO327687:DDO327690 DNK327687:DNK327690 DXG327687:DXG327690 EHC327687:EHC327690 EQY327687:EQY327690 FAU327687:FAU327690 FKQ327687:FKQ327690 FUM327687:FUM327690 GEI327687:GEI327690 GOE327687:GOE327690 GYA327687:GYA327690 HHW327687:HHW327690 HRS327687:HRS327690 IBO327687:IBO327690 ILK327687:ILK327690 IVG327687:IVG327690 JFC327687:JFC327690 JOY327687:JOY327690 JYU327687:JYU327690 KIQ327687:KIQ327690 KSM327687:KSM327690 LCI327687:LCI327690 LME327687:LME327690 LWA327687:LWA327690 MFW327687:MFW327690 MPS327687:MPS327690 MZO327687:MZO327690 NJK327687:NJK327690 NTG327687:NTG327690 ODC327687:ODC327690 OMY327687:OMY327690 OWU327687:OWU327690 PGQ327687:PGQ327690 PQM327687:PQM327690 QAI327687:QAI327690 QKE327687:QKE327690 QUA327687:QUA327690 RDW327687:RDW327690 RNS327687:RNS327690 RXO327687:RXO327690 SHK327687:SHK327690 SRG327687:SRG327690 TBC327687:TBC327690 TKY327687:TKY327690 TUU327687:TUU327690 UEQ327687:UEQ327690 UOM327687:UOM327690 UYI327687:UYI327690 VIE327687:VIE327690 VSA327687:VSA327690 WBW327687:WBW327690 WLS327687:WLS327690 WVO327687:WVO327690 G393223:G393226 JC393223:JC393226 SY393223:SY393226 ACU393223:ACU393226 AMQ393223:AMQ393226 AWM393223:AWM393226 BGI393223:BGI393226 BQE393223:BQE393226 CAA393223:CAA393226 CJW393223:CJW393226 CTS393223:CTS393226 DDO393223:DDO393226 DNK393223:DNK393226 DXG393223:DXG393226 EHC393223:EHC393226 EQY393223:EQY393226 FAU393223:FAU393226 FKQ393223:FKQ393226 FUM393223:FUM393226 GEI393223:GEI393226 GOE393223:GOE393226 GYA393223:GYA393226 HHW393223:HHW393226 HRS393223:HRS393226 IBO393223:IBO393226 ILK393223:ILK393226 IVG393223:IVG393226 JFC393223:JFC393226 JOY393223:JOY393226 JYU393223:JYU393226 KIQ393223:KIQ393226 KSM393223:KSM393226 LCI393223:LCI393226 LME393223:LME393226 LWA393223:LWA393226 MFW393223:MFW393226 MPS393223:MPS393226 MZO393223:MZO393226 NJK393223:NJK393226 NTG393223:NTG393226 ODC393223:ODC393226 OMY393223:OMY393226 OWU393223:OWU393226 PGQ393223:PGQ393226 PQM393223:PQM393226 QAI393223:QAI393226 QKE393223:QKE393226 QUA393223:QUA393226 RDW393223:RDW393226 RNS393223:RNS393226 RXO393223:RXO393226 SHK393223:SHK393226 SRG393223:SRG393226 TBC393223:TBC393226 TKY393223:TKY393226 TUU393223:TUU393226 UEQ393223:UEQ393226 UOM393223:UOM393226 UYI393223:UYI393226 VIE393223:VIE393226 VSA393223:VSA393226 WBW393223:WBW393226 WLS393223:WLS393226 WVO393223:WVO393226 G458759:G458762 JC458759:JC458762 SY458759:SY458762 ACU458759:ACU458762 AMQ458759:AMQ458762 AWM458759:AWM458762 BGI458759:BGI458762 BQE458759:BQE458762 CAA458759:CAA458762 CJW458759:CJW458762 CTS458759:CTS458762 DDO458759:DDO458762 DNK458759:DNK458762 DXG458759:DXG458762 EHC458759:EHC458762 EQY458759:EQY458762 FAU458759:FAU458762 FKQ458759:FKQ458762 FUM458759:FUM458762 GEI458759:GEI458762 GOE458759:GOE458762 GYA458759:GYA458762 HHW458759:HHW458762 HRS458759:HRS458762 IBO458759:IBO458762 ILK458759:ILK458762 IVG458759:IVG458762 JFC458759:JFC458762 JOY458759:JOY458762 JYU458759:JYU458762 KIQ458759:KIQ458762 KSM458759:KSM458762 LCI458759:LCI458762 LME458759:LME458762 LWA458759:LWA458762 MFW458759:MFW458762 MPS458759:MPS458762 MZO458759:MZO458762 NJK458759:NJK458762 NTG458759:NTG458762 ODC458759:ODC458762 OMY458759:OMY458762 OWU458759:OWU458762 PGQ458759:PGQ458762 PQM458759:PQM458762 QAI458759:QAI458762 QKE458759:QKE458762 QUA458759:QUA458762 RDW458759:RDW458762 RNS458759:RNS458762 RXO458759:RXO458762 SHK458759:SHK458762 SRG458759:SRG458762 TBC458759:TBC458762 TKY458759:TKY458762 TUU458759:TUU458762 UEQ458759:UEQ458762 UOM458759:UOM458762 UYI458759:UYI458762 VIE458759:VIE458762 VSA458759:VSA458762 WBW458759:WBW458762 WLS458759:WLS458762 WVO458759:WVO458762 G524295:G524298 JC524295:JC524298 SY524295:SY524298 ACU524295:ACU524298 AMQ524295:AMQ524298 AWM524295:AWM524298 BGI524295:BGI524298 BQE524295:BQE524298 CAA524295:CAA524298 CJW524295:CJW524298 CTS524295:CTS524298 DDO524295:DDO524298 DNK524295:DNK524298 DXG524295:DXG524298 EHC524295:EHC524298 EQY524295:EQY524298 FAU524295:FAU524298 FKQ524295:FKQ524298 FUM524295:FUM524298 GEI524295:GEI524298 GOE524295:GOE524298 GYA524295:GYA524298 HHW524295:HHW524298 HRS524295:HRS524298 IBO524295:IBO524298 ILK524295:ILK524298 IVG524295:IVG524298 JFC524295:JFC524298 JOY524295:JOY524298 JYU524295:JYU524298 KIQ524295:KIQ524298 KSM524295:KSM524298 LCI524295:LCI524298 LME524295:LME524298 LWA524295:LWA524298 MFW524295:MFW524298 MPS524295:MPS524298 MZO524295:MZO524298 NJK524295:NJK524298 NTG524295:NTG524298 ODC524295:ODC524298 OMY524295:OMY524298 OWU524295:OWU524298 PGQ524295:PGQ524298 PQM524295:PQM524298 QAI524295:QAI524298 QKE524295:QKE524298 QUA524295:QUA524298 RDW524295:RDW524298 RNS524295:RNS524298 RXO524295:RXO524298 SHK524295:SHK524298 SRG524295:SRG524298 TBC524295:TBC524298 TKY524295:TKY524298 TUU524295:TUU524298 UEQ524295:UEQ524298 UOM524295:UOM524298 UYI524295:UYI524298 VIE524295:VIE524298 VSA524295:VSA524298 WBW524295:WBW524298 WLS524295:WLS524298 WVO524295:WVO524298 G589831:G589834 JC589831:JC589834 SY589831:SY589834 ACU589831:ACU589834 AMQ589831:AMQ589834 AWM589831:AWM589834 BGI589831:BGI589834 BQE589831:BQE589834 CAA589831:CAA589834 CJW589831:CJW589834 CTS589831:CTS589834 DDO589831:DDO589834 DNK589831:DNK589834 DXG589831:DXG589834 EHC589831:EHC589834 EQY589831:EQY589834 FAU589831:FAU589834 FKQ589831:FKQ589834 FUM589831:FUM589834 GEI589831:GEI589834 GOE589831:GOE589834 GYA589831:GYA589834 HHW589831:HHW589834 HRS589831:HRS589834 IBO589831:IBO589834 ILK589831:ILK589834 IVG589831:IVG589834 JFC589831:JFC589834 JOY589831:JOY589834 JYU589831:JYU589834 KIQ589831:KIQ589834 KSM589831:KSM589834 LCI589831:LCI589834 LME589831:LME589834 LWA589831:LWA589834 MFW589831:MFW589834 MPS589831:MPS589834 MZO589831:MZO589834 NJK589831:NJK589834 NTG589831:NTG589834 ODC589831:ODC589834 OMY589831:OMY589834 OWU589831:OWU589834 PGQ589831:PGQ589834 PQM589831:PQM589834 QAI589831:QAI589834 QKE589831:QKE589834 QUA589831:QUA589834 RDW589831:RDW589834 RNS589831:RNS589834 RXO589831:RXO589834 SHK589831:SHK589834 SRG589831:SRG589834 TBC589831:TBC589834 TKY589831:TKY589834 TUU589831:TUU589834 UEQ589831:UEQ589834 UOM589831:UOM589834 UYI589831:UYI589834 VIE589831:VIE589834 VSA589831:VSA589834 WBW589831:WBW589834 WLS589831:WLS589834 WVO589831:WVO589834 G655367:G655370 JC655367:JC655370 SY655367:SY655370 ACU655367:ACU655370 AMQ655367:AMQ655370 AWM655367:AWM655370 BGI655367:BGI655370 BQE655367:BQE655370 CAA655367:CAA655370 CJW655367:CJW655370 CTS655367:CTS655370 DDO655367:DDO655370 DNK655367:DNK655370 DXG655367:DXG655370 EHC655367:EHC655370 EQY655367:EQY655370 FAU655367:FAU655370 FKQ655367:FKQ655370 FUM655367:FUM655370 GEI655367:GEI655370 GOE655367:GOE655370 GYA655367:GYA655370 HHW655367:HHW655370 HRS655367:HRS655370 IBO655367:IBO655370 ILK655367:ILK655370 IVG655367:IVG655370 JFC655367:JFC655370 JOY655367:JOY655370 JYU655367:JYU655370 KIQ655367:KIQ655370 KSM655367:KSM655370 LCI655367:LCI655370 LME655367:LME655370 LWA655367:LWA655370 MFW655367:MFW655370 MPS655367:MPS655370 MZO655367:MZO655370 NJK655367:NJK655370 NTG655367:NTG655370 ODC655367:ODC655370 OMY655367:OMY655370 OWU655367:OWU655370 PGQ655367:PGQ655370 PQM655367:PQM655370 QAI655367:QAI655370 QKE655367:QKE655370 QUA655367:QUA655370 RDW655367:RDW655370 RNS655367:RNS655370 RXO655367:RXO655370 SHK655367:SHK655370 SRG655367:SRG655370 TBC655367:TBC655370 TKY655367:TKY655370 TUU655367:TUU655370 UEQ655367:UEQ655370 UOM655367:UOM655370 UYI655367:UYI655370 VIE655367:VIE655370 VSA655367:VSA655370 WBW655367:WBW655370 WLS655367:WLS655370 WVO655367:WVO655370 G720903:G720906 JC720903:JC720906 SY720903:SY720906 ACU720903:ACU720906 AMQ720903:AMQ720906 AWM720903:AWM720906 BGI720903:BGI720906 BQE720903:BQE720906 CAA720903:CAA720906 CJW720903:CJW720906 CTS720903:CTS720906 DDO720903:DDO720906 DNK720903:DNK720906 DXG720903:DXG720906 EHC720903:EHC720906 EQY720903:EQY720906 FAU720903:FAU720906 FKQ720903:FKQ720906 FUM720903:FUM720906 GEI720903:GEI720906 GOE720903:GOE720906 GYA720903:GYA720906 HHW720903:HHW720906 HRS720903:HRS720906 IBO720903:IBO720906 ILK720903:ILK720906 IVG720903:IVG720906 JFC720903:JFC720906 JOY720903:JOY720906 JYU720903:JYU720906 KIQ720903:KIQ720906 KSM720903:KSM720906 LCI720903:LCI720906 LME720903:LME720906 LWA720903:LWA720906 MFW720903:MFW720906 MPS720903:MPS720906 MZO720903:MZO720906 NJK720903:NJK720906 NTG720903:NTG720906 ODC720903:ODC720906 OMY720903:OMY720906 OWU720903:OWU720906 PGQ720903:PGQ720906 PQM720903:PQM720906 QAI720903:QAI720906 QKE720903:QKE720906 QUA720903:QUA720906 RDW720903:RDW720906 RNS720903:RNS720906 RXO720903:RXO720906 SHK720903:SHK720906 SRG720903:SRG720906 TBC720903:TBC720906 TKY720903:TKY720906 TUU720903:TUU720906 UEQ720903:UEQ720906 UOM720903:UOM720906 UYI720903:UYI720906 VIE720903:VIE720906 VSA720903:VSA720906 WBW720903:WBW720906 WLS720903:WLS720906 WVO720903:WVO720906 G786439:G786442 JC786439:JC786442 SY786439:SY786442 ACU786439:ACU786442 AMQ786439:AMQ786442 AWM786439:AWM786442 BGI786439:BGI786442 BQE786439:BQE786442 CAA786439:CAA786442 CJW786439:CJW786442 CTS786439:CTS786442 DDO786439:DDO786442 DNK786439:DNK786442 DXG786439:DXG786442 EHC786439:EHC786442 EQY786439:EQY786442 FAU786439:FAU786442 FKQ786439:FKQ786442 FUM786439:FUM786442 GEI786439:GEI786442 GOE786439:GOE786442 GYA786439:GYA786442 HHW786439:HHW786442 HRS786439:HRS786442 IBO786439:IBO786442 ILK786439:ILK786442 IVG786439:IVG786442 JFC786439:JFC786442 JOY786439:JOY786442 JYU786439:JYU786442 KIQ786439:KIQ786442 KSM786439:KSM786442 LCI786439:LCI786442 LME786439:LME786442 LWA786439:LWA786442 MFW786439:MFW786442 MPS786439:MPS786442 MZO786439:MZO786442 NJK786439:NJK786442 NTG786439:NTG786442 ODC786439:ODC786442 OMY786439:OMY786442 OWU786439:OWU786442 PGQ786439:PGQ786442 PQM786439:PQM786442 QAI786439:QAI786442 QKE786439:QKE786442 QUA786439:QUA786442 RDW786439:RDW786442 RNS786439:RNS786442 RXO786439:RXO786442 SHK786439:SHK786442 SRG786439:SRG786442 TBC786439:TBC786442 TKY786439:TKY786442 TUU786439:TUU786442 UEQ786439:UEQ786442 UOM786439:UOM786442 UYI786439:UYI786442 VIE786439:VIE786442 VSA786439:VSA786442 WBW786439:WBW786442 WLS786439:WLS786442 WVO786439:WVO786442 G851975:G851978 JC851975:JC851978 SY851975:SY851978 ACU851975:ACU851978 AMQ851975:AMQ851978 AWM851975:AWM851978 BGI851975:BGI851978 BQE851975:BQE851978 CAA851975:CAA851978 CJW851975:CJW851978 CTS851975:CTS851978 DDO851975:DDO851978 DNK851975:DNK851978 DXG851975:DXG851978 EHC851975:EHC851978 EQY851975:EQY851978 FAU851975:FAU851978 FKQ851975:FKQ851978 FUM851975:FUM851978 GEI851975:GEI851978 GOE851975:GOE851978 GYA851975:GYA851978 HHW851975:HHW851978 HRS851975:HRS851978 IBO851975:IBO851978 ILK851975:ILK851978 IVG851975:IVG851978 JFC851975:JFC851978 JOY851975:JOY851978 JYU851975:JYU851978 KIQ851975:KIQ851978 KSM851975:KSM851978 LCI851975:LCI851978 LME851975:LME851978 LWA851975:LWA851978 MFW851975:MFW851978 MPS851975:MPS851978 MZO851975:MZO851978 NJK851975:NJK851978 NTG851975:NTG851978 ODC851975:ODC851978 OMY851975:OMY851978 OWU851975:OWU851978 PGQ851975:PGQ851978 PQM851975:PQM851978 QAI851975:QAI851978 QKE851975:QKE851978 QUA851975:QUA851978 RDW851975:RDW851978 RNS851975:RNS851978 RXO851975:RXO851978 SHK851975:SHK851978 SRG851975:SRG851978 TBC851975:TBC851978 TKY851975:TKY851978 TUU851975:TUU851978 UEQ851975:UEQ851978 UOM851975:UOM851978 UYI851975:UYI851978 VIE851975:VIE851978 VSA851975:VSA851978 WBW851975:WBW851978 WLS851975:WLS851978 WVO851975:WVO851978 G917511:G917514 JC917511:JC917514 SY917511:SY917514 ACU917511:ACU917514 AMQ917511:AMQ917514 AWM917511:AWM917514 BGI917511:BGI917514 BQE917511:BQE917514 CAA917511:CAA917514 CJW917511:CJW917514 CTS917511:CTS917514 DDO917511:DDO917514 DNK917511:DNK917514 DXG917511:DXG917514 EHC917511:EHC917514 EQY917511:EQY917514 FAU917511:FAU917514 FKQ917511:FKQ917514 FUM917511:FUM917514 GEI917511:GEI917514 GOE917511:GOE917514 GYA917511:GYA917514 HHW917511:HHW917514 HRS917511:HRS917514 IBO917511:IBO917514 ILK917511:ILK917514 IVG917511:IVG917514 JFC917511:JFC917514 JOY917511:JOY917514 JYU917511:JYU917514 KIQ917511:KIQ917514 KSM917511:KSM917514 LCI917511:LCI917514 LME917511:LME917514 LWA917511:LWA917514 MFW917511:MFW917514 MPS917511:MPS917514 MZO917511:MZO917514 NJK917511:NJK917514 NTG917511:NTG917514 ODC917511:ODC917514 OMY917511:OMY917514 OWU917511:OWU917514 PGQ917511:PGQ917514 PQM917511:PQM917514 QAI917511:QAI917514 QKE917511:QKE917514 QUA917511:QUA917514 RDW917511:RDW917514 RNS917511:RNS917514 RXO917511:RXO917514 SHK917511:SHK917514 SRG917511:SRG917514 TBC917511:TBC917514 TKY917511:TKY917514 TUU917511:TUU917514 UEQ917511:UEQ917514 UOM917511:UOM917514 UYI917511:UYI917514 VIE917511:VIE917514 VSA917511:VSA917514 WBW917511:WBW917514 WLS917511:WLS917514 WVO917511:WVO917514 G983047:G983050 JC983047:JC983050 SY983047:SY983050 ACU983047:ACU983050 AMQ983047:AMQ983050 AWM983047:AWM983050 BGI983047:BGI983050 BQE983047:BQE983050 CAA983047:CAA983050 CJW983047:CJW983050 CTS983047:CTS983050 DDO983047:DDO983050 DNK983047:DNK983050 DXG983047:DXG983050 EHC983047:EHC983050 EQY983047:EQY983050 FAU983047:FAU983050 FKQ983047:FKQ983050 FUM983047:FUM983050 GEI983047:GEI983050 GOE983047:GOE983050 GYA983047:GYA983050 HHW983047:HHW983050 HRS983047:HRS983050 IBO983047:IBO983050 ILK983047:ILK983050 IVG983047:IVG983050 JFC983047:JFC983050 JOY983047:JOY983050 JYU983047:JYU983050 KIQ983047:KIQ983050 KSM983047:KSM983050 LCI983047:LCI983050 LME983047:LME983050 LWA983047:LWA983050 MFW983047:MFW983050 MPS983047:MPS983050 MZO983047:MZO983050 NJK983047:NJK983050 NTG983047:NTG983050 ODC983047:ODC983050 OMY983047:OMY983050 OWU983047:OWU983050 PGQ983047:PGQ983050 PQM983047:PQM983050 QAI983047:QAI983050 QKE983047:QKE983050 QUA983047:QUA983050 RDW983047:RDW983050 RNS983047:RNS983050 RXO983047:RXO983050 SHK983047:SHK983050 SRG983047:SRG983050 TBC983047:TBC983050 TKY983047:TKY983050 TUU983047:TUU983050 UEQ983047:UEQ983050 UOM983047:UOM983050 UYI983047:UYI983050 VIE983047:VIE983050 VSA983047:VSA983050 WBW983047:WBW983050 WLS983047:WLS983050 WVO983047:WVO983050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topLeftCell="A187" zoomScale="55" zoomScaleNormal="70" zoomScaleSheetLayoutView="55" workbookViewId="0">
      <selection activeCell="AK328" sqref="AK328"/>
    </sheetView>
  </sheetViews>
  <sheetFormatPr defaultColWidth="4.875" defaultRowHeight="20.25" customHeight="1" x14ac:dyDescent="0.15"/>
  <cols>
    <col min="1" max="1" width="1.75" style="232" customWidth="1"/>
    <col min="2" max="5" width="6.375" style="232" customWidth="1"/>
    <col min="6" max="6" width="18.375" style="232" hidden="1" customWidth="1"/>
    <col min="7" max="58" width="6.25" style="232" customWidth="1"/>
    <col min="59" max="16384" width="4.875" style="232"/>
  </cols>
  <sheetData>
    <row r="1" spans="2:64" s="168" customFormat="1" ht="20.25" customHeight="1" x14ac:dyDescent="0.15">
      <c r="C1" s="169" t="s">
        <v>211</v>
      </c>
      <c r="D1" s="169"/>
      <c r="E1" s="169"/>
      <c r="F1" s="169"/>
      <c r="G1" s="169"/>
      <c r="H1" s="170" t="s">
        <v>212</v>
      </c>
      <c r="J1" s="170"/>
      <c r="L1" s="169"/>
      <c r="M1" s="169"/>
      <c r="N1" s="169"/>
      <c r="O1" s="169"/>
      <c r="P1" s="169"/>
      <c r="Q1" s="169"/>
      <c r="R1" s="169"/>
      <c r="AM1" s="171"/>
      <c r="AN1" s="172"/>
      <c r="AO1" s="172" t="s">
        <v>213</v>
      </c>
      <c r="AP1" s="834" t="s">
        <v>214</v>
      </c>
      <c r="AQ1" s="835"/>
      <c r="AR1" s="835"/>
      <c r="AS1" s="835"/>
      <c r="AT1" s="835"/>
      <c r="AU1" s="835"/>
      <c r="AV1" s="835"/>
      <c r="AW1" s="835"/>
      <c r="AX1" s="835"/>
      <c r="AY1" s="835"/>
      <c r="AZ1" s="835"/>
      <c r="BA1" s="835"/>
      <c r="BB1" s="835"/>
      <c r="BC1" s="835"/>
      <c r="BD1" s="835"/>
      <c r="BE1" s="835"/>
      <c r="BF1" s="172" t="s">
        <v>215</v>
      </c>
    </row>
    <row r="2" spans="2:64" s="168" customFormat="1" ht="20.25" customHeight="1" x14ac:dyDescent="0.15">
      <c r="C2" s="169"/>
      <c r="D2" s="169"/>
      <c r="E2" s="169"/>
      <c r="F2" s="169"/>
      <c r="G2" s="169"/>
      <c r="J2" s="170"/>
      <c r="L2" s="169"/>
      <c r="M2" s="169"/>
      <c r="N2" s="169"/>
      <c r="O2" s="169"/>
      <c r="P2" s="169"/>
      <c r="Q2" s="169"/>
      <c r="R2" s="169"/>
      <c r="Y2" s="173" t="s">
        <v>216</v>
      </c>
      <c r="Z2" s="836"/>
      <c r="AA2" s="836"/>
      <c r="AB2" s="173" t="s">
        <v>217</v>
      </c>
      <c r="AC2" s="837" t="str">
        <f>IF(Z2=0,"",YEAR(DATE(2018+Z2,1,1)))</f>
        <v/>
      </c>
      <c r="AD2" s="837"/>
      <c r="AE2" s="174" t="s">
        <v>218</v>
      </c>
      <c r="AF2" s="174" t="s">
        <v>219</v>
      </c>
      <c r="AG2" s="836"/>
      <c r="AH2" s="836"/>
      <c r="AI2" s="174" t="s">
        <v>220</v>
      </c>
      <c r="AM2" s="171"/>
      <c r="AN2" s="172"/>
      <c r="AO2" s="172" t="s">
        <v>221</v>
      </c>
      <c r="AP2" s="836"/>
      <c r="AQ2" s="836"/>
      <c r="AR2" s="836"/>
      <c r="AS2" s="836"/>
      <c r="AT2" s="836"/>
      <c r="AU2" s="836"/>
      <c r="AV2" s="836"/>
      <c r="AW2" s="836"/>
      <c r="AX2" s="836"/>
      <c r="AY2" s="836"/>
      <c r="AZ2" s="836"/>
      <c r="BA2" s="836"/>
      <c r="BB2" s="836"/>
      <c r="BC2" s="836"/>
      <c r="BD2" s="836"/>
      <c r="BE2" s="836"/>
      <c r="BF2" s="172" t="s">
        <v>215</v>
      </c>
    </row>
    <row r="3" spans="2:64" s="181" customFormat="1" ht="20.25" customHeight="1" x14ac:dyDescent="0.15">
      <c r="B3" s="175"/>
      <c r="C3" s="175"/>
      <c r="D3" s="175"/>
      <c r="E3" s="175"/>
      <c r="F3" s="175"/>
      <c r="G3" s="176"/>
      <c r="H3" s="175"/>
      <c r="I3" s="175"/>
      <c r="J3" s="176"/>
      <c r="K3" s="175"/>
      <c r="L3" s="177"/>
      <c r="M3" s="177"/>
      <c r="N3" s="177"/>
      <c r="O3" s="177"/>
      <c r="P3" s="177"/>
      <c r="Q3" s="177"/>
      <c r="R3" s="177"/>
      <c r="S3" s="175"/>
      <c r="T3" s="175"/>
      <c r="U3" s="175"/>
      <c r="V3" s="175"/>
      <c r="W3" s="175"/>
      <c r="X3" s="175"/>
      <c r="Y3" s="175"/>
      <c r="Z3" s="178"/>
      <c r="AA3" s="178"/>
      <c r="AB3" s="179"/>
      <c r="AC3" s="180"/>
      <c r="AD3" s="179"/>
      <c r="AE3" s="175"/>
      <c r="AF3" s="175"/>
      <c r="AG3" s="175"/>
      <c r="AH3" s="175"/>
      <c r="AI3" s="175"/>
      <c r="AJ3" s="175"/>
      <c r="AK3" s="175"/>
      <c r="AL3" s="175"/>
      <c r="AM3" s="175"/>
      <c r="AN3" s="175"/>
      <c r="AO3" s="175"/>
      <c r="AP3" s="175"/>
      <c r="AQ3" s="175"/>
      <c r="AR3" s="175"/>
      <c r="AS3" s="175"/>
      <c r="AT3" s="175"/>
      <c r="BA3" s="182" t="s">
        <v>222</v>
      </c>
      <c r="BB3" s="825"/>
      <c r="BC3" s="826"/>
      <c r="BD3" s="826"/>
      <c r="BE3" s="827"/>
      <c r="BF3" s="172"/>
    </row>
    <row r="4" spans="2:64" s="181" customFormat="1" ht="18.75" x14ac:dyDescent="0.15">
      <c r="B4" s="175"/>
      <c r="C4" s="175"/>
      <c r="D4" s="175"/>
      <c r="E4" s="175"/>
      <c r="F4" s="175"/>
      <c r="G4" s="176"/>
      <c r="H4" s="175"/>
      <c r="I4" s="175"/>
      <c r="J4" s="176"/>
      <c r="K4" s="175"/>
      <c r="L4" s="177"/>
      <c r="M4" s="177"/>
      <c r="N4" s="177"/>
      <c r="O4" s="177"/>
      <c r="P4" s="177"/>
      <c r="Q4" s="177"/>
      <c r="R4" s="177"/>
      <c r="S4" s="175"/>
      <c r="T4" s="175"/>
      <c r="U4" s="175"/>
      <c r="V4" s="175"/>
      <c r="W4" s="175"/>
      <c r="X4" s="175"/>
      <c r="Y4" s="175"/>
      <c r="Z4" s="183"/>
      <c r="AA4" s="183"/>
      <c r="AB4" s="175"/>
      <c r="AC4" s="175"/>
      <c r="AD4" s="175"/>
      <c r="AE4" s="175"/>
      <c r="AF4" s="175"/>
      <c r="AG4" s="184"/>
      <c r="AH4" s="184"/>
      <c r="AI4" s="184"/>
      <c r="AJ4" s="184"/>
      <c r="AK4" s="184"/>
      <c r="AL4" s="184"/>
      <c r="AM4" s="184"/>
      <c r="AN4" s="184"/>
      <c r="AO4" s="184"/>
      <c r="AP4" s="184"/>
      <c r="AQ4" s="184"/>
      <c r="AR4" s="184"/>
      <c r="AS4" s="184"/>
      <c r="AT4" s="184"/>
      <c r="AU4" s="168"/>
      <c r="AV4" s="168"/>
      <c r="AW4" s="168"/>
      <c r="AX4" s="168"/>
      <c r="AY4" s="168"/>
      <c r="AZ4" s="168"/>
      <c r="BA4" s="182" t="s">
        <v>223</v>
      </c>
      <c r="BB4" s="825"/>
      <c r="BC4" s="826"/>
      <c r="BD4" s="826"/>
      <c r="BE4" s="827"/>
      <c r="BF4" s="185"/>
    </row>
    <row r="5" spans="2:64" s="181" customFormat="1" ht="6.75" customHeight="1" x14ac:dyDescent="0.15">
      <c r="B5" s="175"/>
      <c r="C5" s="186"/>
      <c r="D5" s="186"/>
      <c r="E5" s="186"/>
      <c r="F5" s="186"/>
      <c r="G5" s="187"/>
      <c r="H5" s="186"/>
      <c r="I5" s="186"/>
      <c r="J5" s="187"/>
      <c r="K5" s="186"/>
      <c r="L5" s="188"/>
      <c r="M5" s="188"/>
      <c r="N5" s="188"/>
      <c r="O5" s="188"/>
      <c r="P5" s="188"/>
      <c r="Q5" s="188"/>
      <c r="R5" s="188"/>
      <c r="S5" s="186"/>
      <c r="T5" s="186"/>
      <c r="U5" s="186"/>
      <c r="V5" s="186"/>
      <c r="W5" s="186"/>
      <c r="X5" s="186"/>
      <c r="Y5" s="186"/>
      <c r="Z5" s="189"/>
      <c r="AA5" s="189"/>
      <c r="AB5" s="186"/>
      <c r="AC5" s="186"/>
      <c r="AD5" s="186"/>
      <c r="AE5" s="186"/>
      <c r="AF5" s="175"/>
      <c r="AG5" s="184"/>
      <c r="AH5" s="184"/>
      <c r="AI5" s="184"/>
      <c r="AJ5" s="184"/>
      <c r="AK5" s="184"/>
      <c r="AL5" s="184"/>
      <c r="AM5" s="184"/>
      <c r="AN5" s="184"/>
      <c r="AO5" s="184"/>
      <c r="AP5" s="184"/>
      <c r="AQ5" s="184"/>
      <c r="AR5" s="184"/>
      <c r="AS5" s="184"/>
      <c r="AT5" s="184"/>
      <c r="AU5" s="168"/>
      <c r="AV5" s="168"/>
      <c r="AW5" s="168"/>
      <c r="AX5" s="168"/>
      <c r="AY5" s="168"/>
      <c r="AZ5" s="168"/>
      <c r="BA5" s="168"/>
      <c r="BB5" s="168"/>
      <c r="BC5" s="168"/>
      <c r="BD5" s="168"/>
      <c r="BE5" s="185"/>
      <c r="BF5" s="185"/>
    </row>
    <row r="6" spans="2:64" s="181" customFormat="1" ht="20.25" customHeight="1" x14ac:dyDescent="0.15">
      <c r="B6" s="175"/>
      <c r="C6" s="186"/>
      <c r="D6" s="186"/>
      <c r="E6" s="186"/>
      <c r="F6" s="186"/>
      <c r="G6" s="187"/>
      <c r="H6" s="186"/>
      <c r="I6" s="186"/>
      <c r="J6" s="187"/>
      <c r="K6" s="186"/>
      <c r="L6" s="188"/>
      <c r="M6" s="188"/>
      <c r="N6" s="188"/>
      <c r="O6" s="188"/>
      <c r="P6" s="188"/>
      <c r="Q6" s="188"/>
      <c r="R6" s="188"/>
      <c r="S6" s="186"/>
      <c r="T6" s="186"/>
      <c r="U6" s="186"/>
      <c r="V6" s="186"/>
      <c r="W6" s="186"/>
      <c r="X6" s="186"/>
      <c r="Y6" s="186"/>
      <c r="Z6" s="189"/>
      <c r="AA6" s="189"/>
      <c r="AB6" s="186"/>
      <c r="AC6" s="186"/>
      <c r="AD6" s="186"/>
      <c r="AE6" s="186"/>
      <c r="AF6" s="175"/>
      <c r="AG6" s="184"/>
      <c r="AH6" s="184"/>
      <c r="AI6" s="184"/>
      <c r="AJ6" s="184"/>
      <c r="AK6" s="184"/>
      <c r="AL6" s="184" t="s">
        <v>224</v>
      </c>
      <c r="AM6" s="184"/>
      <c r="AN6" s="184"/>
      <c r="AO6" s="184"/>
      <c r="AP6" s="184"/>
      <c r="AQ6" s="184"/>
      <c r="AR6" s="184"/>
      <c r="AS6" s="184"/>
      <c r="AT6" s="190"/>
      <c r="AU6" s="190"/>
      <c r="AV6" s="191"/>
      <c r="AW6" s="184"/>
      <c r="AX6" s="828"/>
      <c r="AY6" s="829"/>
      <c r="AZ6" s="191" t="s">
        <v>225</v>
      </c>
      <c r="BA6" s="184"/>
      <c r="BB6" s="828"/>
      <c r="BC6" s="829"/>
      <c r="BD6" s="191" t="s">
        <v>226</v>
      </c>
      <c r="BE6" s="184"/>
      <c r="BF6" s="185"/>
    </row>
    <row r="7" spans="2:64" s="181" customFormat="1" ht="6.75" customHeight="1" x14ac:dyDescent="0.15">
      <c r="B7" s="175"/>
      <c r="C7" s="186"/>
      <c r="D7" s="186"/>
      <c r="E7" s="186"/>
      <c r="F7" s="186"/>
      <c r="G7" s="187"/>
      <c r="H7" s="186"/>
      <c r="I7" s="186"/>
      <c r="J7" s="187"/>
      <c r="K7" s="186"/>
      <c r="L7" s="188"/>
      <c r="M7" s="188"/>
      <c r="N7" s="188"/>
      <c r="O7" s="188"/>
      <c r="P7" s="188"/>
      <c r="Q7" s="188"/>
      <c r="R7" s="188"/>
      <c r="S7" s="186"/>
      <c r="T7" s="186"/>
      <c r="U7" s="186"/>
      <c r="V7" s="186"/>
      <c r="W7" s="186"/>
      <c r="X7" s="186"/>
      <c r="Y7" s="186"/>
      <c r="Z7" s="189"/>
      <c r="AA7" s="189"/>
      <c r="AB7" s="186"/>
      <c r="AC7" s="186"/>
      <c r="AD7" s="186"/>
      <c r="AE7" s="186"/>
      <c r="AF7" s="175"/>
      <c r="AG7" s="184"/>
      <c r="AH7" s="184"/>
      <c r="AI7" s="184"/>
      <c r="AJ7" s="184"/>
      <c r="AK7" s="184"/>
      <c r="AL7" s="184"/>
      <c r="AM7" s="184"/>
      <c r="AN7" s="184"/>
      <c r="AO7" s="184"/>
      <c r="AP7" s="184"/>
      <c r="AQ7" s="184"/>
      <c r="AR7" s="184"/>
      <c r="AS7" s="184"/>
      <c r="AT7" s="184"/>
      <c r="AU7" s="168"/>
      <c r="AV7" s="168"/>
      <c r="AW7" s="168"/>
      <c r="AX7" s="168"/>
      <c r="AY7" s="168"/>
      <c r="AZ7" s="168"/>
      <c r="BA7" s="168"/>
      <c r="BB7" s="168"/>
      <c r="BC7" s="168"/>
      <c r="BD7" s="168"/>
      <c r="BE7" s="185"/>
      <c r="BF7" s="185"/>
    </row>
    <row r="8" spans="2:64" s="181" customFormat="1" ht="20.25" customHeight="1" x14ac:dyDescent="0.15">
      <c r="B8" s="192"/>
      <c r="C8" s="192"/>
      <c r="D8" s="192"/>
      <c r="E8" s="192"/>
      <c r="F8" s="192"/>
      <c r="G8" s="193"/>
      <c r="H8" s="193"/>
      <c r="I8" s="193"/>
      <c r="J8" s="192"/>
      <c r="K8" s="192"/>
      <c r="L8" s="193"/>
      <c r="M8" s="193"/>
      <c r="N8" s="193"/>
      <c r="O8" s="192"/>
      <c r="P8" s="193"/>
      <c r="Q8" s="193"/>
      <c r="R8" s="193"/>
      <c r="S8" s="194"/>
      <c r="T8" s="195"/>
      <c r="U8" s="195"/>
      <c r="V8" s="196"/>
      <c r="W8" s="175"/>
      <c r="X8" s="175"/>
      <c r="Y8" s="175"/>
      <c r="Z8" s="189"/>
      <c r="AA8" s="197"/>
      <c r="AB8" s="187"/>
      <c r="AC8" s="189"/>
      <c r="AD8" s="189"/>
      <c r="AE8" s="189"/>
      <c r="AF8" s="198"/>
      <c r="AG8" s="199"/>
      <c r="AH8" s="199"/>
      <c r="AI8" s="199"/>
      <c r="AJ8" s="200"/>
      <c r="AK8" s="188"/>
      <c r="AL8" s="197"/>
      <c r="AM8" s="197"/>
      <c r="AN8" s="187"/>
      <c r="AO8" s="190"/>
      <c r="AP8" s="190"/>
      <c r="AQ8" s="190"/>
      <c r="AR8" s="201"/>
      <c r="AS8" s="201"/>
      <c r="AT8" s="184"/>
      <c r="AU8" s="202"/>
      <c r="AV8" s="202"/>
      <c r="AW8" s="203"/>
      <c r="AX8" s="168"/>
      <c r="AY8" s="168" t="s">
        <v>227</v>
      </c>
      <c r="AZ8" s="168"/>
      <c r="BA8" s="168"/>
      <c r="BB8" s="830" t="e">
        <f>DAY(EOMONTH(DATE(AC2,AG2,1),0))</f>
        <v>#VALUE!</v>
      </c>
      <c r="BC8" s="831"/>
      <c r="BD8" s="168" t="s">
        <v>228</v>
      </c>
      <c r="BE8" s="168"/>
      <c r="BF8" s="168"/>
      <c r="BJ8" s="172"/>
      <c r="BK8" s="172"/>
      <c r="BL8" s="172"/>
    </row>
    <row r="9" spans="2:64" s="181" customFormat="1" ht="6" customHeight="1" x14ac:dyDescent="0.15">
      <c r="B9" s="204"/>
      <c r="C9" s="204"/>
      <c r="D9" s="204"/>
      <c r="E9" s="204"/>
      <c r="F9" s="204"/>
      <c r="G9" s="192"/>
      <c r="H9" s="193"/>
      <c r="I9" s="190"/>
      <c r="J9" s="190"/>
      <c r="K9" s="204"/>
      <c r="L9" s="192"/>
      <c r="M9" s="193"/>
      <c r="N9" s="190"/>
      <c r="O9" s="190"/>
      <c r="P9" s="192"/>
      <c r="Q9" s="190"/>
      <c r="R9" s="204"/>
      <c r="S9" s="190"/>
      <c r="T9" s="190"/>
      <c r="U9" s="190"/>
      <c r="V9" s="190"/>
      <c r="W9" s="175"/>
      <c r="X9" s="175"/>
      <c r="Y9" s="175"/>
      <c r="Z9" s="186"/>
      <c r="AA9" s="200"/>
      <c r="AB9" s="200"/>
      <c r="AC9" s="186"/>
      <c r="AD9" s="186"/>
      <c r="AE9" s="186"/>
      <c r="AF9" s="205"/>
      <c r="AG9" s="189"/>
      <c r="AH9" s="200"/>
      <c r="AI9" s="186"/>
      <c r="AJ9" s="199"/>
      <c r="AK9" s="200"/>
      <c r="AL9" s="200"/>
      <c r="AM9" s="200"/>
      <c r="AN9" s="200"/>
      <c r="AO9" s="186"/>
      <c r="AP9" s="184"/>
      <c r="AQ9" s="206"/>
      <c r="AR9" s="206"/>
      <c r="AS9" s="206"/>
      <c r="AT9" s="184"/>
      <c r="AU9" s="168"/>
      <c r="AV9" s="168"/>
      <c r="AW9" s="168"/>
      <c r="AX9" s="168"/>
      <c r="AY9" s="168"/>
      <c r="AZ9" s="168"/>
      <c r="BA9" s="168"/>
      <c r="BB9" s="168"/>
      <c r="BC9" s="168"/>
      <c r="BD9" s="168"/>
      <c r="BE9" s="168"/>
      <c r="BF9" s="168"/>
      <c r="BJ9" s="172"/>
      <c r="BK9" s="172"/>
      <c r="BL9" s="172"/>
    </row>
    <row r="10" spans="2:64" s="181" customFormat="1" ht="18.75" x14ac:dyDescent="0.2">
      <c r="B10" s="192"/>
      <c r="C10" s="192"/>
      <c r="D10" s="192"/>
      <c r="E10" s="192"/>
      <c r="F10" s="192"/>
      <c r="G10" s="193"/>
      <c r="H10" s="193"/>
      <c r="I10" s="193"/>
      <c r="J10" s="192"/>
      <c r="K10" s="192"/>
      <c r="L10" s="193"/>
      <c r="M10" s="193"/>
      <c r="N10" s="193"/>
      <c r="O10" s="192"/>
      <c r="P10" s="193"/>
      <c r="Q10" s="193"/>
      <c r="R10" s="193"/>
      <c r="S10" s="194"/>
      <c r="T10" s="195"/>
      <c r="U10" s="195"/>
      <c r="V10" s="196"/>
      <c r="W10" s="175"/>
      <c r="X10" s="175"/>
      <c r="Y10" s="175"/>
      <c r="Z10" s="189"/>
      <c r="AA10" s="197"/>
      <c r="AB10" s="187"/>
      <c r="AC10" s="189"/>
      <c r="AD10" s="189"/>
      <c r="AE10" s="189"/>
      <c r="AF10" s="205"/>
      <c r="AG10" s="199"/>
      <c r="AH10" s="199"/>
      <c r="AI10" s="199"/>
      <c r="AJ10" s="200"/>
      <c r="AK10" s="188"/>
      <c r="AL10" s="197"/>
      <c r="AM10" s="184"/>
      <c r="AN10" s="184"/>
      <c r="AO10" s="207"/>
      <c r="AP10" s="207"/>
      <c r="AQ10" s="207"/>
      <c r="AR10" s="191"/>
      <c r="AS10" s="206"/>
      <c r="AT10" s="206"/>
      <c r="AU10" s="208"/>
      <c r="AV10" s="209"/>
      <c r="AW10" s="209"/>
      <c r="AX10" s="210"/>
      <c r="AY10" s="210"/>
      <c r="AZ10" s="185" t="s">
        <v>229</v>
      </c>
      <c r="BA10" s="209"/>
      <c r="BB10" s="828"/>
      <c r="BC10" s="832"/>
      <c r="BD10" s="829"/>
      <c r="BE10" s="211" t="s">
        <v>230</v>
      </c>
      <c r="BF10" s="168"/>
      <c r="BJ10" s="172"/>
      <c r="BK10" s="172"/>
      <c r="BL10" s="172"/>
    </row>
    <row r="11" spans="2:64" s="181" customFormat="1" ht="6" customHeight="1" x14ac:dyDescent="0.2">
      <c r="B11" s="204"/>
      <c r="C11" s="204"/>
      <c r="D11" s="204"/>
      <c r="E11" s="204"/>
      <c r="F11" s="212"/>
      <c r="G11" s="204"/>
      <c r="H11" s="204"/>
      <c r="I11" s="204"/>
      <c r="J11" s="204"/>
      <c r="K11" s="192"/>
      <c r="L11" s="193"/>
      <c r="M11" s="190"/>
      <c r="N11" s="190"/>
      <c r="O11" s="192"/>
      <c r="P11" s="190"/>
      <c r="Q11" s="204"/>
      <c r="R11" s="190"/>
      <c r="S11" s="190"/>
      <c r="T11" s="190"/>
      <c r="U11" s="190"/>
      <c r="V11" s="212"/>
      <c r="W11" s="175"/>
      <c r="X11" s="175"/>
      <c r="Y11" s="175"/>
      <c r="Z11" s="186"/>
      <c r="AA11" s="200"/>
      <c r="AB11" s="200"/>
      <c r="AC11" s="186"/>
      <c r="AD11" s="186"/>
      <c r="AE11" s="186"/>
      <c r="AF11" s="205"/>
      <c r="AG11" s="189"/>
      <c r="AH11" s="199"/>
      <c r="AI11" s="200"/>
      <c r="AJ11" s="199"/>
      <c r="AK11" s="200"/>
      <c r="AL11" s="200"/>
      <c r="AM11" s="200"/>
      <c r="AN11" s="200"/>
      <c r="AO11" s="204"/>
      <c r="AP11" s="204"/>
      <c r="AQ11" s="192"/>
      <c r="AR11" s="213"/>
      <c r="AS11" s="206"/>
      <c r="AT11" s="206"/>
      <c r="AU11" s="208"/>
      <c r="AV11" s="209"/>
      <c r="AW11" s="209"/>
      <c r="AX11" s="210"/>
      <c r="AY11" s="210"/>
      <c r="AZ11" s="209"/>
      <c r="BA11" s="209"/>
      <c r="BB11" s="214"/>
      <c r="BC11" s="214"/>
      <c r="BD11" s="214"/>
      <c r="BE11" s="211"/>
      <c r="BF11" s="168"/>
      <c r="BJ11" s="172"/>
      <c r="BK11" s="172"/>
      <c r="BL11" s="172"/>
    </row>
    <row r="12" spans="2:64" s="181" customFormat="1" ht="20.25" customHeight="1" x14ac:dyDescent="0.2">
      <c r="B12" s="215"/>
      <c r="C12" s="215"/>
      <c r="D12" s="215"/>
      <c r="E12" s="215"/>
      <c r="F12" s="215"/>
      <c r="G12" s="215"/>
      <c r="H12" s="215"/>
      <c r="I12" s="215"/>
      <c r="J12" s="215"/>
      <c r="K12" s="215"/>
      <c r="L12" s="215"/>
      <c r="M12" s="215"/>
      <c r="N12" s="215"/>
      <c r="O12" s="215"/>
      <c r="P12" s="215"/>
      <c r="Q12" s="215"/>
      <c r="R12" s="215"/>
      <c r="S12" s="215"/>
      <c r="T12" s="215"/>
      <c r="U12" s="215"/>
      <c r="V12" s="215"/>
      <c r="W12" s="175"/>
      <c r="X12" s="175"/>
      <c r="Y12" s="175"/>
      <c r="Z12" s="192"/>
      <c r="AA12" s="216"/>
      <c r="AB12" s="216"/>
      <c r="AC12" s="192"/>
      <c r="AD12" s="189"/>
      <c r="AE12" s="189"/>
      <c r="AF12" s="198"/>
      <c r="AG12" s="187"/>
      <c r="AH12" s="199"/>
      <c r="AI12" s="200"/>
      <c r="AJ12" s="199"/>
      <c r="AK12" s="200"/>
      <c r="AL12" s="200"/>
      <c r="AM12" s="200"/>
      <c r="AN12" s="200"/>
      <c r="AO12" s="833"/>
      <c r="AP12" s="833"/>
      <c r="AQ12" s="833"/>
      <c r="AR12" s="191"/>
      <c r="AS12" s="206"/>
      <c r="AT12" s="206"/>
      <c r="AU12" s="208"/>
      <c r="AV12" s="209"/>
      <c r="AW12" s="209"/>
      <c r="AX12" s="210"/>
      <c r="AY12" s="210"/>
      <c r="AZ12" s="209"/>
      <c r="BA12" s="209"/>
      <c r="BB12" s="828"/>
      <c r="BC12" s="832"/>
      <c r="BD12" s="829"/>
      <c r="BE12" s="217" t="s">
        <v>231</v>
      </c>
      <c r="BF12" s="168"/>
      <c r="BJ12" s="172"/>
      <c r="BK12" s="172"/>
      <c r="BL12" s="172"/>
    </row>
    <row r="13" spans="2:64" s="181" customFormat="1" ht="6.75" customHeight="1" x14ac:dyDescent="0.2">
      <c r="B13" s="215"/>
      <c r="C13" s="215"/>
      <c r="D13" s="215"/>
      <c r="E13" s="215"/>
      <c r="F13" s="215"/>
      <c r="G13" s="215"/>
      <c r="H13" s="215"/>
      <c r="I13" s="215"/>
      <c r="J13" s="215"/>
      <c r="K13" s="215"/>
      <c r="L13" s="215"/>
      <c r="M13" s="215"/>
      <c r="N13" s="215"/>
      <c r="O13" s="215"/>
      <c r="P13" s="215"/>
      <c r="Q13" s="215"/>
      <c r="R13" s="215"/>
      <c r="S13" s="215"/>
      <c r="T13" s="215"/>
      <c r="U13" s="215"/>
      <c r="V13" s="215"/>
      <c r="W13" s="175"/>
      <c r="X13" s="175"/>
      <c r="Y13" s="175"/>
      <c r="Z13" s="193"/>
      <c r="AA13" s="218"/>
      <c r="AB13" s="218"/>
      <c r="AC13" s="193"/>
      <c r="AD13" s="199"/>
      <c r="AE13" s="199"/>
      <c r="AF13" s="205"/>
      <c r="AG13" s="184"/>
      <c r="AH13" s="184"/>
      <c r="AI13" s="184"/>
      <c r="AJ13" s="184"/>
      <c r="AK13" s="184"/>
      <c r="AL13" s="184"/>
      <c r="AM13" s="184"/>
      <c r="AN13" s="184"/>
      <c r="AO13" s="204"/>
      <c r="AP13" s="204"/>
      <c r="AQ13" s="204"/>
      <c r="AR13" s="184"/>
      <c r="AS13" s="206"/>
      <c r="AT13" s="206"/>
      <c r="AU13" s="208"/>
      <c r="AV13" s="209"/>
      <c r="AW13" s="209"/>
      <c r="AX13" s="210"/>
      <c r="AY13" s="210"/>
      <c r="AZ13" s="209"/>
      <c r="BA13" s="209"/>
      <c r="BB13" s="214"/>
      <c r="BC13" s="214"/>
      <c r="BD13" s="214"/>
      <c r="BE13" s="211"/>
      <c r="BF13" s="168"/>
      <c r="BJ13" s="172"/>
      <c r="BK13" s="172"/>
      <c r="BL13" s="172"/>
    </row>
    <row r="14" spans="2:64" s="181" customFormat="1" ht="18.75" x14ac:dyDescent="0.15">
      <c r="B14" s="215"/>
      <c r="C14" s="215"/>
      <c r="D14" s="215"/>
      <c r="E14" s="215"/>
      <c r="F14" s="215"/>
      <c r="G14" s="215"/>
      <c r="H14" s="215"/>
      <c r="I14" s="215"/>
      <c r="J14" s="215"/>
      <c r="K14" s="215"/>
      <c r="L14" s="215"/>
      <c r="M14" s="215"/>
      <c r="N14" s="215"/>
      <c r="O14" s="215"/>
      <c r="P14" s="215"/>
      <c r="Q14" s="215"/>
      <c r="R14" s="215"/>
      <c r="S14" s="215"/>
      <c r="T14" s="215"/>
      <c r="U14" s="215"/>
      <c r="V14" s="215"/>
      <c r="W14" s="175"/>
      <c r="X14" s="175"/>
      <c r="Y14" s="175"/>
      <c r="Z14" s="192"/>
      <c r="AA14" s="216"/>
      <c r="AB14" s="216"/>
      <c r="AC14" s="192"/>
      <c r="AD14" s="189"/>
      <c r="AE14" s="189"/>
      <c r="AF14" s="205"/>
      <c r="AG14" s="184"/>
      <c r="AH14" s="184"/>
      <c r="AI14" s="184"/>
      <c r="AJ14" s="184"/>
      <c r="AK14" s="184"/>
      <c r="AL14" s="184"/>
      <c r="AM14" s="184"/>
      <c r="AN14" s="184"/>
      <c r="AO14" s="190"/>
      <c r="AP14" s="190"/>
      <c r="AQ14" s="190"/>
      <c r="AR14" s="184"/>
      <c r="AS14" s="206"/>
      <c r="AT14" s="219" t="s">
        <v>232</v>
      </c>
      <c r="AU14" s="859"/>
      <c r="AV14" s="860"/>
      <c r="AW14" s="861"/>
      <c r="AX14" s="214" t="s">
        <v>233</v>
      </c>
      <c r="AY14" s="859"/>
      <c r="AZ14" s="860"/>
      <c r="BA14" s="861"/>
      <c r="BB14" s="220" t="s">
        <v>234</v>
      </c>
      <c r="BC14" s="862">
        <f>(AY14-AU14)*24</f>
        <v>0</v>
      </c>
      <c r="BD14" s="863"/>
      <c r="BE14" s="221" t="s">
        <v>235</v>
      </c>
      <c r="BF14" s="214"/>
      <c r="BJ14" s="172"/>
      <c r="BK14" s="172"/>
      <c r="BL14" s="172"/>
    </row>
    <row r="15" spans="2:64" s="181" customFormat="1" ht="6.75" customHeight="1" x14ac:dyDescent="0.15">
      <c r="B15" s="175"/>
      <c r="C15" s="201"/>
      <c r="D15" s="201"/>
      <c r="E15" s="201"/>
      <c r="F15" s="201"/>
      <c r="G15" s="186"/>
      <c r="H15" s="186"/>
      <c r="I15" s="188"/>
      <c r="J15" s="189"/>
      <c r="K15" s="199"/>
      <c r="L15" s="200"/>
      <c r="M15" s="200"/>
      <c r="N15" s="189"/>
      <c r="O15" s="200"/>
      <c r="P15" s="186"/>
      <c r="Q15" s="199"/>
      <c r="R15" s="200"/>
      <c r="S15" s="200"/>
      <c r="T15" s="200"/>
      <c r="U15" s="200"/>
      <c r="V15" s="186"/>
      <c r="W15" s="188"/>
      <c r="X15" s="222"/>
      <c r="Y15" s="222"/>
      <c r="Z15" s="187"/>
      <c r="AA15" s="189"/>
      <c r="AB15" s="188"/>
      <c r="AC15" s="189"/>
      <c r="AD15" s="199"/>
      <c r="AE15" s="200"/>
      <c r="AF15" s="205"/>
      <c r="AG15" s="198"/>
      <c r="AH15" s="223"/>
      <c r="AI15" s="205"/>
      <c r="AJ15" s="223"/>
      <c r="AK15" s="205"/>
      <c r="AL15" s="205"/>
      <c r="AM15" s="205"/>
      <c r="AN15" s="205"/>
      <c r="AO15" s="224"/>
      <c r="AP15" s="175"/>
      <c r="AQ15" s="183"/>
      <c r="AR15" s="183"/>
      <c r="AS15" s="183"/>
      <c r="AT15" s="183"/>
      <c r="AU15" s="225"/>
      <c r="AV15" s="226"/>
      <c r="AW15" s="226"/>
      <c r="AX15" s="227"/>
      <c r="AY15" s="227"/>
      <c r="AZ15" s="226"/>
      <c r="BA15" s="226"/>
      <c r="BB15" s="228"/>
      <c r="BC15" s="228"/>
      <c r="BD15" s="228"/>
      <c r="BE15" s="229"/>
      <c r="BJ15" s="172"/>
      <c r="BK15" s="172"/>
      <c r="BL15" s="172"/>
    </row>
    <row r="16" spans="2:64" ht="8.4499999999999993" customHeight="1" thickBot="1" x14ac:dyDescent="0.2">
      <c r="B16" s="230"/>
      <c r="C16" s="231"/>
      <c r="D16" s="231"/>
      <c r="E16" s="231"/>
      <c r="F16" s="231"/>
      <c r="G16" s="231"/>
      <c r="H16" s="230"/>
      <c r="I16" s="230"/>
      <c r="J16" s="230"/>
      <c r="K16" s="230"/>
      <c r="L16" s="230"/>
      <c r="M16" s="230"/>
      <c r="N16" s="230"/>
      <c r="O16" s="230"/>
      <c r="P16" s="230"/>
      <c r="Q16" s="230"/>
      <c r="R16" s="230"/>
      <c r="S16" s="230"/>
      <c r="T16" s="230"/>
      <c r="U16" s="230"/>
      <c r="V16" s="230"/>
      <c r="W16" s="230"/>
      <c r="X16" s="231"/>
      <c r="Y16" s="230"/>
      <c r="Z16" s="230"/>
      <c r="AA16" s="230"/>
      <c r="AB16" s="230"/>
      <c r="AC16" s="230"/>
      <c r="AD16" s="230"/>
      <c r="AE16" s="230"/>
      <c r="AF16" s="230"/>
      <c r="AG16" s="230"/>
      <c r="AH16" s="230"/>
      <c r="AI16" s="230"/>
      <c r="AJ16" s="230"/>
      <c r="AK16" s="230"/>
      <c r="AL16" s="230"/>
      <c r="AM16" s="230"/>
      <c r="AN16" s="231"/>
      <c r="AO16" s="230"/>
      <c r="AP16" s="230"/>
      <c r="AQ16" s="230"/>
      <c r="AR16" s="230"/>
      <c r="AS16" s="230"/>
      <c r="AT16" s="230"/>
      <c r="BE16" s="233"/>
      <c r="BF16" s="233"/>
      <c r="BG16" s="233"/>
    </row>
    <row r="17" spans="2:58" ht="20.25" customHeight="1" x14ac:dyDescent="0.15">
      <c r="B17" s="784" t="s">
        <v>170</v>
      </c>
      <c r="C17" s="787" t="s">
        <v>236</v>
      </c>
      <c r="D17" s="788"/>
      <c r="E17" s="789"/>
      <c r="F17" s="234"/>
      <c r="G17" s="796" t="s">
        <v>237</v>
      </c>
      <c r="H17" s="799" t="s">
        <v>238</v>
      </c>
      <c r="I17" s="788"/>
      <c r="J17" s="788"/>
      <c r="K17" s="789"/>
      <c r="L17" s="799" t="s">
        <v>239</v>
      </c>
      <c r="M17" s="788"/>
      <c r="N17" s="788"/>
      <c r="O17" s="802"/>
      <c r="P17" s="805"/>
      <c r="Q17" s="806"/>
      <c r="R17" s="807"/>
      <c r="S17" s="814" t="s">
        <v>240</v>
      </c>
      <c r="T17" s="815"/>
      <c r="U17" s="815"/>
      <c r="V17" s="815"/>
      <c r="W17" s="815"/>
      <c r="X17" s="815"/>
      <c r="Y17" s="815"/>
      <c r="Z17" s="815"/>
      <c r="AA17" s="815"/>
      <c r="AB17" s="815"/>
      <c r="AC17" s="815"/>
      <c r="AD17" s="815"/>
      <c r="AE17" s="815"/>
      <c r="AF17" s="815"/>
      <c r="AG17" s="815"/>
      <c r="AH17" s="815"/>
      <c r="AI17" s="815"/>
      <c r="AJ17" s="815"/>
      <c r="AK17" s="815"/>
      <c r="AL17" s="815"/>
      <c r="AM17" s="815"/>
      <c r="AN17" s="815"/>
      <c r="AO17" s="815"/>
      <c r="AP17" s="815"/>
      <c r="AQ17" s="815"/>
      <c r="AR17" s="815"/>
      <c r="AS17" s="815"/>
      <c r="AT17" s="815"/>
      <c r="AU17" s="815"/>
      <c r="AV17" s="815"/>
      <c r="AW17" s="816"/>
      <c r="AX17" s="838" t="str">
        <f>IF(BB3="４週","(11) 1～4週目の勤務時間数合計","(11) 1か月の勤務時間数   合計")</f>
        <v>(11) 1か月の勤務時間数   合計</v>
      </c>
      <c r="AY17" s="839"/>
      <c r="AZ17" s="844" t="s">
        <v>241</v>
      </c>
      <c r="BA17" s="845"/>
      <c r="BB17" s="850" t="s">
        <v>242</v>
      </c>
      <c r="BC17" s="851"/>
      <c r="BD17" s="851"/>
      <c r="BE17" s="851"/>
      <c r="BF17" s="852"/>
    </row>
    <row r="18" spans="2:58" ht="20.25" customHeight="1" x14ac:dyDescent="0.15">
      <c r="B18" s="785"/>
      <c r="C18" s="790"/>
      <c r="D18" s="791"/>
      <c r="E18" s="792"/>
      <c r="F18" s="235"/>
      <c r="G18" s="797"/>
      <c r="H18" s="800"/>
      <c r="I18" s="791"/>
      <c r="J18" s="791"/>
      <c r="K18" s="792"/>
      <c r="L18" s="800"/>
      <c r="M18" s="791"/>
      <c r="N18" s="791"/>
      <c r="O18" s="803"/>
      <c r="P18" s="808"/>
      <c r="Q18" s="809"/>
      <c r="R18" s="810"/>
      <c r="S18" s="853" t="s">
        <v>243</v>
      </c>
      <c r="T18" s="854"/>
      <c r="U18" s="854"/>
      <c r="V18" s="854"/>
      <c r="W18" s="854"/>
      <c r="X18" s="854"/>
      <c r="Y18" s="855"/>
      <c r="Z18" s="853" t="s">
        <v>244</v>
      </c>
      <c r="AA18" s="854"/>
      <c r="AB18" s="854"/>
      <c r="AC18" s="854"/>
      <c r="AD18" s="854"/>
      <c r="AE18" s="854"/>
      <c r="AF18" s="855"/>
      <c r="AG18" s="853" t="s">
        <v>245</v>
      </c>
      <c r="AH18" s="854"/>
      <c r="AI18" s="854"/>
      <c r="AJ18" s="854"/>
      <c r="AK18" s="854"/>
      <c r="AL18" s="854"/>
      <c r="AM18" s="855"/>
      <c r="AN18" s="853" t="s">
        <v>246</v>
      </c>
      <c r="AO18" s="854"/>
      <c r="AP18" s="854"/>
      <c r="AQ18" s="854"/>
      <c r="AR18" s="854"/>
      <c r="AS18" s="854"/>
      <c r="AT18" s="855"/>
      <c r="AU18" s="856" t="s">
        <v>247</v>
      </c>
      <c r="AV18" s="857"/>
      <c r="AW18" s="858"/>
      <c r="AX18" s="840"/>
      <c r="AY18" s="841"/>
      <c r="AZ18" s="846"/>
      <c r="BA18" s="847"/>
      <c r="BB18" s="658"/>
      <c r="BC18" s="659"/>
      <c r="BD18" s="659"/>
      <c r="BE18" s="659"/>
      <c r="BF18" s="660"/>
    </row>
    <row r="19" spans="2:58" ht="20.25" customHeight="1" x14ac:dyDescent="0.15">
      <c r="B19" s="785"/>
      <c r="C19" s="790"/>
      <c r="D19" s="791"/>
      <c r="E19" s="792"/>
      <c r="F19" s="235"/>
      <c r="G19" s="797"/>
      <c r="H19" s="800"/>
      <c r="I19" s="791"/>
      <c r="J19" s="791"/>
      <c r="K19" s="792"/>
      <c r="L19" s="800"/>
      <c r="M19" s="791"/>
      <c r="N19" s="791"/>
      <c r="O19" s="803"/>
      <c r="P19" s="808"/>
      <c r="Q19" s="809"/>
      <c r="R19" s="810"/>
      <c r="S19" s="236">
        <v>1</v>
      </c>
      <c r="T19" s="237">
        <v>2</v>
      </c>
      <c r="U19" s="237">
        <v>3</v>
      </c>
      <c r="V19" s="237">
        <v>4</v>
      </c>
      <c r="W19" s="237">
        <v>5</v>
      </c>
      <c r="X19" s="237">
        <v>6</v>
      </c>
      <c r="Y19" s="238">
        <v>7</v>
      </c>
      <c r="Z19" s="236">
        <v>8</v>
      </c>
      <c r="AA19" s="237">
        <v>9</v>
      </c>
      <c r="AB19" s="237">
        <v>10</v>
      </c>
      <c r="AC19" s="237">
        <v>11</v>
      </c>
      <c r="AD19" s="237">
        <v>12</v>
      </c>
      <c r="AE19" s="237">
        <v>13</v>
      </c>
      <c r="AF19" s="238">
        <v>14</v>
      </c>
      <c r="AG19" s="239">
        <v>15</v>
      </c>
      <c r="AH19" s="237">
        <v>16</v>
      </c>
      <c r="AI19" s="237">
        <v>17</v>
      </c>
      <c r="AJ19" s="237">
        <v>18</v>
      </c>
      <c r="AK19" s="237">
        <v>19</v>
      </c>
      <c r="AL19" s="237">
        <v>20</v>
      </c>
      <c r="AM19" s="238">
        <v>21</v>
      </c>
      <c r="AN19" s="236">
        <v>22</v>
      </c>
      <c r="AO19" s="237">
        <v>23</v>
      </c>
      <c r="AP19" s="237">
        <v>24</v>
      </c>
      <c r="AQ19" s="237">
        <v>25</v>
      </c>
      <c r="AR19" s="237">
        <v>26</v>
      </c>
      <c r="AS19" s="237">
        <v>27</v>
      </c>
      <c r="AT19" s="238">
        <v>28</v>
      </c>
      <c r="AU19" s="240" t="str">
        <f>IF($BB$3="暦月",IF(DAY(DATE($AC$2,$AG$2,29))=29,29,""),"")</f>
        <v/>
      </c>
      <c r="AV19" s="241" t="str">
        <f>IF($BB$3="暦月",IF(DAY(DATE($AC$2,$AG$2,30))=30,30,""),"")</f>
        <v/>
      </c>
      <c r="AW19" s="242" t="str">
        <f>IF($BB$3="暦月",IF(DAY(DATE($AC$2,$AG$2,31))=31,31,""),"")</f>
        <v/>
      </c>
      <c r="AX19" s="840"/>
      <c r="AY19" s="841"/>
      <c r="AZ19" s="846"/>
      <c r="BA19" s="847"/>
      <c r="BB19" s="658"/>
      <c r="BC19" s="659"/>
      <c r="BD19" s="659"/>
      <c r="BE19" s="659"/>
      <c r="BF19" s="660"/>
    </row>
    <row r="20" spans="2:58" ht="20.25" hidden="1" customHeight="1" x14ac:dyDescent="0.15">
      <c r="B20" s="785"/>
      <c r="C20" s="790"/>
      <c r="D20" s="791"/>
      <c r="E20" s="792"/>
      <c r="F20" s="235"/>
      <c r="G20" s="797"/>
      <c r="H20" s="800"/>
      <c r="I20" s="791"/>
      <c r="J20" s="791"/>
      <c r="K20" s="792"/>
      <c r="L20" s="800"/>
      <c r="M20" s="791"/>
      <c r="N20" s="791"/>
      <c r="O20" s="803"/>
      <c r="P20" s="808"/>
      <c r="Q20" s="809"/>
      <c r="R20" s="810"/>
      <c r="S20" s="236" t="e">
        <f>WEEKDAY(DATE($AC$2,$AG$2,1))</f>
        <v>#VALUE!</v>
      </c>
      <c r="T20" s="237" t="e">
        <f>WEEKDAY(DATE($AC$2,$AG$2,2))</f>
        <v>#VALUE!</v>
      </c>
      <c r="U20" s="237" t="e">
        <f>WEEKDAY(DATE($AC$2,$AG$2,3))</f>
        <v>#VALUE!</v>
      </c>
      <c r="V20" s="237" t="e">
        <f>WEEKDAY(DATE($AC$2,$AG$2,4))</f>
        <v>#VALUE!</v>
      </c>
      <c r="W20" s="237" t="e">
        <f>WEEKDAY(DATE($AC$2,$AG$2,5))</f>
        <v>#VALUE!</v>
      </c>
      <c r="X20" s="237" t="e">
        <f>WEEKDAY(DATE($AC$2,$AG$2,6))</f>
        <v>#VALUE!</v>
      </c>
      <c r="Y20" s="238" t="e">
        <f>WEEKDAY(DATE($AC$2,$AG$2,7))</f>
        <v>#VALUE!</v>
      </c>
      <c r="Z20" s="236" t="e">
        <f>WEEKDAY(DATE($AC$2,$AG$2,8))</f>
        <v>#VALUE!</v>
      </c>
      <c r="AA20" s="237" t="e">
        <f>WEEKDAY(DATE($AC$2,$AG$2,9))</f>
        <v>#VALUE!</v>
      </c>
      <c r="AB20" s="237" t="e">
        <f>WEEKDAY(DATE($AC$2,$AG$2,10))</f>
        <v>#VALUE!</v>
      </c>
      <c r="AC20" s="237" t="e">
        <f>WEEKDAY(DATE($AC$2,$AG$2,11))</f>
        <v>#VALUE!</v>
      </c>
      <c r="AD20" s="237" t="e">
        <f>WEEKDAY(DATE($AC$2,$AG$2,12))</f>
        <v>#VALUE!</v>
      </c>
      <c r="AE20" s="237" t="e">
        <f>WEEKDAY(DATE($AC$2,$AG$2,13))</f>
        <v>#VALUE!</v>
      </c>
      <c r="AF20" s="238" t="e">
        <f>WEEKDAY(DATE($AC$2,$AG$2,14))</f>
        <v>#VALUE!</v>
      </c>
      <c r="AG20" s="236" t="e">
        <f>WEEKDAY(DATE($AC$2,$AG$2,15))</f>
        <v>#VALUE!</v>
      </c>
      <c r="AH20" s="237" t="e">
        <f>WEEKDAY(DATE($AC$2,$AG$2,16))</f>
        <v>#VALUE!</v>
      </c>
      <c r="AI20" s="237" t="e">
        <f>WEEKDAY(DATE($AC$2,$AG$2,17))</f>
        <v>#VALUE!</v>
      </c>
      <c r="AJ20" s="237" t="e">
        <f>WEEKDAY(DATE($AC$2,$AG$2,18))</f>
        <v>#VALUE!</v>
      </c>
      <c r="AK20" s="237" t="e">
        <f>WEEKDAY(DATE($AC$2,$AG$2,19))</f>
        <v>#VALUE!</v>
      </c>
      <c r="AL20" s="237" t="e">
        <f>WEEKDAY(DATE($AC$2,$AG$2,20))</f>
        <v>#VALUE!</v>
      </c>
      <c r="AM20" s="238" t="e">
        <f>WEEKDAY(DATE($AC$2,$AG$2,21))</f>
        <v>#VALUE!</v>
      </c>
      <c r="AN20" s="236" t="e">
        <f>WEEKDAY(DATE($AC$2,$AG$2,22))</f>
        <v>#VALUE!</v>
      </c>
      <c r="AO20" s="237" t="e">
        <f>WEEKDAY(DATE($AC$2,$AG$2,23))</f>
        <v>#VALUE!</v>
      </c>
      <c r="AP20" s="237" t="e">
        <f>WEEKDAY(DATE($AC$2,$AG$2,24))</f>
        <v>#VALUE!</v>
      </c>
      <c r="AQ20" s="237" t="e">
        <f>WEEKDAY(DATE($AC$2,$AG$2,25))</f>
        <v>#VALUE!</v>
      </c>
      <c r="AR20" s="237" t="e">
        <f>WEEKDAY(DATE($AC$2,$AG$2,26))</f>
        <v>#VALUE!</v>
      </c>
      <c r="AS20" s="237" t="e">
        <f>WEEKDAY(DATE($AC$2,$AG$2,27))</f>
        <v>#VALUE!</v>
      </c>
      <c r="AT20" s="238" t="e">
        <f>WEEKDAY(DATE($AC$2,$AG$2,28))</f>
        <v>#VALUE!</v>
      </c>
      <c r="AU20" s="236">
        <f>IF(AU19=29,WEEKDAY(DATE($AC$2,$AG$2,29)),0)</f>
        <v>0</v>
      </c>
      <c r="AV20" s="237">
        <f>IF(AV19=30,WEEKDAY(DATE($AC$2,$AG$2,30)),0)</f>
        <v>0</v>
      </c>
      <c r="AW20" s="238">
        <f>IF(AW19=31,WEEKDAY(DATE($AC$2,$AG$2,31)),0)</f>
        <v>0</v>
      </c>
      <c r="AX20" s="840"/>
      <c r="AY20" s="841"/>
      <c r="AZ20" s="846"/>
      <c r="BA20" s="847"/>
      <c r="BB20" s="658"/>
      <c r="BC20" s="659"/>
      <c r="BD20" s="659"/>
      <c r="BE20" s="659"/>
      <c r="BF20" s="660"/>
    </row>
    <row r="21" spans="2:58" ht="22.5" customHeight="1" thickBot="1" x14ac:dyDescent="0.2">
      <c r="B21" s="786"/>
      <c r="C21" s="793"/>
      <c r="D21" s="794"/>
      <c r="E21" s="795"/>
      <c r="F21" s="243"/>
      <c r="G21" s="798"/>
      <c r="H21" s="801"/>
      <c r="I21" s="794"/>
      <c r="J21" s="794"/>
      <c r="K21" s="795"/>
      <c r="L21" s="801"/>
      <c r="M21" s="794"/>
      <c r="N21" s="794"/>
      <c r="O21" s="804"/>
      <c r="P21" s="811"/>
      <c r="Q21" s="812"/>
      <c r="R21" s="813"/>
      <c r="S21" s="244" t="e">
        <f>IF(S20=1,"日",IF(S20=2,"月",IF(S20=3,"火",IF(S20=4,"水",IF(S20=5,"木",IF(S20=6,"金","土"))))))</f>
        <v>#VALUE!</v>
      </c>
      <c r="T21" s="245" t="e">
        <f t="shared" ref="T21:AT21" si="0">IF(T20=1,"日",IF(T20=2,"月",IF(T20=3,"火",IF(T20=4,"水",IF(T20=5,"木",IF(T20=6,"金","土"))))))</f>
        <v>#VALUE!</v>
      </c>
      <c r="U21" s="245" t="e">
        <f t="shared" si="0"/>
        <v>#VALUE!</v>
      </c>
      <c r="V21" s="245" t="e">
        <f t="shared" si="0"/>
        <v>#VALUE!</v>
      </c>
      <c r="W21" s="245" t="e">
        <f t="shared" si="0"/>
        <v>#VALUE!</v>
      </c>
      <c r="X21" s="245" t="e">
        <f t="shared" si="0"/>
        <v>#VALUE!</v>
      </c>
      <c r="Y21" s="246" t="e">
        <f t="shared" si="0"/>
        <v>#VALUE!</v>
      </c>
      <c r="Z21" s="244" t="e">
        <f>IF(Z20=1,"日",IF(Z20=2,"月",IF(Z20=3,"火",IF(Z20=4,"水",IF(Z20=5,"木",IF(Z20=6,"金","土"))))))</f>
        <v>#VALUE!</v>
      </c>
      <c r="AA21" s="245" t="e">
        <f t="shared" si="0"/>
        <v>#VALUE!</v>
      </c>
      <c r="AB21" s="245" t="e">
        <f t="shared" si="0"/>
        <v>#VALUE!</v>
      </c>
      <c r="AC21" s="245" t="e">
        <f t="shared" si="0"/>
        <v>#VALUE!</v>
      </c>
      <c r="AD21" s="245" t="e">
        <f t="shared" si="0"/>
        <v>#VALUE!</v>
      </c>
      <c r="AE21" s="245" t="e">
        <f t="shared" si="0"/>
        <v>#VALUE!</v>
      </c>
      <c r="AF21" s="246" t="e">
        <f t="shared" si="0"/>
        <v>#VALUE!</v>
      </c>
      <c r="AG21" s="244" t="e">
        <f>IF(AG20=1,"日",IF(AG20=2,"月",IF(AG20=3,"火",IF(AG20=4,"水",IF(AG20=5,"木",IF(AG20=6,"金","土"))))))</f>
        <v>#VALUE!</v>
      </c>
      <c r="AH21" s="245" t="e">
        <f t="shared" si="0"/>
        <v>#VALUE!</v>
      </c>
      <c r="AI21" s="245" t="e">
        <f t="shared" si="0"/>
        <v>#VALUE!</v>
      </c>
      <c r="AJ21" s="245" t="e">
        <f t="shared" si="0"/>
        <v>#VALUE!</v>
      </c>
      <c r="AK21" s="245" t="e">
        <f t="shared" si="0"/>
        <v>#VALUE!</v>
      </c>
      <c r="AL21" s="245" t="e">
        <f t="shared" si="0"/>
        <v>#VALUE!</v>
      </c>
      <c r="AM21" s="246" t="e">
        <f t="shared" si="0"/>
        <v>#VALUE!</v>
      </c>
      <c r="AN21" s="244" t="e">
        <f>IF(AN20=1,"日",IF(AN20=2,"月",IF(AN20=3,"火",IF(AN20=4,"水",IF(AN20=5,"木",IF(AN20=6,"金","土"))))))</f>
        <v>#VALUE!</v>
      </c>
      <c r="AO21" s="245" t="e">
        <f t="shared" si="0"/>
        <v>#VALUE!</v>
      </c>
      <c r="AP21" s="245" t="e">
        <f t="shared" si="0"/>
        <v>#VALUE!</v>
      </c>
      <c r="AQ21" s="245" t="e">
        <f t="shared" si="0"/>
        <v>#VALUE!</v>
      </c>
      <c r="AR21" s="245" t="e">
        <f t="shared" si="0"/>
        <v>#VALUE!</v>
      </c>
      <c r="AS21" s="245" t="e">
        <f t="shared" si="0"/>
        <v>#VALUE!</v>
      </c>
      <c r="AT21" s="246" t="e">
        <f t="shared" si="0"/>
        <v>#VALUE!</v>
      </c>
      <c r="AU21" s="245" t="str">
        <f>IF(AU20=1,"日",IF(AU20=2,"月",IF(AU20=3,"火",IF(AU20=4,"水",IF(AU20=5,"木",IF(AU20=6,"金",IF(AU20=0,"","土")))))))</f>
        <v/>
      </c>
      <c r="AV21" s="245" t="str">
        <f>IF(AV20=1,"日",IF(AV20=2,"月",IF(AV20=3,"火",IF(AV20=4,"水",IF(AV20=5,"木",IF(AV20=6,"金",IF(AV20=0,"","土")))))))</f>
        <v/>
      </c>
      <c r="AW21" s="245" t="str">
        <f>IF(AW20=1,"日",IF(AW20=2,"月",IF(AW20=3,"火",IF(AW20=4,"水",IF(AW20=5,"木",IF(AW20=6,"金",IF(AW20=0,"","土")))))))</f>
        <v/>
      </c>
      <c r="AX21" s="842"/>
      <c r="AY21" s="843"/>
      <c r="AZ21" s="848"/>
      <c r="BA21" s="849"/>
      <c r="BB21" s="661"/>
      <c r="BC21" s="662"/>
      <c r="BD21" s="662"/>
      <c r="BE21" s="662"/>
      <c r="BF21" s="663"/>
    </row>
    <row r="22" spans="2:58" ht="20.25" customHeight="1" x14ac:dyDescent="0.15">
      <c r="B22" s="824">
        <v>1</v>
      </c>
      <c r="C22" s="771"/>
      <c r="D22" s="772"/>
      <c r="E22" s="773"/>
      <c r="F22" s="247"/>
      <c r="G22" s="774"/>
      <c r="H22" s="775"/>
      <c r="I22" s="776"/>
      <c r="J22" s="776"/>
      <c r="K22" s="777"/>
      <c r="L22" s="778"/>
      <c r="M22" s="779"/>
      <c r="N22" s="779"/>
      <c r="O22" s="780"/>
      <c r="P22" s="781" t="s">
        <v>248</v>
      </c>
      <c r="Q22" s="782"/>
      <c r="R22" s="783"/>
      <c r="S22" s="248"/>
      <c r="T22" s="249"/>
      <c r="U22" s="249"/>
      <c r="V22" s="249"/>
      <c r="W22" s="249"/>
      <c r="X22" s="249"/>
      <c r="Y22" s="250"/>
      <c r="Z22" s="248"/>
      <c r="AA22" s="249"/>
      <c r="AB22" s="249"/>
      <c r="AC22" s="249"/>
      <c r="AD22" s="249"/>
      <c r="AE22" s="249"/>
      <c r="AF22" s="250"/>
      <c r="AG22" s="248"/>
      <c r="AH22" s="249"/>
      <c r="AI22" s="249"/>
      <c r="AJ22" s="249"/>
      <c r="AK22" s="249"/>
      <c r="AL22" s="249"/>
      <c r="AM22" s="250"/>
      <c r="AN22" s="248"/>
      <c r="AO22" s="249"/>
      <c r="AP22" s="249"/>
      <c r="AQ22" s="249"/>
      <c r="AR22" s="249"/>
      <c r="AS22" s="249"/>
      <c r="AT22" s="250"/>
      <c r="AU22" s="248"/>
      <c r="AV22" s="249"/>
      <c r="AW22" s="249"/>
      <c r="AX22" s="817"/>
      <c r="AY22" s="818"/>
      <c r="AZ22" s="819"/>
      <c r="BA22" s="820"/>
      <c r="BB22" s="821"/>
      <c r="BC22" s="822"/>
      <c r="BD22" s="822"/>
      <c r="BE22" s="822"/>
      <c r="BF22" s="823"/>
    </row>
    <row r="23" spans="2:58" ht="20.25" customHeight="1" x14ac:dyDescent="0.15">
      <c r="B23" s="727"/>
      <c r="C23" s="731"/>
      <c r="D23" s="732"/>
      <c r="E23" s="733"/>
      <c r="F23" s="251"/>
      <c r="G23" s="738"/>
      <c r="H23" s="743"/>
      <c r="I23" s="741"/>
      <c r="J23" s="741"/>
      <c r="K23" s="742"/>
      <c r="L23" s="745"/>
      <c r="M23" s="708"/>
      <c r="N23" s="708"/>
      <c r="O23" s="709"/>
      <c r="P23" s="713" t="s">
        <v>249</v>
      </c>
      <c r="Q23" s="714"/>
      <c r="R23" s="715"/>
      <c r="S23" s="252" t="str">
        <f>IF(S22="","",VLOOKUP(S22,'シフト記号表（勤務時間帯）'!$C$6:$K$35,9,FALSE))</f>
        <v/>
      </c>
      <c r="T23" s="253" t="str">
        <f>IF(T22="","",VLOOKUP(T22,'シフト記号表（勤務時間帯）'!$C$6:$K$35,9,FALSE))</f>
        <v/>
      </c>
      <c r="U23" s="253" t="str">
        <f>IF(U22="","",VLOOKUP(U22,'シフト記号表（勤務時間帯）'!$C$6:$K$35,9,FALSE))</f>
        <v/>
      </c>
      <c r="V23" s="253" t="str">
        <f>IF(V22="","",VLOOKUP(V22,'シフト記号表（勤務時間帯）'!$C$6:$K$35,9,FALSE))</f>
        <v/>
      </c>
      <c r="W23" s="253" t="str">
        <f>IF(W22="","",VLOOKUP(W22,'シフト記号表（勤務時間帯）'!$C$6:$K$35,9,FALSE))</f>
        <v/>
      </c>
      <c r="X23" s="253" t="str">
        <f>IF(X22="","",VLOOKUP(X22,'シフト記号表（勤務時間帯）'!$C$6:$K$35,9,FALSE))</f>
        <v/>
      </c>
      <c r="Y23" s="254" t="str">
        <f>IF(Y22="","",VLOOKUP(Y22,'シフト記号表（勤務時間帯）'!$C$6:$K$35,9,FALSE))</f>
        <v/>
      </c>
      <c r="Z23" s="252" t="str">
        <f>IF(Z22="","",VLOOKUP(Z22,'シフト記号表（勤務時間帯）'!$C$6:$K$35,9,FALSE))</f>
        <v/>
      </c>
      <c r="AA23" s="253" t="str">
        <f>IF(AA22="","",VLOOKUP(AA22,'シフト記号表（勤務時間帯）'!$C$6:$K$35,9,FALSE))</f>
        <v/>
      </c>
      <c r="AB23" s="253" t="str">
        <f>IF(AB22="","",VLOOKUP(AB22,'シフト記号表（勤務時間帯）'!$C$6:$K$35,9,FALSE))</f>
        <v/>
      </c>
      <c r="AC23" s="253" t="str">
        <f>IF(AC22="","",VLOOKUP(AC22,'シフト記号表（勤務時間帯）'!$C$6:$K$35,9,FALSE))</f>
        <v/>
      </c>
      <c r="AD23" s="253" t="str">
        <f>IF(AD22="","",VLOOKUP(AD22,'シフト記号表（勤務時間帯）'!$C$6:$K$35,9,FALSE))</f>
        <v/>
      </c>
      <c r="AE23" s="253" t="str">
        <f>IF(AE22="","",VLOOKUP(AE22,'シフト記号表（勤務時間帯）'!$C$6:$K$35,9,FALSE))</f>
        <v/>
      </c>
      <c r="AF23" s="254" t="str">
        <f>IF(AF22="","",VLOOKUP(AF22,'シフト記号表（勤務時間帯）'!$C$6:$K$35,9,FALSE))</f>
        <v/>
      </c>
      <c r="AG23" s="252" t="str">
        <f>IF(AG22="","",VLOOKUP(AG22,'シフト記号表（勤務時間帯）'!$C$6:$K$35,9,FALSE))</f>
        <v/>
      </c>
      <c r="AH23" s="253" t="str">
        <f>IF(AH22="","",VLOOKUP(AH22,'シフト記号表（勤務時間帯）'!$C$6:$K$35,9,FALSE))</f>
        <v/>
      </c>
      <c r="AI23" s="253" t="str">
        <f>IF(AI22="","",VLOOKUP(AI22,'シフト記号表（勤務時間帯）'!$C$6:$K$35,9,FALSE))</f>
        <v/>
      </c>
      <c r="AJ23" s="253" t="str">
        <f>IF(AJ22="","",VLOOKUP(AJ22,'シフト記号表（勤務時間帯）'!$C$6:$K$35,9,FALSE))</f>
        <v/>
      </c>
      <c r="AK23" s="253" t="str">
        <f>IF(AK22="","",VLOOKUP(AK22,'シフト記号表（勤務時間帯）'!$C$6:$K$35,9,FALSE))</f>
        <v/>
      </c>
      <c r="AL23" s="253" t="str">
        <f>IF(AL22="","",VLOOKUP(AL22,'シフト記号表（勤務時間帯）'!$C$6:$K$35,9,FALSE))</f>
        <v/>
      </c>
      <c r="AM23" s="254" t="str">
        <f>IF(AM22="","",VLOOKUP(AM22,'シフト記号表（勤務時間帯）'!$C$6:$K$35,9,FALSE))</f>
        <v/>
      </c>
      <c r="AN23" s="252" t="str">
        <f>IF(AN22="","",VLOOKUP(AN22,'シフト記号表（勤務時間帯）'!$C$6:$K$35,9,FALSE))</f>
        <v/>
      </c>
      <c r="AO23" s="253" t="str">
        <f>IF(AO22="","",VLOOKUP(AO22,'シフト記号表（勤務時間帯）'!$C$6:$K$35,9,FALSE))</f>
        <v/>
      </c>
      <c r="AP23" s="253" t="str">
        <f>IF(AP22="","",VLOOKUP(AP22,'シフト記号表（勤務時間帯）'!$C$6:$K$35,9,FALSE))</f>
        <v/>
      </c>
      <c r="AQ23" s="253" t="str">
        <f>IF(AQ22="","",VLOOKUP(AQ22,'シフト記号表（勤務時間帯）'!$C$6:$K$35,9,FALSE))</f>
        <v/>
      </c>
      <c r="AR23" s="253" t="str">
        <f>IF(AR22="","",VLOOKUP(AR22,'シフト記号表（勤務時間帯）'!$C$6:$K$35,9,FALSE))</f>
        <v/>
      </c>
      <c r="AS23" s="253" t="str">
        <f>IF(AS22="","",VLOOKUP(AS22,'シフト記号表（勤務時間帯）'!$C$6:$K$35,9,FALSE))</f>
        <v/>
      </c>
      <c r="AT23" s="254" t="str">
        <f>IF(AT22="","",VLOOKUP(AT22,'シフト記号表（勤務時間帯）'!$C$6:$K$35,9,FALSE))</f>
        <v/>
      </c>
      <c r="AU23" s="252" t="str">
        <f>IF(AU22="","",VLOOKUP(AU22,'シフト記号表（勤務時間帯）'!$C$6:$K$35,9,FALSE))</f>
        <v/>
      </c>
      <c r="AV23" s="253" t="str">
        <f>IF(AV22="","",VLOOKUP(AV22,'シフト記号表（勤務時間帯）'!$C$6:$K$35,9,FALSE))</f>
        <v/>
      </c>
      <c r="AW23" s="253" t="str">
        <f>IF(AW22="","",VLOOKUP(AW22,'シフト記号表（勤務時間帯）'!$C$6:$K$35,9,FALSE))</f>
        <v/>
      </c>
      <c r="AX23" s="716" t="str">
        <f>IF($BB$3="４週",SUM(S23:AT23),IF($BB$3="暦月",SUM(S23:AW23),""))</f>
        <v/>
      </c>
      <c r="AY23" s="717"/>
      <c r="AZ23" s="718" t="str">
        <f>IF($BB$3="４週",AX23/4,IF($BB$3="暦月",'勤務表（参考様式１_100名まで）'!AX23/('勤務表（参考様式１_100名まで）'!$BB$8/7),""))</f>
        <v/>
      </c>
      <c r="BA23" s="719"/>
      <c r="BB23" s="765"/>
      <c r="BC23" s="766"/>
      <c r="BD23" s="766"/>
      <c r="BE23" s="766"/>
      <c r="BF23" s="767"/>
    </row>
    <row r="24" spans="2:58" ht="20.25" customHeight="1" x14ac:dyDescent="0.15">
      <c r="B24" s="727"/>
      <c r="C24" s="734"/>
      <c r="D24" s="735"/>
      <c r="E24" s="736"/>
      <c r="F24" s="255">
        <f>C22</f>
        <v>0</v>
      </c>
      <c r="G24" s="738"/>
      <c r="H24" s="743"/>
      <c r="I24" s="741"/>
      <c r="J24" s="741"/>
      <c r="K24" s="742"/>
      <c r="L24" s="745"/>
      <c r="M24" s="708"/>
      <c r="N24" s="708"/>
      <c r="O24" s="709"/>
      <c r="P24" s="720" t="s">
        <v>250</v>
      </c>
      <c r="Q24" s="721"/>
      <c r="R24" s="722"/>
      <c r="S24" s="256" t="str">
        <f>IF(S22="","",VLOOKUP(S22,'シフト記号表（勤務時間帯）'!$C$6:$U$35,19,FALSE))</f>
        <v/>
      </c>
      <c r="T24" s="257" t="str">
        <f>IF(T22="","",VLOOKUP(T22,'シフト記号表（勤務時間帯）'!$C$6:$U$35,19,FALSE))</f>
        <v/>
      </c>
      <c r="U24" s="257" t="str">
        <f>IF(U22="","",VLOOKUP(U22,'シフト記号表（勤務時間帯）'!$C$6:$U$35,19,FALSE))</f>
        <v/>
      </c>
      <c r="V24" s="257" t="str">
        <f>IF(V22="","",VLOOKUP(V22,'シフト記号表（勤務時間帯）'!$C$6:$U$35,19,FALSE))</f>
        <v/>
      </c>
      <c r="W24" s="257" t="str">
        <f>IF(W22="","",VLOOKUP(W22,'シフト記号表（勤務時間帯）'!$C$6:$U$35,19,FALSE))</f>
        <v/>
      </c>
      <c r="X24" s="257" t="str">
        <f>IF(X22="","",VLOOKUP(X22,'シフト記号表（勤務時間帯）'!$C$6:$U$35,19,FALSE))</f>
        <v/>
      </c>
      <c r="Y24" s="258" t="str">
        <f>IF(Y22="","",VLOOKUP(Y22,'シフト記号表（勤務時間帯）'!$C$6:$U$35,19,FALSE))</f>
        <v/>
      </c>
      <c r="Z24" s="256" t="str">
        <f>IF(Z22="","",VLOOKUP(Z22,'シフト記号表（勤務時間帯）'!$C$6:$U$35,19,FALSE))</f>
        <v/>
      </c>
      <c r="AA24" s="257" t="str">
        <f>IF(AA22="","",VLOOKUP(AA22,'シフト記号表（勤務時間帯）'!$C$6:$U$35,19,FALSE))</f>
        <v/>
      </c>
      <c r="AB24" s="257" t="str">
        <f>IF(AB22="","",VLOOKUP(AB22,'シフト記号表（勤務時間帯）'!$C$6:$U$35,19,FALSE))</f>
        <v/>
      </c>
      <c r="AC24" s="257" t="str">
        <f>IF(AC22="","",VLOOKUP(AC22,'シフト記号表（勤務時間帯）'!$C$6:$U$35,19,FALSE))</f>
        <v/>
      </c>
      <c r="AD24" s="257" t="str">
        <f>IF(AD22="","",VLOOKUP(AD22,'シフト記号表（勤務時間帯）'!$C$6:$U$35,19,FALSE))</f>
        <v/>
      </c>
      <c r="AE24" s="257" t="str">
        <f>IF(AE22="","",VLOOKUP(AE22,'シフト記号表（勤務時間帯）'!$C$6:$U$35,19,FALSE))</f>
        <v/>
      </c>
      <c r="AF24" s="258" t="str">
        <f>IF(AF22="","",VLOOKUP(AF22,'シフト記号表（勤務時間帯）'!$C$6:$U$35,19,FALSE))</f>
        <v/>
      </c>
      <c r="AG24" s="256" t="str">
        <f>IF(AG22="","",VLOOKUP(AG22,'シフト記号表（勤務時間帯）'!$C$6:$U$35,19,FALSE))</f>
        <v/>
      </c>
      <c r="AH24" s="257" t="str">
        <f>IF(AH22="","",VLOOKUP(AH22,'シフト記号表（勤務時間帯）'!$C$6:$U$35,19,FALSE))</f>
        <v/>
      </c>
      <c r="AI24" s="257" t="str">
        <f>IF(AI22="","",VLOOKUP(AI22,'シフト記号表（勤務時間帯）'!$C$6:$U$35,19,FALSE))</f>
        <v/>
      </c>
      <c r="AJ24" s="257" t="str">
        <f>IF(AJ22="","",VLOOKUP(AJ22,'シフト記号表（勤務時間帯）'!$C$6:$U$35,19,FALSE))</f>
        <v/>
      </c>
      <c r="AK24" s="257" t="str">
        <f>IF(AK22="","",VLOOKUP(AK22,'シフト記号表（勤務時間帯）'!$C$6:$U$35,19,FALSE))</f>
        <v/>
      </c>
      <c r="AL24" s="257" t="str">
        <f>IF(AL22="","",VLOOKUP(AL22,'シフト記号表（勤務時間帯）'!$C$6:$U$35,19,FALSE))</f>
        <v/>
      </c>
      <c r="AM24" s="258" t="str">
        <f>IF(AM22="","",VLOOKUP(AM22,'シフト記号表（勤務時間帯）'!$C$6:$U$35,19,FALSE))</f>
        <v/>
      </c>
      <c r="AN24" s="256" t="str">
        <f>IF(AN22="","",VLOOKUP(AN22,'シフト記号表（勤務時間帯）'!$C$6:$U$35,19,FALSE))</f>
        <v/>
      </c>
      <c r="AO24" s="257" t="str">
        <f>IF(AO22="","",VLOOKUP(AO22,'シフト記号表（勤務時間帯）'!$C$6:$U$35,19,FALSE))</f>
        <v/>
      </c>
      <c r="AP24" s="257" t="str">
        <f>IF(AP22="","",VLOOKUP(AP22,'シフト記号表（勤務時間帯）'!$C$6:$U$35,19,FALSE))</f>
        <v/>
      </c>
      <c r="AQ24" s="257" t="str">
        <f>IF(AQ22="","",VLOOKUP(AQ22,'シフト記号表（勤務時間帯）'!$C$6:$U$35,19,FALSE))</f>
        <v/>
      </c>
      <c r="AR24" s="257" t="str">
        <f>IF(AR22="","",VLOOKUP(AR22,'シフト記号表（勤務時間帯）'!$C$6:$U$35,19,FALSE))</f>
        <v/>
      </c>
      <c r="AS24" s="257" t="str">
        <f>IF(AS22="","",VLOOKUP(AS22,'シフト記号表（勤務時間帯）'!$C$6:$U$35,19,FALSE))</f>
        <v/>
      </c>
      <c r="AT24" s="258" t="str">
        <f>IF(AT22="","",VLOOKUP(AT22,'シフト記号表（勤務時間帯）'!$C$6:$U$35,19,FALSE))</f>
        <v/>
      </c>
      <c r="AU24" s="256" t="str">
        <f>IF(AU22="","",VLOOKUP(AU22,'シフト記号表（勤務時間帯）'!$C$6:$U$35,19,FALSE))</f>
        <v/>
      </c>
      <c r="AV24" s="257" t="str">
        <f>IF(AV22="","",VLOOKUP(AV22,'シフト記号表（勤務時間帯）'!$C$6:$U$35,19,FALSE))</f>
        <v/>
      </c>
      <c r="AW24" s="257" t="str">
        <f>IF(AW22="","",VLOOKUP(AW22,'シフト記号表（勤務時間帯）'!$C$6:$U$35,19,FALSE))</f>
        <v/>
      </c>
      <c r="AX24" s="723" t="str">
        <f>IF($BB$3="４週",SUM(S24:AT24),IF($BB$3="暦月",SUM(S24:AW24),""))</f>
        <v/>
      </c>
      <c r="AY24" s="724"/>
      <c r="AZ24" s="725" t="str">
        <f>IF($BB$3="４週",AX24/4,IF($BB$3="暦月",'勤務表（参考様式１_100名まで）'!AX24/('勤務表（参考様式１_100名まで）'!$BB$8/7),""))</f>
        <v/>
      </c>
      <c r="BA24" s="726"/>
      <c r="BB24" s="768"/>
      <c r="BC24" s="769"/>
      <c r="BD24" s="769"/>
      <c r="BE24" s="769"/>
      <c r="BF24" s="770"/>
    </row>
    <row r="25" spans="2:58" ht="20.25" customHeight="1" x14ac:dyDescent="0.15">
      <c r="B25" s="727">
        <f>B22+1</f>
        <v>2</v>
      </c>
      <c r="C25" s="728"/>
      <c r="D25" s="729"/>
      <c r="E25" s="730"/>
      <c r="F25" s="259"/>
      <c r="G25" s="737"/>
      <c r="H25" s="740"/>
      <c r="I25" s="741"/>
      <c r="J25" s="741"/>
      <c r="K25" s="742"/>
      <c r="L25" s="744"/>
      <c r="M25" s="705"/>
      <c r="N25" s="705"/>
      <c r="O25" s="706"/>
      <c r="P25" s="747" t="s">
        <v>248</v>
      </c>
      <c r="Q25" s="748"/>
      <c r="R25" s="749"/>
      <c r="S25" s="248"/>
      <c r="T25" s="249"/>
      <c r="U25" s="249"/>
      <c r="V25" s="249"/>
      <c r="W25" s="249"/>
      <c r="X25" s="249"/>
      <c r="Y25" s="250"/>
      <c r="Z25" s="248"/>
      <c r="AA25" s="249"/>
      <c r="AB25" s="249"/>
      <c r="AC25" s="249"/>
      <c r="AD25" s="249"/>
      <c r="AE25" s="249"/>
      <c r="AF25" s="250"/>
      <c r="AG25" s="248"/>
      <c r="AH25" s="249"/>
      <c r="AI25" s="249"/>
      <c r="AJ25" s="249"/>
      <c r="AK25" s="249"/>
      <c r="AL25" s="249"/>
      <c r="AM25" s="250"/>
      <c r="AN25" s="248"/>
      <c r="AO25" s="249"/>
      <c r="AP25" s="249"/>
      <c r="AQ25" s="249"/>
      <c r="AR25" s="249"/>
      <c r="AS25" s="249"/>
      <c r="AT25" s="250"/>
      <c r="AU25" s="248"/>
      <c r="AV25" s="249"/>
      <c r="AW25" s="249"/>
      <c r="AX25" s="700"/>
      <c r="AY25" s="701"/>
      <c r="AZ25" s="702"/>
      <c r="BA25" s="703"/>
      <c r="BB25" s="762"/>
      <c r="BC25" s="763"/>
      <c r="BD25" s="763"/>
      <c r="BE25" s="763"/>
      <c r="BF25" s="764"/>
    </row>
    <row r="26" spans="2:58" ht="20.25" customHeight="1" x14ac:dyDescent="0.15">
      <c r="B26" s="727"/>
      <c r="C26" s="731"/>
      <c r="D26" s="732"/>
      <c r="E26" s="733"/>
      <c r="F26" s="251"/>
      <c r="G26" s="738"/>
      <c r="H26" s="743"/>
      <c r="I26" s="741"/>
      <c r="J26" s="741"/>
      <c r="K26" s="742"/>
      <c r="L26" s="745"/>
      <c r="M26" s="708"/>
      <c r="N26" s="708"/>
      <c r="O26" s="709"/>
      <c r="P26" s="713" t="s">
        <v>249</v>
      </c>
      <c r="Q26" s="714"/>
      <c r="R26" s="715"/>
      <c r="S26" s="252" t="str">
        <f>IF(S25="","",VLOOKUP(S25,'シフト記号表（勤務時間帯）'!$C$6:$K$35,9,FALSE))</f>
        <v/>
      </c>
      <c r="T26" s="253" t="str">
        <f>IF(T25="","",VLOOKUP(T25,'シフト記号表（勤務時間帯）'!$C$6:$K$35,9,FALSE))</f>
        <v/>
      </c>
      <c r="U26" s="253" t="str">
        <f>IF(U25="","",VLOOKUP(U25,'シフト記号表（勤務時間帯）'!$C$6:$K$35,9,FALSE))</f>
        <v/>
      </c>
      <c r="V26" s="253" t="str">
        <f>IF(V25="","",VLOOKUP(V25,'シフト記号表（勤務時間帯）'!$C$6:$K$35,9,FALSE))</f>
        <v/>
      </c>
      <c r="W26" s="253" t="str">
        <f>IF(W25="","",VLOOKUP(W25,'シフト記号表（勤務時間帯）'!$C$6:$K$35,9,FALSE))</f>
        <v/>
      </c>
      <c r="X26" s="253" t="str">
        <f>IF(X25="","",VLOOKUP(X25,'シフト記号表（勤務時間帯）'!$C$6:$K$35,9,FALSE))</f>
        <v/>
      </c>
      <c r="Y26" s="254" t="str">
        <f>IF(Y25="","",VLOOKUP(Y25,'シフト記号表（勤務時間帯）'!$C$6:$K$35,9,FALSE))</f>
        <v/>
      </c>
      <c r="Z26" s="252" t="str">
        <f>IF(Z25="","",VLOOKUP(Z25,'シフト記号表（勤務時間帯）'!$C$6:$K$35,9,FALSE))</f>
        <v/>
      </c>
      <c r="AA26" s="253" t="str">
        <f>IF(AA25="","",VLOOKUP(AA25,'シフト記号表（勤務時間帯）'!$C$6:$K$35,9,FALSE))</f>
        <v/>
      </c>
      <c r="AB26" s="253" t="str">
        <f>IF(AB25="","",VLOOKUP(AB25,'シフト記号表（勤務時間帯）'!$C$6:$K$35,9,FALSE))</f>
        <v/>
      </c>
      <c r="AC26" s="253" t="str">
        <f>IF(AC25="","",VLOOKUP(AC25,'シフト記号表（勤務時間帯）'!$C$6:$K$35,9,FALSE))</f>
        <v/>
      </c>
      <c r="AD26" s="253" t="str">
        <f>IF(AD25="","",VLOOKUP(AD25,'シフト記号表（勤務時間帯）'!$C$6:$K$35,9,FALSE))</f>
        <v/>
      </c>
      <c r="AE26" s="253" t="str">
        <f>IF(AE25="","",VLOOKUP(AE25,'シフト記号表（勤務時間帯）'!$C$6:$K$35,9,FALSE))</f>
        <v/>
      </c>
      <c r="AF26" s="254" t="str">
        <f>IF(AF25="","",VLOOKUP(AF25,'シフト記号表（勤務時間帯）'!$C$6:$K$35,9,FALSE))</f>
        <v/>
      </c>
      <c r="AG26" s="252" t="str">
        <f>IF(AG25="","",VLOOKUP(AG25,'シフト記号表（勤務時間帯）'!$C$6:$K$35,9,FALSE))</f>
        <v/>
      </c>
      <c r="AH26" s="253" t="str">
        <f>IF(AH25="","",VLOOKUP(AH25,'シフト記号表（勤務時間帯）'!$C$6:$K$35,9,FALSE))</f>
        <v/>
      </c>
      <c r="AI26" s="253" t="str">
        <f>IF(AI25="","",VLOOKUP(AI25,'シフト記号表（勤務時間帯）'!$C$6:$K$35,9,FALSE))</f>
        <v/>
      </c>
      <c r="AJ26" s="253" t="str">
        <f>IF(AJ25="","",VLOOKUP(AJ25,'シフト記号表（勤務時間帯）'!$C$6:$K$35,9,FALSE))</f>
        <v/>
      </c>
      <c r="AK26" s="253" t="str">
        <f>IF(AK25="","",VLOOKUP(AK25,'シフト記号表（勤務時間帯）'!$C$6:$K$35,9,FALSE))</f>
        <v/>
      </c>
      <c r="AL26" s="253" t="str">
        <f>IF(AL25="","",VLOOKUP(AL25,'シフト記号表（勤務時間帯）'!$C$6:$K$35,9,FALSE))</f>
        <v/>
      </c>
      <c r="AM26" s="254" t="str">
        <f>IF(AM25="","",VLOOKUP(AM25,'シフト記号表（勤務時間帯）'!$C$6:$K$35,9,FALSE))</f>
        <v/>
      </c>
      <c r="AN26" s="252" t="str">
        <f>IF(AN25="","",VLOOKUP(AN25,'シフト記号表（勤務時間帯）'!$C$6:$K$35,9,FALSE))</f>
        <v/>
      </c>
      <c r="AO26" s="253" t="str">
        <f>IF(AO25="","",VLOOKUP(AO25,'シフト記号表（勤務時間帯）'!$C$6:$K$35,9,FALSE))</f>
        <v/>
      </c>
      <c r="AP26" s="253" t="str">
        <f>IF(AP25="","",VLOOKUP(AP25,'シフト記号表（勤務時間帯）'!$C$6:$K$35,9,FALSE))</f>
        <v/>
      </c>
      <c r="AQ26" s="253" t="str">
        <f>IF(AQ25="","",VLOOKUP(AQ25,'シフト記号表（勤務時間帯）'!$C$6:$K$35,9,FALSE))</f>
        <v/>
      </c>
      <c r="AR26" s="253" t="str">
        <f>IF(AR25="","",VLOOKUP(AR25,'シフト記号表（勤務時間帯）'!$C$6:$K$35,9,FALSE))</f>
        <v/>
      </c>
      <c r="AS26" s="253" t="str">
        <f>IF(AS25="","",VLOOKUP(AS25,'シフト記号表（勤務時間帯）'!$C$6:$K$35,9,FALSE))</f>
        <v/>
      </c>
      <c r="AT26" s="254" t="str">
        <f>IF(AT25="","",VLOOKUP(AT25,'シフト記号表（勤務時間帯）'!$C$6:$K$35,9,FALSE))</f>
        <v/>
      </c>
      <c r="AU26" s="252" t="str">
        <f>IF(AU25="","",VLOOKUP(AU25,'シフト記号表（勤務時間帯）'!$C$6:$K$35,9,FALSE))</f>
        <v/>
      </c>
      <c r="AV26" s="253" t="str">
        <f>IF(AV25="","",VLOOKUP(AV25,'シフト記号表（勤務時間帯）'!$C$6:$K$35,9,FALSE))</f>
        <v/>
      </c>
      <c r="AW26" s="253" t="str">
        <f>IF(AW25="","",VLOOKUP(AW25,'シフト記号表（勤務時間帯）'!$C$6:$K$35,9,FALSE))</f>
        <v/>
      </c>
      <c r="AX26" s="716" t="str">
        <f>IF($BB$3="４週",SUM(S26:AT26),IF($BB$3="暦月",SUM(S26:AW26),""))</f>
        <v/>
      </c>
      <c r="AY26" s="717"/>
      <c r="AZ26" s="718" t="str">
        <f>IF($BB$3="４週",AX26/4,IF($BB$3="暦月",'勤務表（参考様式１_100名まで）'!AX26/('勤務表（参考様式１_100名まで）'!$BB$8/7),""))</f>
        <v/>
      </c>
      <c r="BA26" s="719"/>
      <c r="BB26" s="765"/>
      <c r="BC26" s="766"/>
      <c r="BD26" s="766"/>
      <c r="BE26" s="766"/>
      <c r="BF26" s="767"/>
    </row>
    <row r="27" spans="2:58" ht="20.25" customHeight="1" x14ac:dyDescent="0.15">
      <c r="B27" s="727"/>
      <c r="C27" s="734"/>
      <c r="D27" s="735"/>
      <c r="E27" s="736"/>
      <c r="F27" s="251">
        <f>C25</f>
        <v>0</v>
      </c>
      <c r="G27" s="739"/>
      <c r="H27" s="743"/>
      <c r="I27" s="741"/>
      <c r="J27" s="741"/>
      <c r="K27" s="742"/>
      <c r="L27" s="746"/>
      <c r="M27" s="711"/>
      <c r="N27" s="711"/>
      <c r="O27" s="712"/>
      <c r="P27" s="720" t="s">
        <v>250</v>
      </c>
      <c r="Q27" s="721"/>
      <c r="R27" s="722"/>
      <c r="S27" s="256" t="str">
        <f>IF(S25="","",VLOOKUP(S25,'シフト記号表（勤務時間帯）'!$C$6:$U$35,19,FALSE))</f>
        <v/>
      </c>
      <c r="T27" s="257" t="str">
        <f>IF(T25="","",VLOOKUP(T25,'シフト記号表（勤務時間帯）'!$C$6:$U$35,19,FALSE))</f>
        <v/>
      </c>
      <c r="U27" s="257" t="str">
        <f>IF(U25="","",VLOOKUP(U25,'シフト記号表（勤務時間帯）'!$C$6:$U$35,19,FALSE))</f>
        <v/>
      </c>
      <c r="V27" s="257" t="str">
        <f>IF(V25="","",VLOOKUP(V25,'シフト記号表（勤務時間帯）'!$C$6:$U$35,19,FALSE))</f>
        <v/>
      </c>
      <c r="W27" s="257" t="str">
        <f>IF(W25="","",VLOOKUP(W25,'シフト記号表（勤務時間帯）'!$C$6:$U$35,19,FALSE))</f>
        <v/>
      </c>
      <c r="X27" s="257" t="str">
        <f>IF(X25="","",VLOOKUP(X25,'シフト記号表（勤務時間帯）'!$C$6:$U$35,19,FALSE))</f>
        <v/>
      </c>
      <c r="Y27" s="258" t="str">
        <f>IF(Y25="","",VLOOKUP(Y25,'シフト記号表（勤務時間帯）'!$C$6:$U$35,19,FALSE))</f>
        <v/>
      </c>
      <c r="Z27" s="256" t="str">
        <f>IF(Z25="","",VLOOKUP(Z25,'シフト記号表（勤務時間帯）'!$C$6:$U$35,19,FALSE))</f>
        <v/>
      </c>
      <c r="AA27" s="257" t="str">
        <f>IF(AA25="","",VLOOKUP(AA25,'シフト記号表（勤務時間帯）'!$C$6:$U$35,19,FALSE))</f>
        <v/>
      </c>
      <c r="AB27" s="257" t="str">
        <f>IF(AB25="","",VLOOKUP(AB25,'シフト記号表（勤務時間帯）'!$C$6:$U$35,19,FALSE))</f>
        <v/>
      </c>
      <c r="AC27" s="257" t="str">
        <f>IF(AC25="","",VLOOKUP(AC25,'シフト記号表（勤務時間帯）'!$C$6:$U$35,19,FALSE))</f>
        <v/>
      </c>
      <c r="AD27" s="257" t="str">
        <f>IF(AD25="","",VLOOKUP(AD25,'シフト記号表（勤務時間帯）'!$C$6:$U$35,19,FALSE))</f>
        <v/>
      </c>
      <c r="AE27" s="257" t="str">
        <f>IF(AE25="","",VLOOKUP(AE25,'シフト記号表（勤務時間帯）'!$C$6:$U$35,19,FALSE))</f>
        <v/>
      </c>
      <c r="AF27" s="258" t="str">
        <f>IF(AF25="","",VLOOKUP(AF25,'シフト記号表（勤務時間帯）'!$C$6:$U$35,19,FALSE))</f>
        <v/>
      </c>
      <c r="AG27" s="256" t="str">
        <f>IF(AG25="","",VLOOKUP(AG25,'シフト記号表（勤務時間帯）'!$C$6:$U$35,19,FALSE))</f>
        <v/>
      </c>
      <c r="AH27" s="257" t="str">
        <f>IF(AH25="","",VLOOKUP(AH25,'シフト記号表（勤務時間帯）'!$C$6:$U$35,19,FALSE))</f>
        <v/>
      </c>
      <c r="AI27" s="257" t="str">
        <f>IF(AI25="","",VLOOKUP(AI25,'シフト記号表（勤務時間帯）'!$C$6:$U$35,19,FALSE))</f>
        <v/>
      </c>
      <c r="AJ27" s="257" t="str">
        <f>IF(AJ25="","",VLOOKUP(AJ25,'シフト記号表（勤務時間帯）'!$C$6:$U$35,19,FALSE))</f>
        <v/>
      </c>
      <c r="AK27" s="257" t="str">
        <f>IF(AK25="","",VLOOKUP(AK25,'シフト記号表（勤務時間帯）'!$C$6:$U$35,19,FALSE))</f>
        <v/>
      </c>
      <c r="AL27" s="257" t="str">
        <f>IF(AL25="","",VLOOKUP(AL25,'シフト記号表（勤務時間帯）'!$C$6:$U$35,19,FALSE))</f>
        <v/>
      </c>
      <c r="AM27" s="258" t="str">
        <f>IF(AM25="","",VLOOKUP(AM25,'シフト記号表（勤務時間帯）'!$C$6:$U$35,19,FALSE))</f>
        <v/>
      </c>
      <c r="AN27" s="256" t="str">
        <f>IF(AN25="","",VLOOKUP(AN25,'シフト記号表（勤務時間帯）'!$C$6:$U$35,19,FALSE))</f>
        <v/>
      </c>
      <c r="AO27" s="257" t="str">
        <f>IF(AO25="","",VLOOKUP(AO25,'シフト記号表（勤務時間帯）'!$C$6:$U$35,19,FALSE))</f>
        <v/>
      </c>
      <c r="AP27" s="257" t="str">
        <f>IF(AP25="","",VLOOKUP(AP25,'シフト記号表（勤務時間帯）'!$C$6:$U$35,19,FALSE))</f>
        <v/>
      </c>
      <c r="AQ27" s="257" t="str">
        <f>IF(AQ25="","",VLOOKUP(AQ25,'シフト記号表（勤務時間帯）'!$C$6:$U$35,19,FALSE))</f>
        <v/>
      </c>
      <c r="AR27" s="257" t="str">
        <f>IF(AR25="","",VLOOKUP(AR25,'シフト記号表（勤務時間帯）'!$C$6:$U$35,19,FALSE))</f>
        <v/>
      </c>
      <c r="AS27" s="257" t="str">
        <f>IF(AS25="","",VLOOKUP(AS25,'シフト記号表（勤務時間帯）'!$C$6:$U$35,19,FALSE))</f>
        <v/>
      </c>
      <c r="AT27" s="258" t="str">
        <f>IF(AT25="","",VLOOKUP(AT25,'シフト記号表（勤務時間帯）'!$C$6:$U$35,19,FALSE))</f>
        <v/>
      </c>
      <c r="AU27" s="256" t="str">
        <f>IF(AU25="","",VLOOKUP(AU25,'シフト記号表（勤務時間帯）'!$C$6:$U$35,19,FALSE))</f>
        <v/>
      </c>
      <c r="AV27" s="257" t="str">
        <f>IF(AV25="","",VLOOKUP(AV25,'シフト記号表（勤務時間帯）'!$C$6:$U$35,19,FALSE))</f>
        <v/>
      </c>
      <c r="AW27" s="257" t="str">
        <f>IF(AW25="","",VLOOKUP(AW25,'シフト記号表（勤務時間帯）'!$C$6:$U$35,19,FALSE))</f>
        <v/>
      </c>
      <c r="AX27" s="723" t="str">
        <f>IF($BB$3="４週",SUM(S27:AT27),IF($BB$3="暦月",SUM(S27:AW27),""))</f>
        <v/>
      </c>
      <c r="AY27" s="724"/>
      <c r="AZ27" s="725" t="str">
        <f>IF($BB$3="４週",AX27/4,IF($BB$3="暦月",'勤務表（参考様式１_100名まで）'!AX27/('勤務表（参考様式１_100名まで）'!$BB$8/7),""))</f>
        <v/>
      </c>
      <c r="BA27" s="726"/>
      <c r="BB27" s="768"/>
      <c r="BC27" s="769"/>
      <c r="BD27" s="769"/>
      <c r="BE27" s="769"/>
      <c r="BF27" s="770"/>
    </row>
    <row r="28" spans="2:58" ht="20.25" customHeight="1" x14ac:dyDescent="0.15">
      <c r="B28" s="727">
        <f>B25+1</f>
        <v>3</v>
      </c>
      <c r="C28" s="728"/>
      <c r="D28" s="729"/>
      <c r="E28" s="730"/>
      <c r="F28" s="259"/>
      <c r="G28" s="737"/>
      <c r="H28" s="740"/>
      <c r="I28" s="741"/>
      <c r="J28" s="741"/>
      <c r="K28" s="742"/>
      <c r="L28" s="744"/>
      <c r="M28" s="705"/>
      <c r="N28" s="705"/>
      <c r="O28" s="706"/>
      <c r="P28" s="747" t="s">
        <v>248</v>
      </c>
      <c r="Q28" s="748"/>
      <c r="R28" s="749"/>
      <c r="S28" s="248"/>
      <c r="T28" s="249"/>
      <c r="U28" s="249"/>
      <c r="V28" s="249"/>
      <c r="W28" s="249"/>
      <c r="X28" s="249"/>
      <c r="Y28" s="250"/>
      <c r="Z28" s="248"/>
      <c r="AA28" s="249"/>
      <c r="AB28" s="249"/>
      <c r="AC28" s="249"/>
      <c r="AD28" s="249"/>
      <c r="AE28" s="249"/>
      <c r="AF28" s="250"/>
      <c r="AG28" s="248"/>
      <c r="AH28" s="249"/>
      <c r="AI28" s="249"/>
      <c r="AJ28" s="249"/>
      <c r="AK28" s="249"/>
      <c r="AL28" s="249"/>
      <c r="AM28" s="250"/>
      <c r="AN28" s="248"/>
      <c r="AO28" s="249"/>
      <c r="AP28" s="249"/>
      <c r="AQ28" s="249"/>
      <c r="AR28" s="249"/>
      <c r="AS28" s="249"/>
      <c r="AT28" s="250"/>
      <c r="AU28" s="248"/>
      <c r="AV28" s="249"/>
      <c r="AW28" s="249"/>
      <c r="AX28" s="700"/>
      <c r="AY28" s="701"/>
      <c r="AZ28" s="702"/>
      <c r="BA28" s="703"/>
      <c r="BB28" s="762"/>
      <c r="BC28" s="763"/>
      <c r="BD28" s="763"/>
      <c r="BE28" s="763"/>
      <c r="BF28" s="764"/>
    </row>
    <row r="29" spans="2:58" ht="20.25" customHeight="1" x14ac:dyDescent="0.15">
      <c r="B29" s="727"/>
      <c r="C29" s="731"/>
      <c r="D29" s="732"/>
      <c r="E29" s="733"/>
      <c r="F29" s="251"/>
      <c r="G29" s="738"/>
      <c r="H29" s="743"/>
      <c r="I29" s="741"/>
      <c r="J29" s="741"/>
      <c r="K29" s="742"/>
      <c r="L29" s="745"/>
      <c r="M29" s="708"/>
      <c r="N29" s="708"/>
      <c r="O29" s="709"/>
      <c r="P29" s="713" t="s">
        <v>249</v>
      </c>
      <c r="Q29" s="714"/>
      <c r="R29" s="715"/>
      <c r="S29" s="252" t="str">
        <f>IF(S28="","",VLOOKUP(S28,'シフト記号表（勤務時間帯）'!$C$6:$K$35,9,FALSE))</f>
        <v/>
      </c>
      <c r="T29" s="253" t="str">
        <f>IF(T28="","",VLOOKUP(T28,'シフト記号表（勤務時間帯）'!$C$6:$K$35,9,FALSE))</f>
        <v/>
      </c>
      <c r="U29" s="253" t="str">
        <f>IF(U28="","",VLOOKUP(U28,'シフト記号表（勤務時間帯）'!$C$6:$K$35,9,FALSE))</f>
        <v/>
      </c>
      <c r="V29" s="253" t="str">
        <f>IF(V28="","",VLOOKUP(V28,'シフト記号表（勤務時間帯）'!$C$6:$K$35,9,FALSE))</f>
        <v/>
      </c>
      <c r="W29" s="253" t="str">
        <f>IF(W28="","",VLOOKUP(W28,'シフト記号表（勤務時間帯）'!$C$6:$K$35,9,FALSE))</f>
        <v/>
      </c>
      <c r="X29" s="253" t="str">
        <f>IF(X28="","",VLOOKUP(X28,'シフト記号表（勤務時間帯）'!$C$6:$K$35,9,FALSE))</f>
        <v/>
      </c>
      <c r="Y29" s="254" t="str">
        <f>IF(Y28="","",VLOOKUP(Y28,'シフト記号表（勤務時間帯）'!$C$6:$K$35,9,FALSE))</f>
        <v/>
      </c>
      <c r="Z29" s="252" t="str">
        <f>IF(Z28="","",VLOOKUP(Z28,'シフト記号表（勤務時間帯）'!$C$6:$K$35,9,FALSE))</f>
        <v/>
      </c>
      <c r="AA29" s="253" t="str">
        <f>IF(AA28="","",VLOOKUP(AA28,'シフト記号表（勤務時間帯）'!$C$6:$K$35,9,FALSE))</f>
        <v/>
      </c>
      <c r="AB29" s="253" t="str">
        <f>IF(AB28="","",VLOOKUP(AB28,'シフト記号表（勤務時間帯）'!$C$6:$K$35,9,FALSE))</f>
        <v/>
      </c>
      <c r="AC29" s="253" t="str">
        <f>IF(AC28="","",VLOOKUP(AC28,'シフト記号表（勤務時間帯）'!$C$6:$K$35,9,FALSE))</f>
        <v/>
      </c>
      <c r="AD29" s="253" t="str">
        <f>IF(AD28="","",VLOOKUP(AD28,'シフト記号表（勤務時間帯）'!$C$6:$K$35,9,FALSE))</f>
        <v/>
      </c>
      <c r="AE29" s="253" t="str">
        <f>IF(AE28="","",VLOOKUP(AE28,'シフト記号表（勤務時間帯）'!$C$6:$K$35,9,FALSE))</f>
        <v/>
      </c>
      <c r="AF29" s="254" t="str">
        <f>IF(AF28="","",VLOOKUP(AF28,'シフト記号表（勤務時間帯）'!$C$6:$K$35,9,FALSE))</f>
        <v/>
      </c>
      <c r="AG29" s="252" t="str">
        <f>IF(AG28="","",VLOOKUP(AG28,'シフト記号表（勤務時間帯）'!$C$6:$K$35,9,FALSE))</f>
        <v/>
      </c>
      <c r="AH29" s="253" t="str">
        <f>IF(AH28="","",VLOOKUP(AH28,'シフト記号表（勤務時間帯）'!$C$6:$K$35,9,FALSE))</f>
        <v/>
      </c>
      <c r="AI29" s="253" t="str">
        <f>IF(AI28="","",VLOOKUP(AI28,'シフト記号表（勤務時間帯）'!$C$6:$K$35,9,FALSE))</f>
        <v/>
      </c>
      <c r="AJ29" s="253" t="str">
        <f>IF(AJ28="","",VLOOKUP(AJ28,'シフト記号表（勤務時間帯）'!$C$6:$K$35,9,FALSE))</f>
        <v/>
      </c>
      <c r="AK29" s="253" t="str">
        <f>IF(AK28="","",VLOOKUP(AK28,'シフト記号表（勤務時間帯）'!$C$6:$K$35,9,FALSE))</f>
        <v/>
      </c>
      <c r="AL29" s="253" t="str">
        <f>IF(AL28="","",VLOOKUP(AL28,'シフト記号表（勤務時間帯）'!$C$6:$K$35,9,FALSE))</f>
        <v/>
      </c>
      <c r="AM29" s="254" t="str">
        <f>IF(AM28="","",VLOOKUP(AM28,'シフト記号表（勤務時間帯）'!$C$6:$K$35,9,FALSE))</f>
        <v/>
      </c>
      <c r="AN29" s="252" t="str">
        <f>IF(AN28="","",VLOOKUP(AN28,'シフト記号表（勤務時間帯）'!$C$6:$K$35,9,FALSE))</f>
        <v/>
      </c>
      <c r="AO29" s="253" t="str">
        <f>IF(AO28="","",VLOOKUP(AO28,'シフト記号表（勤務時間帯）'!$C$6:$K$35,9,FALSE))</f>
        <v/>
      </c>
      <c r="AP29" s="253" t="str">
        <f>IF(AP28="","",VLOOKUP(AP28,'シフト記号表（勤務時間帯）'!$C$6:$K$35,9,FALSE))</f>
        <v/>
      </c>
      <c r="AQ29" s="253" t="str">
        <f>IF(AQ28="","",VLOOKUP(AQ28,'シフト記号表（勤務時間帯）'!$C$6:$K$35,9,FALSE))</f>
        <v/>
      </c>
      <c r="AR29" s="253" t="str">
        <f>IF(AR28="","",VLOOKUP(AR28,'シフト記号表（勤務時間帯）'!$C$6:$K$35,9,FALSE))</f>
        <v/>
      </c>
      <c r="AS29" s="253" t="str">
        <f>IF(AS28="","",VLOOKUP(AS28,'シフト記号表（勤務時間帯）'!$C$6:$K$35,9,FALSE))</f>
        <v/>
      </c>
      <c r="AT29" s="254" t="str">
        <f>IF(AT28="","",VLOOKUP(AT28,'シフト記号表（勤務時間帯）'!$C$6:$K$35,9,FALSE))</f>
        <v/>
      </c>
      <c r="AU29" s="252" t="str">
        <f>IF(AU28="","",VLOOKUP(AU28,'シフト記号表（勤務時間帯）'!$C$6:$K$35,9,FALSE))</f>
        <v/>
      </c>
      <c r="AV29" s="253" t="str">
        <f>IF(AV28="","",VLOOKUP(AV28,'シフト記号表（勤務時間帯）'!$C$6:$K$35,9,FALSE))</f>
        <v/>
      </c>
      <c r="AW29" s="253" t="str">
        <f>IF(AW28="","",VLOOKUP(AW28,'シフト記号表（勤務時間帯）'!$C$6:$K$35,9,FALSE))</f>
        <v/>
      </c>
      <c r="AX29" s="716" t="str">
        <f>IF($BB$3="４週",SUM(S29:AT29),IF($BB$3="暦月",SUM(S29:AW29),""))</f>
        <v/>
      </c>
      <c r="AY29" s="717"/>
      <c r="AZ29" s="718" t="str">
        <f>IF($BB$3="４週",AX29/4,IF($BB$3="暦月",'勤務表（参考様式１_100名まで）'!AX29/('勤務表（参考様式１_100名まで）'!$BB$8/7),""))</f>
        <v/>
      </c>
      <c r="BA29" s="719"/>
      <c r="BB29" s="765"/>
      <c r="BC29" s="766"/>
      <c r="BD29" s="766"/>
      <c r="BE29" s="766"/>
      <c r="BF29" s="767"/>
    </row>
    <row r="30" spans="2:58" ht="20.25" customHeight="1" x14ac:dyDescent="0.15">
      <c r="B30" s="727"/>
      <c r="C30" s="734"/>
      <c r="D30" s="735"/>
      <c r="E30" s="736"/>
      <c r="F30" s="251">
        <f>C28</f>
        <v>0</v>
      </c>
      <c r="G30" s="739"/>
      <c r="H30" s="743"/>
      <c r="I30" s="741"/>
      <c r="J30" s="741"/>
      <c r="K30" s="742"/>
      <c r="L30" s="746"/>
      <c r="M30" s="711"/>
      <c r="N30" s="711"/>
      <c r="O30" s="712"/>
      <c r="P30" s="720" t="s">
        <v>250</v>
      </c>
      <c r="Q30" s="721"/>
      <c r="R30" s="722"/>
      <c r="S30" s="256" t="str">
        <f>IF(S28="","",VLOOKUP(S28,'シフト記号表（勤務時間帯）'!$C$6:$U$35,19,FALSE))</f>
        <v/>
      </c>
      <c r="T30" s="257" t="str">
        <f>IF(T28="","",VLOOKUP(T28,'シフト記号表（勤務時間帯）'!$C$6:$U$35,19,FALSE))</f>
        <v/>
      </c>
      <c r="U30" s="257" t="str">
        <f>IF(U28="","",VLOOKUP(U28,'シフト記号表（勤務時間帯）'!$C$6:$U$35,19,FALSE))</f>
        <v/>
      </c>
      <c r="V30" s="257" t="str">
        <f>IF(V28="","",VLOOKUP(V28,'シフト記号表（勤務時間帯）'!$C$6:$U$35,19,FALSE))</f>
        <v/>
      </c>
      <c r="W30" s="257" t="str">
        <f>IF(W28="","",VLOOKUP(W28,'シフト記号表（勤務時間帯）'!$C$6:$U$35,19,FALSE))</f>
        <v/>
      </c>
      <c r="X30" s="257" t="str">
        <f>IF(X28="","",VLOOKUP(X28,'シフト記号表（勤務時間帯）'!$C$6:$U$35,19,FALSE))</f>
        <v/>
      </c>
      <c r="Y30" s="258" t="str">
        <f>IF(Y28="","",VLOOKUP(Y28,'シフト記号表（勤務時間帯）'!$C$6:$U$35,19,FALSE))</f>
        <v/>
      </c>
      <c r="Z30" s="256" t="str">
        <f>IF(Z28="","",VLOOKUP(Z28,'シフト記号表（勤務時間帯）'!$C$6:$U$35,19,FALSE))</f>
        <v/>
      </c>
      <c r="AA30" s="257" t="str">
        <f>IF(AA28="","",VLOOKUP(AA28,'シフト記号表（勤務時間帯）'!$C$6:$U$35,19,FALSE))</f>
        <v/>
      </c>
      <c r="AB30" s="257" t="str">
        <f>IF(AB28="","",VLOOKUP(AB28,'シフト記号表（勤務時間帯）'!$C$6:$U$35,19,FALSE))</f>
        <v/>
      </c>
      <c r="AC30" s="257" t="str">
        <f>IF(AC28="","",VLOOKUP(AC28,'シフト記号表（勤務時間帯）'!$C$6:$U$35,19,FALSE))</f>
        <v/>
      </c>
      <c r="AD30" s="257" t="str">
        <f>IF(AD28="","",VLOOKUP(AD28,'シフト記号表（勤務時間帯）'!$C$6:$U$35,19,FALSE))</f>
        <v/>
      </c>
      <c r="AE30" s="257" t="str">
        <f>IF(AE28="","",VLOOKUP(AE28,'シフト記号表（勤務時間帯）'!$C$6:$U$35,19,FALSE))</f>
        <v/>
      </c>
      <c r="AF30" s="258" t="str">
        <f>IF(AF28="","",VLOOKUP(AF28,'シフト記号表（勤務時間帯）'!$C$6:$U$35,19,FALSE))</f>
        <v/>
      </c>
      <c r="AG30" s="256" t="str">
        <f>IF(AG28="","",VLOOKUP(AG28,'シフト記号表（勤務時間帯）'!$C$6:$U$35,19,FALSE))</f>
        <v/>
      </c>
      <c r="AH30" s="257" t="str">
        <f>IF(AH28="","",VLOOKUP(AH28,'シフト記号表（勤務時間帯）'!$C$6:$U$35,19,FALSE))</f>
        <v/>
      </c>
      <c r="AI30" s="257" t="str">
        <f>IF(AI28="","",VLOOKUP(AI28,'シフト記号表（勤務時間帯）'!$C$6:$U$35,19,FALSE))</f>
        <v/>
      </c>
      <c r="AJ30" s="257" t="str">
        <f>IF(AJ28="","",VLOOKUP(AJ28,'シフト記号表（勤務時間帯）'!$C$6:$U$35,19,FALSE))</f>
        <v/>
      </c>
      <c r="AK30" s="257" t="str">
        <f>IF(AK28="","",VLOOKUP(AK28,'シフト記号表（勤務時間帯）'!$C$6:$U$35,19,FALSE))</f>
        <v/>
      </c>
      <c r="AL30" s="257" t="str">
        <f>IF(AL28="","",VLOOKUP(AL28,'シフト記号表（勤務時間帯）'!$C$6:$U$35,19,FALSE))</f>
        <v/>
      </c>
      <c r="AM30" s="258" t="str">
        <f>IF(AM28="","",VLOOKUP(AM28,'シフト記号表（勤務時間帯）'!$C$6:$U$35,19,FALSE))</f>
        <v/>
      </c>
      <c r="AN30" s="256" t="str">
        <f>IF(AN28="","",VLOOKUP(AN28,'シフト記号表（勤務時間帯）'!$C$6:$U$35,19,FALSE))</f>
        <v/>
      </c>
      <c r="AO30" s="257" t="str">
        <f>IF(AO28="","",VLOOKUP(AO28,'シフト記号表（勤務時間帯）'!$C$6:$U$35,19,FALSE))</f>
        <v/>
      </c>
      <c r="AP30" s="257" t="str">
        <f>IF(AP28="","",VLOOKUP(AP28,'シフト記号表（勤務時間帯）'!$C$6:$U$35,19,FALSE))</f>
        <v/>
      </c>
      <c r="AQ30" s="257" t="str">
        <f>IF(AQ28="","",VLOOKUP(AQ28,'シフト記号表（勤務時間帯）'!$C$6:$U$35,19,FALSE))</f>
        <v/>
      </c>
      <c r="AR30" s="257" t="str">
        <f>IF(AR28="","",VLOOKUP(AR28,'シフト記号表（勤務時間帯）'!$C$6:$U$35,19,FALSE))</f>
        <v/>
      </c>
      <c r="AS30" s="257" t="str">
        <f>IF(AS28="","",VLOOKUP(AS28,'シフト記号表（勤務時間帯）'!$C$6:$U$35,19,FALSE))</f>
        <v/>
      </c>
      <c r="AT30" s="258" t="str">
        <f>IF(AT28="","",VLOOKUP(AT28,'シフト記号表（勤務時間帯）'!$C$6:$U$35,19,FALSE))</f>
        <v/>
      </c>
      <c r="AU30" s="256" t="str">
        <f>IF(AU28="","",VLOOKUP(AU28,'シフト記号表（勤務時間帯）'!$C$6:$U$35,19,FALSE))</f>
        <v/>
      </c>
      <c r="AV30" s="257" t="str">
        <f>IF(AV28="","",VLOOKUP(AV28,'シフト記号表（勤務時間帯）'!$C$6:$U$35,19,FALSE))</f>
        <v/>
      </c>
      <c r="AW30" s="257" t="str">
        <f>IF(AW28="","",VLOOKUP(AW28,'シフト記号表（勤務時間帯）'!$C$6:$U$35,19,FALSE))</f>
        <v/>
      </c>
      <c r="AX30" s="723" t="str">
        <f>IF($BB$3="４週",SUM(S30:AT30),IF($BB$3="暦月",SUM(S30:AW30),""))</f>
        <v/>
      </c>
      <c r="AY30" s="724"/>
      <c r="AZ30" s="725" t="str">
        <f>IF($BB$3="４週",AX30/4,IF($BB$3="暦月",'勤務表（参考様式１_100名まで）'!AX30/('勤務表（参考様式１_100名まで）'!$BB$8/7),""))</f>
        <v/>
      </c>
      <c r="BA30" s="726"/>
      <c r="BB30" s="768"/>
      <c r="BC30" s="769"/>
      <c r="BD30" s="769"/>
      <c r="BE30" s="769"/>
      <c r="BF30" s="770"/>
    </row>
    <row r="31" spans="2:58" ht="20.25" customHeight="1" x14ac:dyDescent="0.15">
      <c r="B31" s="727">
        <f>B28+1</f>
        <v>4</v>
      </c>
      <c r="C31" s="728"/>
      <c r="D31" s="729"/>
      <c r="E31" s="730"/>
      <c r="F31" s="259"/>
      <c r="G31" s="737"/>
      <c r="H31" s="740"/>
      <c r="I31" s="741"/>
      <c r="J31" s="741"/>
      <c r="K31" s="742"/>
      <c r="L31" s="744"/>
      <c r="M31" s="705"/>
      <c r="N31" s="705"/>
      <c r="O31" s="706"/>
      <c r="P31" s="747" t="s">
        <v>248</v>
      </c>
      <c r="Q31" s="748"/>
      <c r="R31" s="749"/>
      <c r="S31" s="248"/>
      <c r="T31" s="249"/>
      <c r="U31" s="249"/>
      <c r="V31" s="249"/>
      <c r="W31" s="249"/>
      <c r="X31" s="249"/>
      <c r="Y31" s="250"/>
      <c r="Z31" s="248"/>
      <c r="AA31" s="249"/>
      <c r="AB31" s="249"/>
      <c r="AC31" s="249"/>
      <c r="AD31" s="249"/>
      <c r="AE31" s="249"/>
      <c r="AF31" s="250"/>
      <c r="AG31" s="248"/>
      <c r="AH31" s="249"/>
      <c r="AI31" s="249"/>
      <c r="AJ31" s="249"/>
      <c r="AK31" s="249"/>
      <c r="AL31" s="249"/>
      <c r="AM31" s="250"/>
      <c r="AN31" s="248"/>
      <c r="AO31" s="249"/>
      <c r="AP31" s="249"/>
      <c r="AQ31" s="249"/>
      <c r="AR31" s="249"/>
      <c r="AS31" s="249"/>
      <c r="AT31" s="250"/>
      <c r="AU31" s="248"/>
      <c r="AV31" s="249"/>
      <c r="AW31" s="249"/>
      <c r="AX31" s="700"/>
      <c r="AY31" s="701"/>
      <c r="AZ31" s="702"/>
      <c r="BA31" s="703"/>
      <c r="BB31" s="762"/>
      <c r="BC31" s="763"/>
      <c r="BD31" s="763"/>
      <c r="BE31" s="763"/>
      <c r="BF31" s="764"/>
    </row>
    <row r="32" spans="2:58" ht="20.25" customHeight="1" x14ac:dyDescent="0.15">
      <c r="B32" s="727"/>
      <c r="C32" s="731"/>
      <c r="D32" s="732"/>
      <c r="E32" s="733"/>
      <c r="F32" s="251"/>
      <c r="G32" s="738"/>
      <c r="H32" s="743"/>
      <c r="I32" s="741"/>
      <c r="J32" s="741"/>
      <c r="K32" s="742"/>
      <c r="L32" s="745"/>
      <c r="M32" s="708"/>
      <c r="N32" s="708"/>
      <c r="O32" s="709"/>
      <c r="P32" s="713" t="s">
        <v>249</v>
      </c>
      <c r="Q32" s="714"/>
      <c r="R32" s="715"/>
      <c r="S32" s="252" t="str">
        <f>IF(S31="","",VLOOKUP(S31,'シフト記号表（勤務時間帯）'!$C$6:$K$35,9,FALSE))</f>
        <v/>
      </c>
      <c r="T32" s="253" t="str">
        <f>IF(T31="","",VLOOKUP(T31,'シフト記号表（勤務時間帯）'!$C$6:$K$35,9,FALSE))</f>
        <v/>
      </c>
      <c r="U32" s="253" t="str">
        <f>IF(U31="","",VLOOKUP(U31,'シフト記号表（勤務時間帯）'!$C$6:$K$35,9,FALSE))</f>
        <v/>
      </c>
      <c r="V32" s="253" t="str">
        <f>IF(V31="","",VLOOKUP(V31,'シフト記号表（勤務時間帯）'!$C$6:$K$35,9,FALSE))</f>
        <v/>
      </c>
      <c r="W32" s="253" t="str">
        <f>IF(W31="","",VLOOKUP(W31,'シフト記号表（勤務時間帯）'!$C$6:$K$35,9,FALSE))</f>
        <v/>
      </c>
      <c r="X32" s="253" t="str">
        <f>IF(X31="","",VLOOKUP(X31,'シフト記号表（勤務時間帯）'!$C$6:$K$35,9,FALSE))</f>
        <v/>
      </c>
      <c r="Y32" s="254" t="str">
        <f>IF(Y31="","",VLOOKUP(Y31,'シフト記号表（勤務時間帯）'!$C$6:$K$35,9,FALSE))</f>
        <v/>
      </c>
      <c r="Z32" s="252" t="str">
        <f>IF(Z31="","",VLOOKUP(Z31,'シフト記号表（勤務時間帯）'!$C$6:$K$35,9,FALSE))</f>
        <v/>
      </c>
      <c r="AA32" s="253" t="str">
        <f>IF(AA31="","",VLOOKUP(AA31,'シフト記号表（勤務時間帯）'!$C$6:$K$35,9,FALSE))</f>
        <v/>
      </c>
      <c r="AB32" s="253" t="str">
        <f>IF(AB31="","",VLOOKUP(AB31,'シフト記号表（勤務時間帯）'!$C$6:$K$35,9,FALSE))</f>
        <v/>
      </c>
      <c r="AC32" s="253" t="str">
        <f>IF(AC31="","",VLOOKUP(AC31,'シフト記号表（勤務時間帯）'!$C$6:$K$35,9,FALSE))</f>
        <v/>
      </c>
      <c r="AD32" s="253" t="str">
        <f>IF(AD31="","",VLOOKUP(AD31,'シフト記号表（勤務時間帯）'!$C$6:$K$35,9,FALSE))</f>
        <v/>
      </c>
      <c r="AE32" s="253" t="str">
        <f>IF(AE31="","",VLOOKUP(AE31,'シフト記号表（勤務時間帯）'!$C$6:$K$35,9,FALSE))</f>
        <v/>
      </c>
      <c r="AF32" s="254" t="str">
        <f>IF(AF31="","",VLOOKUP(AF31,'シフト記号表（勤務時間帯）'!$C$6:$K$35,9,FALSE))</f>
        <v/>
      </c>
      <c r="AG32" s="252" t="str">
        <f>IF(AG31="","",VLOOKUP(AG31,'シフト記号表（勤務時間帯）'!$C$6:$K$35,9,FALSE))</f>
        <v/>
      </c>
      <c r="AH32" s="253" t="str">
        <f>IF(AH31="","",VLOOKUP(AH31,'シフト記号表（勤務時間帯）'!$C$6:$K$35,9,FALSE))</f>
        <v/>
      </c>
      <c r="AI32" s="253" t="str">
        <f>IF(AI31="","",VLOOKUP(AI31,'シフト記号表（勤務時間帯）'!$C$6:$K$35,9,FALSE))</f>
        <v/>
      </c>
      <c r="AJ32" s="253" t="str">
        <f>IF(AJ31="","",VLOOKUP(AJ31,'シフト記号表（勤務時間帯）'!$C$6:$K$35,9,FALSE))</f>
        <v/>
      </c>
      <c r="AK32" s="253" t="str">
        <f>IF(AK31="","",VLOOKUP(AK31,'シフト記号表（勤務時間帯）'!$C$6:$K$35,9,FALSE))</f>
        <v/>
      </c>
      <c r="AL32" s="253" t="str">
        <f>IF(AL31="","",VLOOKUP(AL31,'シフト記号表（勤務時間帯）'!$C$6:$K$35,9,FALSE))</f>
        <v/>
      </c>
      <c r="AM32" s="254" t="str">
        <f>IF(AM31="","",VLOOKUP(AM31,'シフト記号表（勤務時間帯）'!$C$6:$K$35,9,FALSE))</f>
        <v/>
      </c>
      <c r="AN32" s="252" t="str">
        <f>IF(AN31="","",VLOOKUP(AN31,'シフト記号表（勤務時間帯）'!$C$6:$K$35,9,FALSE))</f>
        <v/>
      </c>
      <c r="AO32" s="253" t="str">
        <f>IF(AO31="","",VLOOKUP(AO31,'シフト記号表（勤務時間帯）'!$C$6:$K$35,9,FALSE))</f>
        <v/>
      </c>
      <c r="AP32" s="253" t="str">
        <f>IF(AP31="","",VLOOKUP(AP31,'シフト記号表（勤務時間帯）'!$C$6:$K$35,9,FALSE))</f>
        <v/>
      </c>
      <c r="AQ32" s="253" t="str">
        <f>IF(AQ31="","",VLOOKUP(AQ31,'シフト記号表（勤務時間帯）'!$C$6:$K$35,9,FALSE))</f>
        <v/>
      </c>
      <c r="AR32" s="253" t="str">
        <f>IF(AR31="","",VLOOKUP(AR31,'シフト記号表（勤務時間帯）'!$C$6:$K$35,9,FALSE))</f>
        <v/>
      </c>
      <c r="AS32" s="253" t="str">
        <f>IF(AS31="","",VLOOKUP(AS31,'シフト記号表（勤務時間帯）'!$C$6:$K$35,9,FALSE))</f>
        <v/>
      </c>
      <c r="AT32" s="254" t="str">
        <f>IF(AT31="","",VLOOKUP(AT31,'シフト記号表（勤務時間帯）'!$C$6:$K$35,9,FALSE))</f>
        <v/>
      </c>
      <c r="AU32" s="252" t="str">
        <f>IF(AU31="","",VLOOKUP(AU31,'シフト記号表（勤務時間帯）'!$C$6:$K$35,9,FALSE))</f>
        <v/>
      </c>
      <c r="AV32" s="253" t="str">
        <f>IF(AV31="","",VLOOKUP(AV31,'シフト記号表（勤務時間帯）'!$C$6:$K$35,9,FALSE))</f>
        <v/>
      </c>
      <c r="AW32" s="253" t="str">
        <f>IF(AW31="","",VLOOKUP(AW31,'シフト記号表（勤務時間帯）'!$C$6:$K$35,9,FALSE))</f>
        <v/>
      </c>
      <c r="AX32" s="716" t="str">
        <f>IF($BB$3="４週",SUM(S32:AT32),IF($BB$3="暦月",SUM(S32:AW32),""))</f>
        <v/>
      </c>
      <c r="AY32" s="717"/>
      <c r="AZ32" s="718" t="str">
        <f>IF($BB$3="４週",AX32/4,IF($BB$3="暦月",'勤務表（参考様式１_100名まで）'!AX32/('勤務表（参考様式１_100名まで）'!$BB$8/7),""))</f>
        <v/>
      </c>
      <c r="BA32" s="719"/>
      <c r="BB32" s="765"/>
      <c r="BC32" s="766"/>
      <c r="BD32" s="766"/>
      <c r="BE32" s="766"/>
      <c r="BF32" s="767"/>
    </row>
    <row r="33" spans="2:58" ht="20.25" customHeight="1" x14ac:dyDescent="0.15">
      <c r="B33" s="727"/>
      <c r="C33" s="734"/>
      <c r="D33" s="735"/>
      <c r="E33" s="736"/>
      <c r="F33" s="251">
        <f>C31</f>
        <v>0</v>
      </c>
      <c r="G33" s="739"/>
      <c r="H33" s="743"/>
      <c r="I33" s="741"/>
      <c r="J33" s="741"/>
      <c r="K33" s="742"/>
      <c r="L33" s="746"/>
      <c r="M33" s="711"/>
      <c r="N33" s="711"/>
      <c r="O33" s="712"/>
      <c r="P33" s="720" t="s">
        <v>250</v>
      </c>
      <c r="Q33" s="721"/>
      <c r="R33" s="722"/>
      <c r="S33" s="256" t="str">
        <f>IF(S31="","",VLOOKUP(S31,'シフト記号表（勤務時間帯）'!$C$6:$U$35,19,FALSE))</f>
        <v/>
      </c>
      <c r="T33" s="257" t="str">
        <f>IF(T31="","",VLOOKUP(T31,'シフト記号表（勤務時間帯）'!$C$6:$U$35,19,FALSE))</f>
        <v/>
      </c>
      <c r="U33" s="257" t="str">
        <f>IF(U31="","",VLOOKUP(U31,'シフト記号表（勤務時間帯）'!$C$6:$U$35,19,FALSE))</f>
        <v/>
      </c>
      <c r="V33" s="257" t="str">
        <f>IF(V31="","",VLOOKUP(V31,'シフト記号表（勤務時間帯）'!$C$6:$U$35,19,FALSE))</f>
        <v/>
      </c>
      <c r="W33" s="257" t="str">
        <f>IF(W31="","",VLOOKUP(W31,'シフト記号表（勤務時間帯）'!$C$6:$U$35,19,FALSE))</f>
        <v/>
      </c>
      <c r="X33" s="257" t="str">
        <f>IF(X31="","",VLOOKUP(X31,'シフト記号表（勤務時間帯）'!$C$6:$U$35,19,FALSE))</f>
        <v/>
      </c>
      <c r="Y33" s="258" t="str">
        <f>IF(Y31="","",VLOOKUP(Y31,'シフト記号表（勤務時間帯）'!$C$6:$U$35,19,FALSE))</f>
        <v/>
      </c>
      <c r="Z33" s="256" t="str">
        <f>IF(Z31="","",VLOOKUP(Z31,'シフト記号表（勤務時間帯）'!$C$6:$U$35,19,FALSE))</f>
        <v/>
      </c>
      <c r="AA33" s="257" t="str">
        <f>IF(AA31="","",VLOOKUP(AA31,'シフト記号表（勤務時間帯）'!$C$6:$U$35,19,FALSE))</f>
        <v/>
      </c>
      <c r="AB33" s="257" t="str">
        <f>IF(AB31="","",VLOOKUP(AB31,'シフト記号表（勤務時間帯）'!$C$6:$U$35,19,FALSE))</f>
        <v/>
      </c>
      <c r="AC33" s="257" t="str">
        <f>IF(AC31="","",VLOOKUP(AC31,'シフト記号表（勤務時間帯）'!$C$6:$U$35,19,FALSE))</f>
        <v/>
      </c>
      <c r="AD33" s="257" t="str">
        <f>IF(AD31="","",VLOOKUP(AD31,'シフト記号表（勤務時間帯）'!$C$6:$U$35,19,FALSE))</f>
        <v/>
      </c>
      <c r="AE33" s="257" t="str">
        <f>IF(AE31="","",VLOOKUP(AE31,'シフト記号表（勤務時間帯）'!$C$6:$U$35,19,FALSE))</f>
        <v/>
      </c>
      <c r="AF33" s="258" t="str">
        <f>IF(AF31="","",VLOOKUP(AF31,'シフト記号表（勤務時間帯）'!$C$6:$U$35,19,FALSE))</f>
        <v/>
      </c>
      <c r="AG33" s="256" t="str">
        <f>IF(AG31="","",VLOOKUP(AG31,'シフト記号表（勤務時間帯）'!$C$6:$U$35,19,FALSE))</f>
        <v/>
      </c>
      <c r="AH33" s="257" t="str">
        <f>IF(AH31="","",VLOOKUP(AH31,'シフト記号表（勤務時間帯）'!$C$6:$U$35,19,FALSE))</f>
        <v/>
      </c>
      <c r="AI33" s="257" t="str">
        <f>IF(AI31="","",VLOOKUP(AI31,'シフト記号表（勤務時間帯）'!$C$6:$U$35,19,FALSE))</f>
        <v/>
      </c>
      <c r="AJ33" s="257" t="str">
        <f>IF(AJ31="","",VLOOKUP(AJ31,'シフト記号表（勤務時間帯）'!$C$6:$U$35,19,FALSE))</f>
        <v/>
      </c>
      <c r="AK33" s="257" t="str">
        <f>IF(AK31="","",VLOOKUP(AK31,'シフト記号表（勤務時間帯）'!$C$6:$U$35,19,FALSE))</f>
        <v/>
      </c>
      <c r="AL33" s="257" t="str">
        <f>IF(AL31="","",VLOOKUP(AL31,'シフト記号表（勤務時間帯）'!$C$6:$U$35,19,FALSE))</f>
        <v/>
      </c>
      <c r="AM33" s="258" t="str">
        <f>IF(AM31="","",VLOOKUP(AM31,'シフト記号表（勤務時間帯）'!$C$6:$U$35,19,FALSE))</f>
        <v/>
      </c>
      <c r="AN33" s="256" t="str">
        <f>IF(AN31="","",VLOOKUP(AN31,'シフト記号表（勤務時間帯）'!$C$6:$U$35,19,FALSE))</f>
        <v/>
      </c>
      <c r="AO33" s="257" t="str">
        <f>IF(AO31="","",VLOOKUP(AO31,'シフト記号表（勤務時間帯）'!$C$6:$U$35,19,FALSE))</f>
        <v/>
      </c>
      <c r="AP33" s="257" t="str">
        <f>IF(AP31="","",VLOOKUP(AP31,'シフト記号表（勤務時間帯）'!$C$6:$U$35,19,FALSE))</f>
        <v/>
      </c>
      <c r="AQ33" s="257" t="str">
        <f>IF(AQ31="","",VLOOKUP(AQ31,'シフト記号表（勤務時間帯）'!$C$6:$U$35,19,FALSE))</f>
        <v/>
      </c>
      <c r="AR33" s="257" t="str">
        <f>IF(AR31="","",VLOOKUP(AR31,'シフト記号表（勤務時間帯）'!$C$6:$U$35,19,FALSE))</f>
        <v/>
      </c>
      <c r="AS33" s="257" t="str">
        <f>IF(AS31="","",VLOOKUP(AS31,'シフト記号表（勤務時間帯）'!$C$6:$U$35,19,FALSE))</f>
        <v/>
      </c>
      <c r="AT33" s="258" t="str">
        <f>IF(AT31="","",VLOOKUP(AT31,'シフト記号表（勤務時間帯）'!$C$6:$U$35,19,FALSE))</f>
        <v/>
      </c>
      <c r="AU33" s="256" t="str">
        <f>IF(AU31="","",VLOOKUP(AU31,'シフト記号表（勤務時間帯）'!$C$6:$U$35,19,FALSE))</f>
        <v/>
      </c>
      <c r="AV33" s="257" t="str">
        <f>IF(AV31="","",VLOOKUP(AV31,'シフト記号表（勤務時間帯）'!$C$6:$U$35,19,FALSE))</f>
        <v/>
      </c>
      <c r="AW33" s="257" t="str">
        <f>IF(AW31="","",VLOOKUP(AW31,'シフト記号表（勤務時間帯）'!$C$6:$U$35,19,FALSE))</f>
        <v/>
      </c>
      <c r="AX33" s="723" t="str">
        <f>IF($BB$3="４週",SUM(S33:AT33),IF($BB$3="暦月",SUM(S33:AW33),""))</f>
        <v/>
      </c>
      <c r="AY33" s="724"/>
      <c r="AZ33" s="725" t="str">
        <f>IF($BB$3="４週",AX33/4,IF($BB$3="暦月",'勤務表（参考様式１_100名まで）'!AX33/('勤務表（参考様式１_100名まで）'!$BB$8/7),""))</f>
        <v/>
      </c>
      <c r="BA33" s="726"/>
      <c r="BB33" s="768"/>
      <c r="BC33" s="769"/>
      <c r="BD33" s="769"/>
      <c r="BE33" s="769"/>
      <c r="BF33" s="770"/>
    </row>
    <row r="34" spans="2:58" ht="20.25" customHeight="1" x14ac:dyDescent="0.15">
      <c r="B34" s="727">
        <f>B31+1</f>
        <v>5</v>
      </c>
      <c r="C34" s="728"/>
      <c r="D34" s="729"/>
      <c r="E34" s="730"/>
      <c r="F34" s="259"/>
      <c r="G34" s="737"/>
      <c r="H34" s="740"/>
      <c r="I34" s="741"/>
      <c r="J34" s="741"/>
      <c r="K34" s="742"/>
      <c r="L34" s="744"/>
      <c r="M34" s="705"/>
      <c r="N34" s="705"/>
      <c r="O34" s="706"/>
      <c r="P34" s="747" t="s">
        <v>248</v>
      </c>
      <c r="Q34" s="748"/>
      <c r="R34" s="749"/>
      <c r="S34" s="248"/>
      <c r="T34" s="249"/>
      <c r="U34" s="249"/>
      <c r="V34" s="249"/>
      <c r="W34" s="249"/>
      <c r="X34" s="249"/>
      <c r="Y34" s="250"/>
      <c r="Z34" s="248"/>
      <c r="AA34" s="249"/>
      <c r="AB34" s="249"/>
      <c r="AC34" s="249"/>
      <c r="AD34" s="249"/>
      <c r="AE34" s="249"/>
      <c r="AF34" s="250"/>
      <c r="AG34" s="248"/>
      <c r="AH34" s="249"/>
      <c r="AI34" s="249"/>
      <c r="AJ34" s="249"/>
      <c r="AK34" s="249"/>
      <c r="AL34" s="249"/>
      <c r="AM34" s="250"/>
      <c r="AN34" s="248"/>
      <c r="AO34" s="249"/>
      <c r="AP34" s="249"/>
      <c r="AQ34" s="249"/>
      <c r="AR34" s="249"/>
      <c r="AS34" s="249"/>
      <c r="AT34" s="250"/>
      <c r="AU34" s="248"/>
      <c r="AV34" s="249"/>
      <c r="AW34" s="249"/>
      <c r="AX34" s="700"/>
      <c r="AY34" s="701"/>
      <c r="AZ34" s="702"/>
      <c r="BA34" s="703"/>
      <c r="BB34" s="762"/>
      <c r="BC34" s="763"/>
      <c r="BD34" s="763"/>
      <c r="BE34" s="763"/>
      <c r="BF34" s="764"/>
    </row>
    <row r="35" spans="2:58" ht="20.25" customHeight="1" x14ac:dyDescent="0.15">
      <c r="B35" s="727"/>
      <c r="C35" s="731"/>
      <c r="D35" s="732"/>
      <c r="E35" s="733"/>
      <c r="F35" s="251"/>
      <c r="G35" s="738"/>
      <c r="H35" s="743"/>
      <c r="I35" s="741"/>
      <c r="J35" s="741"/>
      <c r="K35" s="742"/>
      <c r="L35" s="745"/>
      <c r="M35" s="708"/>
      <c r="N35" s="708"/>
      <c r="O35" s="709"/>
      <c r="P35" s="713" t="s">
        <v>249</v>
      </c>
      <c r="Q35" s="714"/>
      <c r="R35" s="715"/>
      <c r="S35" s="252" t="str">
        <f>IF(S34="","",VLOOKUP(S34,'シフト記号表（勤務時間帯）'!$C$6:$K$35,9,FALSE))</f>
        <v/>
      </c>
      <c r="T35" s="253" t="str">
        <f>IF(T34="","",VLOOKUP(T34,'シフト記号表（勤務時間帯）'!$C$6:$K$35,9,FALSE))</f>
        <v/>
      </c>
      <c r="U35" s="253" t="str">
        <f>IF(U34="","",VLOOKUP(U34,'シフト記号表（勤務時間帯）'!$C$6:$K$35,9,FALSE))</f>
        <v/>
      </c>
      <c r="V35" s="253" t="str">
        <f>IF(V34="","",VLOOKUP(V34,'シフト記号表（勤務時間帯）'!$C$6:$K$35,9,FALSE))</f>
        <v/>
      </c>
      <c r="W35" s="253" t="str">
        <f>IF(W34="","",VLOOKUP(W34,'シフト記号表（勤務時間帯）'!$C$6:$K$35,9,FALSE))</f>
        <v/>
      </c>
      <c r="X35" s="253" t="str">
        <f>IF(X34="","",VLOOKUP(X34,'シフト記号表（勤務時間帯）'!$C$6:$K$35,9,FALSE))</f>
        <v/>
      </c>
      <c r="Y35" s="254" t="str">
        <f>IF(Y34="","",VLOOKUP(Y34,'シフト記号表（勤務時間帯）'!$C$6:$K$35,9,FALSE))</f>
        <v/>
      </c>
      <c r="Z35" s="252" t="str">
        <f>IF(Z34="","",VLOOKUP(Z34,'シフト記号表（勤務時間帯）'!$C$6:$K$35,9,FALSE))</f>
        <v/>
      </c>
      <c r="AA35" s="253" t="str">
        <f>IF(AA34="","",VLOOKUP(AA34,'シフト記号表（勤務時間帯）'!$C$6:$K$35,9,FALSE))</f>
        <v/>
      </c>
      <c r="AB35" s="253" t="str">
        <f>IF(AB34="","",VLOOKUP(AB34,'シフト記号表（勤務時間帯）'!$C$6:$K$35,9,FALSE))</f>
        <v/>
      </c>
      <c r="AC35" s="253" t="str">
        <f>IF(AC34="","",VLOOKUP(AC34,'シフト記号表（勤務時間帯）'!$C$6:$K$35,9,FALSE))</f>
        <v/>
      </c>
      <c r="AD35" s="253" t="str">
        <f>IF(AD34="","",VLOOKUP(AD34,'シフト記号表（勤務時間帯）'!$C$6:$K$35,9,FALSE))</f>
        <v/>
      </c>
      <c r="AE35" s="253" t="str">
        <f>IF(AE34="","",VLOOKUP(AE34,'シフト記号表（勤務時間帯）'!$C$6:$K$35,9,FALSE))</f>
        <v/>
      </c>
      <c r="AF35" s="254" t="str">
        <f>IF(AF34="","",VLOOKUP(AF34,'シフト記号表（勤務時間帯）'!$C$6:$K$35,9,FALSE))</f>
        <v/>
      </c>
      <c r="AG35" s="252" t="str">
        <f>IF(AG34="","",VLOOKUP(AG34,'シフト記号表（勤務時間帯）'!$C$6:$K$35,9,FALSE))</f>
        <v/>
      </c>
      <c r="AH35" s="253" t="str">
        <f>IF(AH34="","",VLOOKUP(AH34,'シフト記号表（勤務時間帯）'!$C$6:$K$35,9,FALSE))</f>
        <v/>
      </c>
      <c r="AI35" s="253" t="str">
        <f>IF(AI34="","",VLOOKUP(AI34,'シフト記号表（勤務時間帯）'!$C$6:$K$35,9,FALSE))</f>
        <v/>
      </c>
      <c r="AJ35" s="253" t="str">
        <f>IF(AJ34="","",VLOOKUP(AJ34,'シフト記号表（勤務時間帯）'!$C$6:$K$35,9,FALSE))</f>
        <v/>
      </c>
      <c r="AK35" s="253" t="str">
        <f>IF(AK34="","",VLOOKUP(AK34,'シフト記号表（勤務時間帯）'!$C$6:$K$35,9,FALSE))</f>
        <v/>
      </c>
      <c r="AL35" s="253" t="str">
        <f>IF(AL34="","",VLOOKUP(AL34,'シフト記号表（勤務時間帯）'!$C$6:$K$35,9,FALSE))</f>
        <v/>
      </c>
      <c r="AM35" s="254" t="str">
        <f>IF(AM34="","",VLOOKUP(AM34,'シフト記号表（勤務時間帯）'!$C$6:$K$35,9,FALSE))</f>
        <v/>
      </c>
      <c r="AN35" s="252" t="str">
        <f>IF(AN34="","",VLOOKUP(AN34,'シフト記号表（勤務時間帯）'!$C$6:$K$35,9,FALSE))</f>
        <v/>
      </c>
      <c r="AO35" s="253" t="str">
        <f>IF(AO34="","",VLOOKUP(AO34,'シフト記号表（勤務時間帯）'!$C$6:$K$35,9,FALSE))</f>
        <v/>
      </c>
      <c r="AP35" s="253" t="str">
        <f>IF(AP34="","",VLOOKUP(AP34,'シフト記号表（勤務時間帯）'!$C$6:$K$35,9,FALSE))</f>
        <v/>
      </c>
      <c r="AQ35" s="253" t="str">
        <f>IF(AQ34="","",VLOOKUP(AQ34,'シフト記号表（勤務時間帯）'!$C$6:$K$35,9,FALSE))</f>
        <v/>
      </c>
      <c r="AR35" s="253" t="str">
        <f>IF(AR34="","",VLOOKUP(AR34,'シフト記号表（勤務時間帯）'!$C$6:$K$35,9,FALSE))</f>
        <v/>
      </c>
      <c r="AS35" s="253" t="str">
        <f>IF(AS34="","",VLOOKUP(AS34,'シフト記号表（勤務時間帯）'!$C$6:$K$35,9,FALSE))</f>
        <v/>
      </c>
      <c r="AT35" s="254" t="str">
        <f>IF(AT34="","",VLOOKUP(AT34,'シフト記号表（勤務時間帯）'!$C$6:$K$35,9,FALSE))</f>
        <v/>
      </c>
      <c r="AU35" s="252" t="str">
        <f>IF(AU34="","",VLOOKUP(AU34,'シフト記号表（勤務時間帯）'!$C$6:$K$35,9,FALSE))</f>
        <v/>
      </c>
      <c r="AV35" s="253" t="str">
        <f>IF(AV34="","",VLOOKUP(AV34,'シフト記号表（勤務時間帯）'!$C$6:$K$35,9,FALSE))</f>
        <v/>
      </c>
      <c r="AW35" s="253" t="str">
        <f>IF(AW34="","",VLOOKUP(AW34,'シフト記号表（勤務時間帯）'!$C$6:$K$35,9,FALSE))</f>
        <v/>
      </c>
      <c r="AX35" s="716" t="str">
        <f>IF($BB$3="４週",SUM(S35:AT35),IF($BB$3="暦月",SUM(S35:AW35),""))</f>
        <v/>
      </c>
      <c r="AY35" s="717"/>
      <c r="AZ35" s="718" t="str">
        <f>IF($BB$3="４週",AX35/4,IF($BB$3="暦月",'勤務表（参考様式１_100名まで）'!AX35/('勤務表（参考様式１_100名まで）'!$BB$8/7),""))</f>
        <v/>
      </c>
      <c r="BA35" s="719"/>
      <c r="BB35" s="765"/>
      <c r="BC35" s="766"/>
      <c r="BD35" s="766"/>
      <c r="BE35" s="766"/>
      <c r="BF35" s="767"/>
    </row>
    <row r="36" spans="2:58" ht="20.25" customHeight="1" x14ac:dyDescent="0.15">
      <c r="B36" s="727"/>
      <c r="C36" s="734"/>
      <c r="D36" s="735"/>
      <c r="E36" s="736"/>
      <c r="F36" s="251">
        <f>C34</f>
        <v>0</v>
      </c>
      <c r="G36" s="739"/>
      <c r="H36" s="743"/>
      <c r="I36" s="741"/>
      <c r="J36" s="741"/>
      <c r="K36" s="742"/>
      <c r="L36" s="746"/>
      <c r="M36" s="711"/>
      <c r="N36" s="711"/>
      <c r="O36" s="712"/>
      <c r="P36" s="720" t="s">
        <v>250</v>
      </c>
      <c r="Q36" s="721"/>
      <c r="R36" s="722"/>
      <c r="S36" s="256" t="str">
        <f>IF(S34="","",VLOOKUP(S34,'シフト記号表（勤務時間帯）'!$C$6:$U$35,19,FALSE))</f>
        <v/>
      </c>
      <c r="T36" s="257" t="str">
        <f>IF(T34="","",VLOOKUP(T34,'シフト記号表（勤務時間帯）'!$C$6:$U$35,19,FALSE))</f>
        <v/>
      </c>
      <c r="U36" s="257" t="str">
        <f>IF(U34="","",VLOOKUP(U34,'シフト記号表（勤務時間帯）'!$C$6:$U$35,19,FALSE))</f>
        <v/>
      </c>
      <c r="V36" s="257" t="str">
        <f>IF(V34="","",VLOOKUP(V34,'シフト記号表（勤務時間帯）'!$C$6:$U$35,19,FALSE))</f>
        <v/>
      </c>
      <c r="W36" s="257" t="str">
        <f>IF(W34="","",VLOOKUP(W34,'シフト記号表（勤務時間帯）'!$C$6:$U$35,19,FALSE))</f>
        <v/>
      </c>
      <c r="X36" s="257" t="str">
        <f>IF(X34="","",VLOOKUP(X34,'シフト記号表（勤務時間帯）'!$C$6:$U$35,19,FALSE))</f>
        <v/>
      </c>
      <c r="Y36" s="258" t="str">
        <f>IF(Y34="","",VLOOKUP(Y34,'シフト記号表（勤務時間帯）'!$C$6:$U$35,19,FALSE))</f>
        <v/>
      </c>
      <c r="Z36" s="256" t="str">
        <f>IF(Z34="","",VLOOKUP(Z34,'シフト記号表（勤務時間帯）'!$C$6:$U$35,19,FALSE))</f>
        <v/>
      </c>
      <c r="AA36" s="257" t="str">
        <f>IF(AA34="","",VLOOKUP(AA34,'シフト記号表（勤務時間帯）'!$C$6:$U$35,19,FALSE))</f>
        <v/>
      </c>
      <c r="AB36" s="257" t="str">
        <f>IF(AB34="","",VLOOKUP(AB34,'シフト記号表（勤務時間帯）'!$C$6:$U$35,19,FALSE))</f>
        <v/>
      </c>
      <c r="AC36" s="257" t="str">
        <f>IF(AC34="","",VLOOKUP(AC34,'シフト記号表（勤務時間帯）'!$C$6:$U$35,19,FALSE))</f>
        <v/>
      </c>
      <c r="AD36" s="257" t="str">
        <f>IF(AD34="","",VLOOKUP(AD34,'シフト記号表（勤務時間帯）'!$C$6:$U$35,19,FALSE))</f>
        <v/>
      </c>
      <c r="AE36" s="257" t="str">
        <f>IF(AE34="","",VLOOKUP(AE34,'シフト記号表（勤務時間帯）'!$C$6:$U$35,19,FALSE))</f>
        <v/>
      </c>
      <c r="AF36" s="258" t="str">
        <f>IF(AF34="","",VLOOKUP(AF34,'シフト記号表（勤務時間帯）'!$C$6:$U$35,19,FALSE))</f>
        <v/>
      </c>
      <c r="AG36" s="256" t="str">
        <f>IF(AG34="","",VLOOKUP(AG34,'シフト記号表（勤務時間帯）'!$C$6:$U$35,19,FALSE))</f>
        <v/>
      </c>
      <c r="AH36" s="257" t="str">
        <f>IF(AH34="","",VLOOKUP(AH34,'シフト記号表（勤務時間帯）'!$C$6:$U$35,19,FALSE))</f>
        <v/>
      </c>
      <c r="AI36" s="257" t="str">
        <f>IF(AI34="","",VLOOKUP(AI34,'シフト記号表（勤務時間帯）'!$C$6:$U$35,19,FALSE))</f>
        <v/>
      </c>
      <c r="AJ36" s="257" t="str">
        <f>IF(AJ34="","",VLOOKUP(AJ34,'シフト記号表（勤務時間帯）'!$C$6:$U$35,19,FALSE))</f>
        <v/>
      </c>
      <c r="AK36" s="257" t="str">
        <f>IF(AK34="","",VLOOKUP(AK34,'シフト記号表（勤務時間帯）'!$C$6:$U$35,19,FALSE))</f>
        <v/>
      </c>
      <c r="AL36" s="257" t="str">
        <f>IF(AL34="","",VLOOKUP(AL34,'シフト記号表（勤務時間帯）'!$C$6:$U$35,19,FALSE))</f>
        <v/>
      </c>
      <c r="AM36" s="258" t="str">
        <f>IF(AM34="","",VLOOKUP(AM34,'シフト記号表（勤務時間帯）'!$C$6:$U$35,19,FALSE))</f>
        <v/>
      </c>
      <c r="AN36" s="256" t="str">
        <f>IF(AN34="","",VLOOKUP(AN34,'シフト記号表（勤務時間帯）'!$C$6:$U$35,19,FALSE))</f>
        <v/>
      </c>
      <c r="AO36" s="257" t="str">
        <f>IF(AO34="","",VLOOKUP(AO34,'シフト記号表（勤務時間帯）'!$C$6:$U$35,19,FALSE))</f>
        <v/>
      </c>
      <c r="AP36" s="257" t="str">
        <f>IF(AP34="","",VLOOKUP(AP34,'シフト記号表（勤務時間帯）'!$C$6:$U$35,19,FALSE))</f>
        <v/>
      </c>
      <c r="AQ36" s="257" t="str">
        <f>IF(AQ34="","",VLOOKUP(AQ34,'シフト記号表（勤務時間帯）'!$C$6:$U$35,19,FALSE))</f>
        <v/>
      </c>
      <c r="AR36" s="257" t="str">
        <f>IF(AR34="","",VLOOKUP(AR34,'シフト記号表（勤務時間帯）'!$C$6:$U$35,19,FALSE))</f>
        <v/>
      </c>
      <c r="AS36" s="257" t="str">
        <f>IF(AS34="","",VLOOKUP(AS34,'シフト記号表（勤務時間帯）'!$C$6:$U$35,19,FALSE))</f>
        <v/>
      </c>
      <c r="AT36" s="258" t="str">
        <f>IF(AT34="","",VLOOKUP(AT34,'シフト記号表（勤務時間帯）'!$C$6:$U$35,19,FALSE))</f>
        <v/>
      </c>
      <c r="AU36" s="256" t="str">
        <f>IF(AU34="","",VLOOKUP(AU34,'シフト記号表（勤務時間帯）'!$C$6:$U$35,19,FALSE))</f>
        <v/>
      </c>
      <c r="AV36" s="257" t="str">
        <f>IF(AV34="","",VLOOKUP(AV34,'シフト記号表（勤務時間帯）'!$C$6:$U$35,19,FALSE))</f>
        <v/>
      </c>
      <c r="AW36" s="257" t="str">
        <f>IF(AW34="","",VLOOKUP(AW34,'シフト記号表（勤務時間帯）'!$C$6:$U$35,19,FALSE))</f>
        <v/>
      </c>
      <c r="AX36" s="723" t="str">
        <f>IF($BB$3="４週",SUM(S36:AT36),IF($BB$3="暦月",SUM(S36:AW36),""))</f>
        <v/>
      </c>
      <c r="AY36" s="724"/>
      <c r="AZ36" s="725" t="str">
        <f>IF($BB$3="４週",AX36/4,IF($BB$3="暦月",'勤務表（参考様式１_100名まで）'!AX36/('勤務表（参考様式１_100名まで）'!$BB$8/7),""))</f>
        <v/>
      </c>
      <c r="BA36" s="726"/>
      <c r="BB36" s="768"/>
      <c r="BC36" s="769"/>
      <c r="BD36" s="769"/>
      <c r="BE36" s="769"/>
      <c r="BF36" s="770"/>
    </row>
    <row r="37" spans="2:58" ht="20.25" customHeight="1" x14ac:dyDescent="0.15">
      <c r="B37" s="727">
        <f>B34+1</f>
        <v>6</v>
      </c>
      <c r="C37" s="728"/>
      <c r="D37" s="729"/>
      <c r="E37" s="730"/>
      <c r="F37" s="259"/>
      <c r="G37" s="737"/>
      <c r="H37" s="740"/>
      <c r="I37" s="741"/>
      <c r="J37" s="741"/>
      <c r="K37" s="742"/>
      <c r="L37" s="744"/>
      <c r="M37" s="705"/>
      <c r="N37" s="705"/>
      <c r="O37" s="706"/>
      <c r="P37" s="747" t="s">
        <v>248</v>
      </c>
      <c r="Q37" s="748"/>
      <c r="R37" s="749"/>
      <c r="S37" s="248"/>
      <c r="T37" s="249"/>
      <c r="U37" s="249"/>
      <c r="V37" s="249"/>
      <c r="W37" s="249"/>
      <c r="X37" s="249"/>
      <c r="Y37" s="250"/>
      <c r="Z37" s="248"/>
      <c r="AA37" s="249"/>
      <c r="AB37" s="249"/>
      <c r="AC37" s="249"/>
      <c r="AD37" s="249"/>
      <c r="AE37" s="249"/>
      <c r="AF37" s="250"/>
      <c r="AG37" s="248"/>
      <c r="AH37" s="249"/>
      <c r="AI37" s="249"/>
      <c r="AJ37" s="249"/>
      <c r="AK37" s="249"/>
      <c r="AL37" s="249"/>
      <c r="AM37" s="250"/>
      <c r="AN37" s="248"/>
      <c r="AO37" s="249"/>
      <c r="AP37" s="249"/>
      <c r="AQ37" s="249"/>
      <c r="AR37" s="249"/>
      <c r="AS37" s="249"/>
      <c r="AT37" s="250"/>
      <c r="AU37" s="248"/>
      <c r="AV37" s="249"/>
      <c r="AW37" s="249"/>
      <c r="AX37" s="700"/>
      <c r="AY37" s="701"/>
      <c r="AZ37" s="702"/>
      <c r="BA37" s="703"/>
      <c r="BB37" s="762"/>
      <c r="BC37" s="763"/>
      <c r="BD37" s="763"/>
      <c r="BE37" s="763"/>
      <c r="BF37" s="764"/>
    </row>
    <row r="38" spans="2:58" ht="20.25" customHeight="1" x14ac:dyDescent="0.15">
      <c r="B38" s="727"/>
      <c r="C38" s="731"/>
      <c r="D38" s="732"/>
      <c r="E38" s="733"/>
      <c r="F38" s="251"/>
      <c r="G38" s="738"/>
      <c r="H38" s="743"/>
      <c r="I38" s="741"/>
      <c r="J38" s="741"/>
      <c r="K38" s="742"/>
      <c r="L38" s="745"/>
      <c r="M38" s="708"/>
      <c r="N38" s="708"/>
      <c r="O38" s="709"/>
      <c r="P38" s="713" t="s">
        <v>249</v>
      </c>
      <c r="Q38" s="714"/>
      <c r="R38" s="715"/>
      <c r="S38" s="252" t="str">
        <f>IF(S37="","",VLOOKUP(S37,'シフト記号表（勤務時間帯）'!$C$6:$K$35,9,FALSE))</f>
        <v/>
      </c>
      <c r="T38" s="253" t="str">
        <f>IF(T37="","",VLOOKUP(T37,'シフト記号表（勤務時間帯）'!$C$6:$K$35,9,FALSE))</f>
        <v/>
      </c>
      <c r="U38" s="253" t="str">
        <f>IF(U37="","",VLOOKUP(U37,'シフト記号表（勤務時間帯）'!$C$6:$K$35,9,FALSE))</f>
        <v/>
      </c>
      <c r="V38" s="253" t="str">
        <f>IF(V37="","",VLOOKUP(V37,'シフト記号表（勤務時間帯）'!$C$6:$K$35,9,FALSE))</f>
        <v/>
      </c>
      <c r="W38" s="253" t="str">
        <f>IF(W37="","",VLOOKUP(W37,'シフト記号表（勤務時間帯）'!$C$6:$K$35,9,FALSE))</f>
        <v/>
      </c>
      <c r="X38" s="253" t="str">
        <f>IF(X37="","",VLOOKUP(X37,'シフト記号表（勤務時間帯）'!$C$6:$K$35,9,FALSE))</f>
        <v/>
      </c>
      <c r="Y38" s="254" t="str">
        <f>IF(Y37="","",VLOOKUP(Y37,'シフト記号表（勤務時間帯）'!$C$6:$K$35,9,FALSE))</f>
        <v/>
      </c>
      <c r="Z38" s="252" t="str">
        <f>IF(Z37="","",VLOOKUP(Z37,'シフト記号表（勤務時間帯）'!$C$6:$K$35,9,FALSE))</f>
        <v/>
      </c>
      <c r="AA38" s="253" t="str">
        <f>IF(AA37="","",VLOOKUP(AA37,'シフト記号表（勤務時間帯）'!$C$6:$K$35,9,FALSE))</f>
        <v/>
      </c>
      <c r="AB38" s="253" t="str">
        <f>IF(AB37="","",VLOOKUP(AB37,'シフト記号表（勤務時間帯）'!$C$6:$K$35,9,FALSE))</f>
        <v/>
      </c>
      <c r="AC38" s="253" t="str">
        <f>IF(AC37="","",VLOOKUP(AC37,'シフト記号表（勤務時間帯）'!$C$6:$K$35,9,FALSE))</f>
        <v/>
      </c>
      <c r="AD38" s="253" t="str">
        <f>IF(AD37="","",VLOOKUP(AD37,'シフト記号表（勤務時間帯）'!$C$6:$K$35,9,FALSE))</f>
        <v/>
      </c>
      <c r="AE38" s="253" t="str">
        <f>IF(AE37="","",VLOOKUP(AE37,'シフト記号表（勤務時間帯）'!$C$6:$K$35,9,FALSE))</f>
        <v/>
      </c>
      <c r="AF38" s="254" t="str">
        <f>IF(AF37="","",VLOOKUP(AF37,'シフト記号表（勤務時間帯）'!$C$6:$K$35,9,FALSE))</f>
        <v/>
      </c>
      <c r="AG38" s="252" t="str">
        <f>IF(AG37="","",VLOOKUP(AG37,'シフト記号表（勤務時間帯）'!$C$6:$K$35,9,FALSE))</f>
        <v/>
      </c>
      <c r="AH38" s="253" t="str">
        <f>IF(AH37="","",VLOOKUP(AH37,'シフト記号表（勤務時間帯）'!$C$6:$K$35,9,FALSE))</f>
        <v/>
      </c>
      <c r="AI38" s="253" t="str">
        <f>IF(AI37="","",VLOOKUP(AI37,'シフト記号表（勤務時間帯）'!$C$6:$K$35,9,FALSE))</f>
        <v/>
      </c>
      <c r="AJ38" s="253" t="str">
        <f>IF(AJ37="","",VLOOKUP(AJ37,'シフト記号表（勤務時間帯）'!$C$6:$K$35,9,FALSE))</f>
        <v/>
      </c>
      <c r="AK38" s="253" t="str">
        <f>IF(AK37="","",VLOOKUP(AK37,'シフト記号表（勤務時間帯）'!$C$6:$K$35,9,FALSE))</f>
        <v/>
      </c>
      <c r="AL38" s="253" t="str">
        <f>IF(AL37="","",VLOOKUP(AL37,'シフト記号表（勤務時間帯）'!$C$6:$K$35,9,FALSE))</f>
        <v/>
      </c>
      <c r="AM38" s="254" t="str">
        <f>IF(AM37="","",VLOOKUP(AM37,'シフト記号表（勤務時間帯）'!$C$6:$K$35,9,FALSE))</f>
        <v/>
      </c>
      <c r="AN38" s="252" t="str">
        <f>IF(AN37="","",VLOOKUP(AN37,'シフト記号表（勤務時間帯）'!$C$6:$K$35,9,FALSE))</f>
        <v/>
      </c>
      <c r="AO38" s="253" t="str">
        <f>IF(AO37="","",VLOOKUP(AO37,'シフト記号表（勤務時間帯）'!$C$6:$K$35,9,FALSE))</f>
        <v/>
      </c>
      <c r="AP38" s="253" t="str">
        <f>IF(AP37="","",VLOOKUP(AP37,'シフト記号表（勤務時間帯）'!$C$6:$K$35,9,FALSE))</f>
        <v/>
      </c>
      <c r="AQ38" s="253" t="str">
        <f>IF(AQ37="","",VLOOKUP(AQ37,'シフト記号表（勤務時間帯）'!$C$6:$K$35,9,FALSE))</f>
        <v/>
      </c>
      <c r="AR38" s="253" t="str">
        <f>IF(AR37="","",VLOOKUP(AR37,'シフト記号表（勤務時間帯）'!$C$6:$K$35,9,FALSE))</f>
        <v/>
      </c>
      <c r="AS38" s="253" t="str">
        <f>IF(AS37="","",VLOOKUP(AS37,'シフト記号表（勤務時間帯）'!$C$6:$K$35,9,FALSE))</f>
        <v/>
      </c>
      <c r="AT38" s="254" t="str">
        <f>IF(AT37="","",VLOOKUP(AT37,'シフト記号表（勤務時間帯）'!$C$6:$K$35,9,FALSE))</f>
        <v/>
      </c>
      <c r="AU38" s="252" t="str">
        <f>IF(AU37="","",VLOOKUP(AU37,'シフト記号表（勤務時間帯）'!$C$6:$K$35,9,FALSE))</f>
        <v/>
      </c>
      <c r="AV38" s="253" t="str">
        <f>IF(AV37="","",VLOOKUP(AV37,'シフト記号表（勤務時間帯）'!$C$6:$K$35,9,FALSE))</f>
        <v/>
      </c>
      <c r="AW38" s="253" t="str">
        <f>IF(AW37="","",VLOOKUP(AW37,'シフト記号表（勤務時間帯）'!$C$6:$K$35,9,FALSE))</f>
        <v/>
      </c>
      <c r="AX38" s="716" t="str">
        <f>IF($BB$3="４週",SUM(S38:AT38),IF($BB$3="暦月",SUM(S38:AW38),""))</f>
        <v/>
      </c>
      <c r="AY38" s="717"/>
      <c r="AZ38" s="718" t="str">
        <f>IF($BB$3="４週",AX38/4,IF($BB$3="暦月",'勤務表（参考様式１_100名まで）'!AX38/('勤務表（参考様式１_100名まで）'!$BB$8/7),""))</f>
        <v/>
      </c>
      <c r="BA38" s="719"/>
      <c r="BB38" s="765"/>
      <c r="BC38" s="766"/>
      <c r="BD38" s="766"/>
      <c r="BE38" s="766"/>
      <c r="BF38" s="767"/>
    </row>
    <row r="39" spans="2:58" ht="20.25" customHeight="1" x14ac:dyDescent="0.15">
      <c r="B39" s="727"/>
      <c r="C39" s="734"/>
      <c r="D39" s="735"/>
      <c r="E39" s="736"/>
      <c r="F39" s="251">
        <f>C37</f>
        <v>0</v>
      </c>
      <c r="G39" s="739"/>
      <c r="H39" s="743"/>
      <c r="I39" s="741"/>
      <c r="J39" s="741"/>
      <c r="K39" s="742"/>
      <c r="L39" s="746"/>
      <c r="M39" s="711"/>
      <c r="N39" s="711"/>
      <c r="O39" s="712"/>
      <c r="P39" s="720" t="s">
        <v>250</v>
      </c>
      <c r="Q39" s="721"/>
      <c r="R39" s="722"/>
      <c r="S39" s="256" t="str">
        <f>IF(S37="","",VLOOKUP(S37,'シフト記号表（勤務時間帯）'!$C$6:$U$35,19,FALSE))</f>
        <v/>
      </c>
      <c r="T39" s="257" t="str">
        <f>IF(T37="","",VLOOKUP(T37,'シフト記号表（勤務時間帯）'!$C$6:$U$35,19,FALSE))</f>
        <v/>
      </c>
      <c r="U39" s="257" t="str">
        <f>IF(U37="","",VLOOKUP(U37,'シフト記号表（勤務時間帯）'!$C$6:$U$35,19,FALSE))</f>
        <v/>
      </c>
      <c r="V39" s="257" t="str">
        <f>IF(V37="","",VLOOKUP(V37,'シフト記号表（勤務時間帯）'!$C$6:$U$35,19,FALSE))</f>
        <v/>
      </c>
      <c r="W39" s="257" t="str">
        <f>IF(W37="","",VLOOKUP(W37,'シフト記号表（勤務時間帯）'!$C$6:$U$35,19,FALSE))</f>
        <v/>
      </c>
      <c r="X39" s="257" t="str">
        <f>IF(X37="","",VLOOKUP(X37,'シフト記号表（勤務時間帯）'!$C$6:$U$35,19,FALSE))</f>
        <v/>
      </c>
      <c r="Y39" s="258" t="str">
        <f>IF(Y37="","",VLOOKUP(Y37,'シフト記号表（勤務時間帯）'!$C$6:$U$35,19,FALSE))</f>
        <v/>
      </c>
      <c r="Z39" s="256" t="str">
        <f>IF(Z37="","",VLOOKUP(Z37,'シフト記号表（勤務時間帯）'!$C$6:$U$35,19,FALSE))</f>
        <v/>
      </c>
      <c r="AA39" s="257" t="str">
        <f>IF(AA37="","",VLOOKUP(AA37,'シフト記号表（勤務時間帯）'!$C$6:$U$35,19,FALSE))</f>
        <v/>
      </c>
      <c r="AB39" s="257" t="str">
        <f>IF(AB37="","",VLOOKUP(AB37,'シフト記号表（勤務時間帯）'!$C$6:$U$35,19,FALSE))</f>
        <v/>
      </c>
      <c r="AC39" s="257" t="str">
        <f>IF(AC37="","",VLOOKUP(AC37,'シフト記号表（勤務時間帯）'!$C$6:$U$35,19,FALSE))</f>
        <v/>
      </c>
      <c r="AD39" s="257" t="str">
        <f>IF(AD37="","",VLOOKUP(AD37,'シフト記号表（勤務時間帯）'!$C$6:$U$35,19,FALSE))</f>
        <v/>
      </c>
      <c r="AE39" s="257" t="str">
        <f>IF(AE37="","",VLOOKUP(AE37,'シフト記号表（勤務時間帯）'!$C$6:$U$35,19,FALSE))</f>
        <v/>
      </c>
      <c r="AF39" s="258" t="str">
        <f>IF(AF37="","",VLOOKUP(AF37,'シフト記号表（勤務時間帯）'!$C$6:$U$35,19,FALSE))</f>
        <v/>
      </c>
      <c r="AG39" s="256" t="str">
        <f>IF(AG37="","",VLOOKUP(AG37,'シフト記号表（勤務時間帯）'!$C$6:$U$35,19,FALSE))</f>
        <v/>
      </c>
      <c r="AH39" s="257" t="str">
        <f>IF(AH37="","",VLOOKUP(AH37,'シフト記号表（勤務時間帯）'!$C$6:$U$35,19,FALSE))</f>
        <v/>
      </c>
      <c r="AI39" s="257" t="str">
        <f>IF(AI37="","",VLOOKUP(AI37,'シフト記号表（勤務時間帯）'!$C$6:$U$35,19,FALSE))</f>
        <v/>
      </c>
      <c r="AJ39" s="257" t="str">
        <f>IF(AJ37="","",VLOOKUP(AJ37,'シフト記号表（勤務時間帯）'!$C$6:$U$35,19,FALSE))</f>
        <v/>
      </c>
      <c r="AK39" s="257" t="str">
        <f>IF(AK37="","",VLOOKUP(AK37,'シフト記号表（勤務時間帯）'!$C$6:$U$35,19,FALSE))</f>
        <v/>
      </c>
      <c r="AL39" s="257" t="str">
        <f>IF(AL37="","",VLOOKUP(AL37,'シフト記号表（勤務時間帯）'!$C$6:$U$35,19,FALSE))</f>
        <v/>
      </c>
      <c r="AM39" s="258" t="str">
        <f>IF(AM37="","",VLOOKUP(AM37,'シフト記号表（勤務時間帯）'!$C$6:$U$35,19,FALSE))</f>
        <v/>
      </c>
      <c r="AN39" s="256" t="str">
        <f>IF(AN37="","",VLOOKUP(AN37,'シフト記号表（勤務時間帯）'!$C$6:$U$35,19,FALSE))</f>
        <v/>
      </c>
      <c r="AO39" s="257" t="str">
        <f>IF(AO37="","",VLOOKUP(AO37,'シフト記号表（勤務時間帯）'!$C$6:$U$35,19,FALSE))</f>
        <v/>
      </c>
      <c r="AP39" s="257" t="str">
        <f>IF(AP37="","",VLOOKUP(AP37,'シフト記号表（勤務時間帯）'!$C$6:$U$35,19,FALSE))</f>
        <v/>
      </c>
      <c r="AQ39" s="257" t="str">
        <f>IF(AQ37="","",VLOOKUP(AQ37,'シフト記号表（勤務時間帯）'!$C$6:$U$35,19,FALSE))</f>
        <v/>
      </c>
      <c r="AR39" s="257" t="str">
        <f>IF(AR37="","",VLOOKUP(AR37,'シフト記号表（勤務時間帯）'!$C$6:$U$35,19,FALSE))</f>
        <v/>
      </c>
      <c r="AS39" s="257" t="str">
        <f>IF(AS37="","",VLOOKUP(AS37,'シフト記号表（勤務時間帯）'!$C$6:$U$35,19,FALSE))</f>
        <v/>
      </c>
      <c r="AT39" s="258" t="str">
        <f>IF(AT37="","",VLOOKUP(AT37,'シフト記号表（勤務時間帯）'!$C$6:$U$35,19,FALSE))</f>
        <v/>
      </c>
      <c r="AU39" s="256" t="str">
        <f>IF(AU37="","",VLOOKUP(AU37,'シフト記号表（勤務時間帯）'!$C$6:$U$35,19,FALSE))</f>
        <v/>
      </c>
      <c r="AV39" s="257" t="str">
        <f>IF(AV37="","",VLOOKUP(AV37,'シフト記号表（勤務時間帯）'!$C$6:$U$35,19,FALSE))</f>
        <v/>
      </c>
      <c r="AW39" s="257" t="str">
        <f>IF(AW37="","",VLOOKUP(AW37,'シフト記号表（勤務時間帯）'!$C$6:$U$35,19,FALSE))</f>
        <v/>
      </c>
      <c r="AX39" s="723" t="str">
        <f>IF($BB$3="４週",SUM(S39:AT39),IF($BB$3="暦月",SUM(S39:AW39),""))</f>
        <v/>
      </c>
      <c r="AY39" s="724"/>
      <c r="AZ39" s="725" t="str">
        <f>IF($BB$3="４週",AX39/4,IF($BB$3="暦月",'勤務表（参考様式１_100名まで）'!AX39/('勤務表（参考様式１_100名まで）'!$BB$8/7),""))</f>
        <v/>
      </c>
      <c r="BA39" s="726"/>
      <c r="BB39" s="768"/>
      <c r="BC39" s="769"/>
      <c r="BD39" s="769"/>
      <c r="BE39" s="769"/>
      <c r="BF39" s="770"/>
    </row>
    <row r="40" spans="2:58" ht="20.25" customHeight="1" x14ac:dyDescent="0.15">
      <c r="B40" s="727">
        <f>B37+1</f>
        <v>7</v>
      </c>
      <c r="C40" s="728"/>
      <c r="D40" s="729"/>
      <c r="E40" s="730"/>
      <c r="F40" s="259"/>
      <c r="G40" s="737"/>
      <c r="H40" s="740"/>
      <c r="I40" s="741"/>
      <c r="J40" s="741"/>
      <c r="K40" s="742"/>
      <c r="L40" s="744"/>
      <c r="M40" s="705"/>
      <c r="N40" s="705"/>
      <c r="O40" s="706"/>
      <c r="P40" s="747" t="s">
        <v>248</v>
      </c>
      <c r="Q40" s="748"/>
      <c r="R40" s="749"/>
      <c r="S40" s="248"/>
      <c r="T40" s="249"/>
      <c r="U40" s="249"/>
      <c r="V40" s="249"/>
      <c r="W40" s="249"/>
      <c r="X40" s="249"/>
      <c r="Y40" s="250"/>
      <c r="Z40" s="248"/>
      <c r="AA40" s="249"/>
      <c r="AB40" s="249"/>
      <c r="AC40" s="249"/>
      <c r="AD40" s="249"/>
      <c r="AE40" s="249"/>
      <c r="AF40" s="250"/>
      <c r="AG40" s="248"/>
      <c r="AH40" s="249"/>
      <c r="AI40" s="249"/>
      <c r="AJ40" s="249"/>
      <c r="AK40" s="249"/>
      <c r="AL40" s="249"/>
      <c r="AM40" s="250"/>
      <c r="AN40" s="248"/>
      <c r="AO40" s="249"/>
      <c r="AP40" s="249"/>
      <c r="AQ40" s="249"/>
      <c r="AR40" s="249"/>
      <c r="AS40" s="249"/>
      <c r="AT40" s="250"/>
      <c r="AU40" s="248"/>
      <c r="AV40" s="249"/>
      <c r="AW40" s="249"/>
      <c r="AX40" s="700"/>
      <c r="AY40" s="701"/>
      <c r="AZ40" s="702"/>
      <c r="BA40" s="703"/>
      <c r="BB40" s="762"/>
      <c r="BC40" s="763"/>
      <c r="BD40" s="763"/>
      <c r="BE40" s="763"/>
      <c r="BF40" s="764"/>
    </row>
    <row r="41" spans="2:58" ht="20.25" customHeight="1" x14ac:dyDescent="0.15">
      <c r="B41" s="727"/>
      <c r="C41" s="731"/>
      <c r="D41" s="732"/>
      <c r="E41" s="733"/>
      <c r="F41" s="251"/>
      <c r="G41" s="738"/>
      <c r="H41" s="743"/>
      <c r="I41" s="741"/>
      <c r="J41" s="741"/>
      <c r="K41" s="742"/>
      <c r="L41" s="745"/>
      <c r="M41" s="708"/>
      <c r="N41" s="708"/>
      <c r="O41" s="709"/>
      <c r="P41" s="713" t="s">
        <v>249</v>
      </c>
      <c r="Q41" s="714"/>
      <c r="R41" s="715"/>
      <c r="S41" s="252" t="str">
        <f>IF(S40="","",VLOOKUP(S40,'シフト記号表（勤務時間帯）'!$C$6:$K$35,9,FALSE))</f>
        <v/>
      </c>
      <c r="T41" s="253" t="str">
        <f>IF(T40="","",VLOOKUP(T40,'シフト記号表（勤務時間帯）'!$C$6:$K$35,9,FALSE))</f>
        <v/>
      </c>
      <c r="U41" s="253" t="str">
        <f>IF(U40="","",VLOOKUP(U40,'シフト記号表（勤務時間帯）'!$C$6:$K$35,9,FALSE))</f>
        <v/>
      </c>
      <c r="V41" s="253" t="str">
        <f>IF(V40="","",VLOOKUP(V40,'シフト記号表（勤務時間帯）'!$C$6:$K$35,9,FALSE))</f>
        <v/>
      </c>
      <c r="W41" s="253" t="str">
        <f>IF(W40="","",VLOOKUP(W40,'シフト記号表（勤務時間帯）'!$C$6:$K$35,9,FALSE))</f>
        <v/>
      </c>
      <c r="X41" s="253" t="str">
        <f>IF(X40="","",VLOOKUP(X40,'シフト記号表（勤務時間帯）'!$C$6:$K$35,9,FALSE))</f>
        <v/>
      </c>
      <c r="Y41" s="254" t="str">
        <f>IF(Y40="","",VLOOKUP(Y40,'シフト記号表（勤務時間帯）'!$C$6:$K$35,9,FALSE))</f>
        <v/>
      </c>
      <c r="Z41" s="252" t="str">
        <f>IF(Z40="","",VLOOKUP(Z40,'シフト記号表（勤務時間帯）'!$C$6:$K$35,9,FALSE))</f>
        <v/>
      </c>
      <c r="AA41" s="253" t="str">
        <f>IF(AA40="","",VLOOKUP(AA40,'シフト記号表（勤務時間帯）'!$C$6:$K$35,9,FALSE))</f>
        <v/>
      </c>
      <c r="AB41" s="253" t="str">
        <f>IF(AB40="","",VLOOKUP(AB40,'シフト記号表（勤務時間帯）'!$C$6:$K$35,9,FALSE))</f>
        <v/>
      </c>
      <c r="AC41" s="253" t="str">
        <f>IF(AC40="","",VLOOKUP(AC40,'シフト記号表（勤務時間帯）'!$C$6:$K$35,9,FALSE))</f>
        <v/>
      </c>
      <c r="AD41" s="253" t="str">
        <f>IF(AD40="","",VLOOKUP(AD40,'シフト記号表（勤務時間帯）'!$C$6:$K$35,9,FALSE))</f>
        <v/>
      </c>
      <c r="AE41" s="253" t="str">
        <f>IF(AE40="","",VLOOKUP(AE40,'シフト記号表（勤務時間帯）'!$C$6:$K$35,9,FALSE))</f>
        <v/>
      </c>
      <c r="AF41" s="254" t="str">
        <f>IF(AF40="","",VLOOKUP(AF40,'シフト記号表（勤務時間帯）'!$C$6:$K$35,9,FALSE))</f>
        <v/>
      </c>
      <c r="AG41" s="252" t="str">
        <f>IF(AG40="","",VLOOKUP(AG40,'シフト記号表（勤務時間帯）'!$C$6:$K$35,9,FALSE))</f>
        <v/>
      </c>
      <c r="AH41" s="253" t="str">
        <f>IF(AH40="","",VLOOKUP(AH40,'シフト記号表（勤務時間帯）'!$C$6:$K$35,9,FALSE))</f>
        <v/>
      </c>
      <c r="AI41" s="253" t="str">
        <f>IF(AI40="","",VLOOKUP(AI40,'シフト記号表（勤務時間帯）'!$C$6:$K$35,9,FALSE))</f>
        <v/>
      </c>
      <c r="AJ41" s="253" t="str">
        <f>IF(AJ40="","",VLOOKUP(AJ40,'シフト記号表（勤務時間帯）'!$C$6:$K$35,9,FALSE))</f>
        <v/>
      </c>
      <c r="AK41" s="253" t="str">
        <f>IF(AK40="","",VLOOKUP(AK40,'シフト記号表（勤務時間帯）'!$C$6:$K$35,9,FALSE))</f>
        <v/>
      </c>
      <c r="AL41" s="253" t="str">
        <f>IF(AL40="","",VLOOKUP(AL40,'シフト記号表（勤務時間帯）'!$C$6:$K$35,9,FALSE))</f>
        <v/>
      </c>
      <c r="AM41" s="254" t="str">
        <f>IF(AM40="","",VLOOKUP(AM40,'シフト記号表（勤務時間帯）'!$C$6:$K$35,9,FALSE))</f>
        <v/>
      </c>
      <c r="AN41" s="252" t="str">
        <f>IF(AN40="","",VLOOKUP(AN40,'シフト記号表（勤務時間帯）'!$C$6:$K$35,9,FALSE))</f>
        <v/>
      </c>
      <c r="AO41" s="253" t="str">
        <f>IF(AO40="","",VLOOKUP(AO40,'シフト記号表（勤務時間帯）'!$C$6:$K$35,9,FALSE))</f>
        <v/>
      </c>
      <c r="AP41" s="253" t="str">
        <f>IF(AP40="","",VLOOKUP(AP40,'シフト記号表（勤務時間帯）'!$C$6:$K$35,9,FALSE))</f>
        <v/>
      </c>
      <c r="AQ41" s="253" t="str">
        <f>IF(AQ40="","",VLOOKUP(AQ40,'シフト記号表（勤務時間帯）'!$C$6:$K$35,9,FALSE))</f>
        <v/>
      </c>
      <c r="AR41" s="253" t="str">
        <f>IF(AR40="","",VLOOKUP(AR40,'シフト記号表（勤務時間帯）'!$C$6:$K$35,9,FALSE))</f>
        <v/>
      </c>
      <c r="AS41" s="253" t="str">
        <f>IF(AS40="","",VLOOKUP(AS40,'シフト記号表（勤務時間帯）'!$C$6:$K$35,9,FALSE))</f>
        <v/>
      </c>
      <c r="AT41" s="254" t="str">
        <f>IF(AT40="","",VLOOKUP(AT40,'シフト記号表（勤務時間帯）'!$C$6:$K$35,9,FALSE))</f>
        <v/>
      </c>
      <c r="AU41" s="252" t="str">
        <f>IF(AU40="","",VLOOKUP(AU40,'シフト記号表（勤務時間帯）'!$C$6:$K$35,9,FALSE))</f>
        <v/>
      </c>
      <c r="AV41" s="253" t="str">
        <f>IF(AV40="","",VLOOKUP(AV40,'シフト記号表（勤務時間帯）'!$C$6:$K$35,9,FALSE))</f>
        <v/>
      </c>
      <c r="AW41" s="253" t="str">
        <f>IF(AW40="","",VLOOKUP(AW40,'シフト記号表（勤務時間帯）'!$C$6:$K$35,9,FALSE))</f>
        <v/>
      </c>
      <c r="AX41" s="716" t="str">
        <f>IF($BB$3="４週",SUM(S41:AT41),IF($BB$3="暦月",SUM(S41:AW41),""))</f>
        <v/>
      </c>
      <c r="AY41" s="717"/>
      <c r="AZ41" s="718" t="str">
        <f>IF($BB$3="４週",AX41/4,IF($BB$3="暦月",'勤務表（参考様式１_100名まで）'!AX41/('勤務表（参考様式１_100名まで）'!$BB$8/7),""))</f>
        <v/>
      </c>
      <c r="BA41" s="719"/>
      <c r="BB41" s="765"/>
      <c r="BC41" s="766"/>
      <c r="BD41" s="766"/>
      <c r="BE41" s="766"/>
      <c r="BF41" s="767"/>
    </row>
    <row r="42" spans="2:58" ht="20.25" customHeight="1" x14ac:dyDescent="0.15">
      <c r="B42" s="727"/>
      <c r="C42" s="734"/>
      <c r="D42" s="735"/>
      <c r="E42" s="736"/>
      <c r="F42" s="251">
        <f>C40</f>
        <v>0</v>
      </c>
      <c r="G42" s="739"/>
      <c r="H42" s="743"/>
      <c r="I42" s="741"/>
      <c r="J42" s="741"/>
      <c r="K42" s="742"/>
      <c r="L42" s="746"/>
      <c r="M42" s="711"/>
      <c r="N42" s="711"/>
      <c r="O42" s="712"/>
      <c r="P42" s="720" t="s">
        <v>250</v>
      </c>
      <c r="Q42" s="721"/>
      <c r="R42" s="722"/>
      <c r="S42" s="256" t="str">
        <f>IF(S40="","",VLOOKUP(S40,'シフト記号表（勤務時間帯）'!$C$6:$U$35,19,FALSE))</f>
        <v/>
      </c>
      <c r="T42" s="257" t="str">
        <f>IF(T40="","",VLOOKUP(T40,'シフト記号表（勤務時間帯）'!$C$6:$U$35,19,FALSE))</f>
        <v/>
      </c>
      <c r="U42" s="257" t="str">
        <f>IF(U40="","",VLOOKUP(U40,'シフト記号表（勤務時間帯）'!$C$6:$U$35,19,FALSE))</f>
        <v/>
      </c>
      <c r="V42" s="257" t="str">
        <f>IF(V40="","",VLOOKUP(V40,'シフト記号表（勤務時間帯）'!$C$6:$U$35,19,FALSE))</f>
        <v/>
      </c>
      <c r="W42" s="257" t="str">
        <f>IF(W40="","",VLOOKUP(W40,'シフト記号表（勤務時間帯）'!$C$6:$U$35,19,FALSE))</f>
        <v/>
      </c>
      <c r="X42" s="257" t="str">
        <f>IF(X40="","",VLOOKUP(X40,'シフト記号表（勤務時間帯）'!$C$6:$U$35,19,FALSE))</f>
        <v/>
      </c>
      <c r="Y42" s="258" t="str">
        <f>IF(Y40="","",VLOOKUP(Y40,'シフト記号表（勤務時間帯）'!$C$6:$U$35,19,FALSE))</f>
        <v/>
      </c>
      <c r="Z42" s="256" t="str">
        <f>IF(Z40="","",VLOOKUP(Z40,'シフト記号表（勤務時間帯）'!$C$6:$U$35,19,FALSE))</f>
        <v/>
      </c>
      <c r="AA42" s="257" t="str">
        <f>IF(AA40="","",VLOOKUP(AA40,'シフト記号表（勤務時間帯）'!$C$6:$U$35,19,FALSE))</f>
        <v/>
      </c>
      <c r="AB42" s="257" t="str">
        <f>IF(AB40="","",VLOOKUP(AB40,'シフト記号表（勤務時間帯）'!$C$6:$U$35,19,FALSE))</f>
        <v/>
      </c>
      <c r="AC42" s="257" t="str">
        <f>IF(AC40="","",VLOOKUP(AC40,'シフト記号表（勤務時間帯）'!$C$6:$U$35,19,FALSE))</f>
        <v/>
      </c>
      <c r="AD42" s="257" t="str">
        <f>IF(AD40="","",VLOOKUP(AD40,'シフト記号表（勤務時間帯）'!$C$6:$U$35,19,FALSE))</f>
        <v/>
      </c>
      <c r="AE42" s="257" t="str">
        <f>IF(AE40="","",VLOOKUP(AE40,'シフト記号表（勤務時間帯）'!$C$6:$U$35,19,FALSE))</f>
        <v/>
      </c>
      <c r="AF42" s="258" t="str">
        <f>IF(AF40="","",VLOOKUP(AF40,'シフト記号表（勤務時間帯）'!$C$6:$U$35,19,FALSE))</f>
        <v/>
      </c>
      <c r="AG42" s="256" t="str">
        <f>IF(AG40="","",VLOOKUP(AG40,'シフト記号表（勤務時間帯）'!$C$6:$U$35,19,FALSE))</f>
        <v/>
      </c>
      <c r="AH42" s="257" t="str">
        <f>IF(AH40="","",VLOOKUP(AH40,'シフト記号表（勤務時間帯）'!$C$6:$U$35,19,FALSE))</f>
        <v/>
      </c>
      <c r="AI42" s="257" t="str">
        <f>IF(AI40="","",VLOOKUP(AI40,'シフト記号表（勤務時間帯）'!$C$6:$U$35,19,FALSE))</f>
        <v/>
      </c>
      <c r="AJ42" s="257" t="str">
        <f>IF(AJ40="","",VLOOKUP(AJ40,'シフト記号表（勤務時間帯）'!$C$6:$U$35,19,FALSE))</f>
        <v/>
      </c>
      <c r="AK42" s="257" t="str">
        <f>IF(AK40="","",VLOOKUP(AK40,'シフト記号表（勤務時間帯）'!$C$6:$U$35,19,FALSE))</f>
        <v/>
      </c>
      <c r="AL42" s="257" t="str">
        <f>IF(AL40="","",VLOOKUP(AL40,'シフト記号表（勤務時間帯）'!$C$6:$U$35,19,FALSE))</f>
        <v/>
      </c>
      <c r="AM42" s="258" t="str">
        <f>IF(AM40="","",VLOOKUP(AM40,'シフト記号表（勤務時間帯）'!$C$6:$U$35,19,FALSE))</f>
        <v/>
      </c>
      <c r="AN42" s="256" t="str">
        <f>IF(AN40="","",VLOOKUP(AN40,'シフト記号表（勤務時間帯）'!$C$6:$U$35,19,FALSE))</f>
        <v/>
      </c>
      <c r="AO42" s="257" t="str">
        <f>IF(AO40="","",VLOOKUP(AO40,'シフト記号表（勤務時間帯）'!$C$6:$U$35,19,FALSE))</f>
        <v/>
      </c>
      <c r="AP42" s="257" t="str">
        <f>IF(AP40="","",VLOOKUP(AP40,'シフト記号表（勤務時間帯）'!$C$6:$U$35,19,FALSE))</f>
        <v/>
      </c>
      <c r="AQ42" s="257" t="str">
        <f>IF(AQ40="","",VLOOKUP(AQ40,'シフト記号表（勤務時間帯）'!$C$6:$U$35,19,FALSE))</f>
        <v/>
      </c>
      <c r="AR42" s="257" t="str">
        <f>IF(AR40="","",VLOOKUP(AR40,'シフト記号表（勤務時間帯）'!$C$6:$U$35,19,FALSE))</f>
        <v/>
      </c>
      <c r="AS42" s="257" t="str">
        <f>IF(AS40="","",VLOOKUP(AS40,'シフト記号表（勤務時間帯）'!$C$6:$U$35,19,FALSE))</f>
        <v/>
      </c>
      <c r="AT42" s="258" t="str">
        <f>IF(AT40="","",VLOOKUP(AT40,'シフト記号表（勤務時間帯）'!$C$6:$U$35,19,FALSE))</f>
        <v/>
      </c>
      <c r="AU42" s="256" t="str">
        <f>IF(AU40="","",VLOOKUP(AU40,'シフト記号表（勤務時間帯）'!$C$6:$U$35,19,FALSE))</f>
        <v/>
      </c>
      <c r="AV42" s="257" t="str">
        <f>IF(AV40="","",VLOOKUP(AV40,'シフト記号表（勤務時間帯）'!$C$6:$U$35,19,FALSE))</f>
        <v/>
      </c>
      <c r="AW42" s="257" t="str">
        <f>IF(AW40="","",VLOOKUP(AW40,'シフト記号表（勤務時間帯）'!$C$6:$U$35,19,FALSE))</f>
        <v/>
      </c>
      <c r="AX42" s="723" t="str">
        <f>IF($BB$3="４週",SUM(S42:AT42),IF($BB$3="暦月",SUM(S42:AW42),""))</f>
        <v/>
      </c>
      <c r="AY42" s="724"/>
      <c r="AZ42" s="725" t="str">
        <f>IF($BB$3="４週",AX42/4,IF($BB$3="暦月",'勤務表（参考様式１_100名まで）'!AX42/('勤務表（参考様式１_100名まで）'!$BB$8/7),""))</f>
        <v/>
      </c>
      <c r="BA42" s="726"/>
      <c r="BB42" s="768"/>
      <c r="BC42" s="769"/>
      <c r="BD42" s="769"/>
      <c r="BE42" s="769"/>
      <c r="BF42" s="770"/>
    </row>
    <row r="43" spans="2:58" ht="20.25" customHeight="1" x14ac:dyDescent="0.15">
      <c r="B43" s="727">
        <f>B40+1</f>
        <v>8</v>
      </c>
      <c r="C43" s="728"/>
      <c r="D43" s="729"/>
      <c r="E43" s="730"/>
      <c r="F43" s="259"/>
      <c r="G43" s="737"/>
      <c r="H43" s="740"/>
      <c r="I43" s="741"/>
      <c r="J43" s="741"/>
      <c r="K43" s="742"/>
      <c r="L43" s="744"/>
      <c r="M43" s="705"/>
      <c r="N43" s="705"/>
      <c r="O43" s="706"/>
      <c r="P43" s="747" t="s">
        <v>248</v>
      </c>
      <c r="Q43" s="748"/>
      <c r="R43" s="749"/>
      <c r="S43" s="248"/>
      <c r="T43" s="249"/>
      <c r="U43" s="249"/>
      <c r="V43" s="249"/>
      <c r="W43" s="249"/>
      <c r="X43" s="249"/>
      <c r="Y43" s="250"/>
      <c r="Z43" s="248"/>
      <c r="AA43" s="249"/>
      <c r="AB43" s="249"/>
      <c r="AC43" s="249"/>
      <c r="AD43" s="249"/>
      <c r="AE43" s="249"/>
      <c r="AF43" s="250"/>
      <c r="AG43" s="248"/>
      <c r="AH43" s="249"/>
      <c r="AI43" s="249"/>
      <c r="AJ43" s="249"/>
      <c r="AK43" s="249"/>
      <c r="AL43" s="249"/>
      <c r="AM43" s="250"/>
      <c r="AN43" s="248"/>
      <c r="AO43" s="249"/>
      <c r="AP43" s="249"/>
      <c r="AQ43" s="249"/>
      <c r="AR43" s="249"/>
      <c r="AS43" s="249"/>
      <c r="AT43" s="250"/>
      <c r="AU43" s="248"/>
      <c r="AV43" s="249"/>
      <c r="AW43" s="249"/>
      <c r="AX43" s="700"/>
      <c r="AY43" s="701"/>
      <c r="AZ43" s="702"/>
      <c r="BA43" s="703"/>
      <c r="BB43" s="762"/>
      <c r="BC43" s="763"/>
      <c r="BD43" s="763"/>
      <c r="BE43" s="763"/>
      <c r="BF43" s="764"/>
    </row>
    <row r="44" spans="2:58" ht="20.25" customHeight="1" x14ac:dyDescent="0.15">
      <c r="B44" s="727"/>
      <c r="C44" s="731"/>
      <c r="D44" s="732"/>
      <c r="E44" s="733"/>
      <c r="F44" s="251"/>
      <c r="G44" s="738"/>
      <c r="H44" s="743"/>
      <c r="I44" s="741"/>
      <c r="J44" s="741"/>
      <c r="K44" s="742"/>
      <c r="L44" s="745"/>
      <c r="M44" s="708"/>
      <c r="N44" s="708"/>
      <c r="O44" s="709"/>
      <c r="P44" s="713" t="s">
        <v>249</v>
      </c>
      <c r="Q44" s="714"/>
      <c r="R44" s="715"/>
      <c r="S44" s="252" t="str">
        <f>IF(S43="","",VLOOKUP(S43,'シフト記号表（勤務時間帯）'!$C$6:$K$35,9,FALSE))</f>
        <v/>
      </c>
      <c r="T44" s="253" t="str">
        <f>IF(T43="","",VLOOKUP(T43,'シフト記号表（勤務時間帯）'!$C$6:$K$35,9,FALSE))</f>
        <v/>
      </c>
      <c r="U44" s="253" t="str">
        <f>IF(U43="","",VLOOKUP(U43,'シフト記号表（勤務時間帯）'!$C$6:$K$35,9,FALSE))</f>
        <v/>
      </c>
      <c r="V44" s="253" t="str">
        <f>IF(V43="","",VLOOKUP(V43,'シフト記号表（勤務時間帯）'!$C$6:$K$35,9,FALSE))</f>
        <v/>
      </c>
      <c r="W44" s="253" t="str">
        <f>IF(W43="","",VLOOKUP(W43,'シフト記号表（勤務時間帯）'!$C$6:$K$35,9,FALSE))</f>
        <v/>
      </c>
      <c r="X44" s="253" t="str">
        <f>IF(X43="","",VLOOKUP(X43,'シフト記号表（勤務時間帯）'!$C$6:$K$35,9,FALSE))</f>
        <v/>
      </c>
      <c r="Y44" s="254" t="str">
        <f>IF(Y43="","",VLOOKUP(Y43,'シフト記号表（勤務時間帯）'!$C$6:$K$35,9,FALSE))</f>
        <v/>
      </c>
      <c r="Z44" s="252" t="str">
        <f>IF(Z43="","",VLOOKUP(Z43,'シフト記号表（勤務時間帯）'!$C$6:$K$35,9,FALSE))</f>
        <v/>
      </c>
      <c r="AA44" s="253" t="str">
        <f>IF(AA43="","",VLOOKUP(AA43,'シフト記号表（勤務時間帯）'!$C$6:$K$35,9,FALSE))</f>
        <v/>
      </c>
      <c r="AB44" s="253" t="str">
        <f>IF(AB43="","",VLOOKUP(AB43,'シフト記号表（勤務時間帯）'!$C$6:$K$35,9,FALSE))</f>
        <v/>
      </c>
      <c r="AC44" s="253" t="str">
        <f>IF(AC43="","",VLOOKUP(AC43,'シフト記号表（勤務時間帯）'!$C$6:$K$35,9,FALSE))</f>
        <v/>
      </c>
      <c r="AD44" s="253" t="str">
        <f>IF(AD43="","",VLOOKUP(AD43,'シフト記号表（勤務時間帯）'!$C$6:$K$35,9,FALSE))</f>
        <v/>
      </c>
      <c r="AE44" s="253" t="str">
        <f>IF(AE43="","",VLOOKUP(AE43,'シフト記号表（勤務時間帯）'!$C$6:$K$35,9,FALSE))</f>
        <v/>
      </c>
      <c r="AF44" s="254" t="str">
        <f>IF(AF43="","",VLOOKUP(AF43,'シフト記号表（勤務時間帯）'!$C$6:$K$35,9,FALSE))</f>
        <v/>
      </c>
      <c r="AG44" s="252" t="str">
        <f>IF(AG43="","",VLOOKUP(AG43,'シフト記号表（勤務時間帯）'!$C$6:$K$35,9,FALSE))</f>
        <v/>
      </c>
      <c r="AH44" s="253" t="str">
        <f>IF(AH43="","",VLOOKUP(AH43,'シフト記号表（勤務時間帯）'!$C$6:$K$35,9,FALSE))</f>
        <v/>
      </c>
      <c r="AI44" s="253" t="str">
        <f>IF(AI43="","",VLOOKUP(AI43,'シフト記号表（勤務時間帯）'!$C$6:$K$35,9,FALSE))</f>
        <v/>
      </c>
      <c r="AJ44" s="253" t="str">
        <f>IF(AJ43="","",VLOOKUP(AJ43,'シフト記号表（勤務時間帯）'!$C$6:$K$35,9,FALSE))</f>
        <v/>
      </c>
      <c r="AK44" s="253" t="str">
        <f>IF(AK43="","",VLOOKUP(AK43,'シフト記号表（勤務時間帯）'!$C$6:$K$35,9,FALSE))</f>
        <v/>
      </c>
      <c r="AL44" s="253" t="str">
        <f>IF(AL43="","",VLOOKUP(AL43,'シフト記号表（勤務時間帯）'!$C$6:$K$35,9,FALSE))</f>
        <v/>
      </c>
      <c r="AM44" s="254" t="str">
        <f>IF(AM43="","",VLOOKUP(AM43,'シフト記号表（勤務時間帯）'!$C$6:$K$35,9,FALSE))</f>
        <v/>
      </c>
      <c r="AN44" s="252" t="str">
        <f>IF(AN43="","",VLOOKUP(AN43,'シフト記号表（勤務時間帯）'!$C$6:$K$35,9,FALSE))</f>
        <v/>
      </c>
      <c r="AO44" s="253" t="str">
        <f>IF(AO43="","",VLOOKUP(AO43,'シフト記号表（勤務時間帯）'!$C$6:$K$35,9,FALSE))</f>
        <v/>
      </c>
      <c r="AP44" s="253" t="str">
        <f>IF(AP43="","",VLOOKUP(AP43,'シフト記号表（勤務時間帯）'!$C$6:$K$35,9,FALSE))</f>
        <v/>
      </c>
      <c r="AQ44" s="253" t="str">
        <f>IF(AQ43="","",VLOOKUP(AQ43,'シフト記号表（勤務時間帯）'!$C$6:$K$35,9,FALSE))</f>
        <v/>
      </c>
      <c r="AR44" s="253" t="str">
        <f>IF(AR43="","",VLOOKUP(AR43,'シフト記号表（勤務時間帯）'!$C$6:$K$35,9,FALSE))</f>
        <v/>
      </c>
      <c r="AS44" s="253" t="str">
        <f>IF(AS43="","",VLOOKUP(AS43,'シフト記号表（勤務時間帯）'!$C$6:$K$35,9,FALSE))</f>
        <v/>
      </c>
      <c r="AT44" s="254" t="str">
        <f>IF(AT43="","",VLOOKUP(AT43,'シフト記号表（勤務時間帯）'!$C$6:$K$35,9,FALSE))</f>
        <v/>
      </c>
      <c r="AU44" s="252" t="str">
        <f>IF(AU43="","",VLOOKUP(AU43,'シフト記号表（勤務時間帯）'!$C$6:$K$35,9,FALSE))</f>
        <v/>
      </c>
      <c r="AV44" s="253" t="str">
        <f>IF(AV43="","",VLOOKUP(AV43,'シフト記号表（勤務時間帯）'!$C$6:$K$35,9,FALSE))</f>
        <v/>
      </c>
      <c r="AW44" s="253" t="str">
        <f>IF(AW43="","",VLOOKUP(AW43,'シフト記号表（勤務時間帯）'!$C$6:$K$35,9,FALSE))</f>
        <v/>
      </c>
      <c r="AX44" s="716" t="str">
        <f>IF($BB$3="４週",SUM(S44:AT44),IF($BB$3="暦月",SUM(S44:AW44),""))</f>
        <v/>
      </c>
      <c r="AY44" s="717"/>
      <c r="AZ44" s="718" t="str">
        <f>IF($BB$3="４週",AX44/4,IF($BB$3="暦月",'勤務表（参考様式１_100名まで）'!AX44/('勤務表（参考様式１_100名まで）'!$BB$8/7),""))</f>
        <v/>
      </c>
      <c r="BA44" s="719"/>
      <c r="BB44" s="765"/>
      <c r="BC44" s="766"/>
      <c r="BD44" s="766"/>
      <c r="BE44" s="766"/>
      <c r="BF44" s="767"/>
    </row>
    <row r="45" spans="2:58" ht="20.25" customHeight="1" x14ac:dyDescent="0.15">
      <c r="B45" s="727"/>
      <c r="C45" s="734"/>
      <c r="D45" s="735"/>
      <c r="E45" s="736"/>
      <c r="F45" s="251">
        <f>C43</f>
        <v>0</v>
      </c>
      <c r="G45" s="739"/>
      <c r="H45" s="743"/>
      <c r="I45" s="741"/>
      <c r="J45" s="741"/>
      <c r="K45" s="742"/>
      <c r="L45" s="746"/>
      <c r="M45" s="711"/>
      <c r="N45" s="711"/>
      <c r="O45" s="712"/>
      <c r="P45" s="720" t="s">
        <v>250</v>
      </c>
      <c r="Q45" s="721"/>
      <c r="R45" s="722"/>
      <c r="S45" s="256" t="str">
        <f>IF(S43="","",VLOOKUP(S43,'シフト記号表（勤務時間帯）'!$C$6:$U$35,19,FALSE))</f>
        <v/>
      </c>
      <c r="T45" s="257" t="str">
        <f>IF(T43="","",VLOOKUP(T43,'シフト記号表（勤務時間帯）'!$C$6:$U$35,19,FALSE))</f>
        <v/>
      </c>
      <c r="U45" s="257" t="str">
        <f>IF(U43="","",VLOOKUP(U43,'シフト記号表（勤務時間帯）'!$C$6:$U$35,19,FALSE))</f>
        <v/>
      </c>
      <c r="V45" s="257" t="str">
        <f>IF(V43="","",VLOOKUP(V43,'シフト記号表（勤務時間帯）'!$C$6:$U$35,19,FALSE))</f>
        <v/>
      </c>
      <c r="W45" s="257" t="str">
        <f>IF(W43="","",VLOOKUP(W43,'シフト記号表（勤務時間帯）'!$C$6:$U$35,19,FALSE))</f>
        <v/>
      </c>
      <c r="X45" s="257" t="str">
        <f>IF(X43="","",VLOOKUP(X43,'シフト記号表（勤務時間帯）'!$C$6:$U$35,19,FALSE))</f>
        <v/>
      </c>
      <c r="Y45" s="258" t="str">
        <f>IF(Y43="","",VLOOKUP(Y43,'シフト記号表（勤務時間帯）'!$C$6:$U$35,19,FALSE))</f>
        <v/>
      </c>
      <c r="Z45" s="256" t="str">
        <f>IF(Z43="","",VLOOKUP(Z43,'シフト記号表（勤務時間帯）'!$C$6:$U$35,19,FALSE))</f>
        <v/>
      </c>
      <c r="AA45" s="257" t="str">
        <f>IF(AA43="","",VLOOKUP(AA43,'シフト記号表（勤務時間帯）'!$C$6:$U$35,19,FALSE))</f>
        <v/>
      </c>
      <c r="AB45" s="257" t="str">
        <f>IF(AB43="","",VLOOKUP(AB43,'シフト記号表（勤務時間帯）'!$C$6:$U$35,19,FALSE))</f>
        <v/>
      </c>
      <c r="AC45" s="257" t="str">
        <f>IF(AC43="","",VLOOKUP(AC43,'シフト記号表（勤務時間帯）'!$C$6:$U$35,19,FALSE))</f>
        <v/>
      </c>
      <c r="AD45" s="257" t="str">
        <f>IF(AD43="","",VLOOKUP(AD43,'シフト記号表（勤務時間帯）'!$C$6:$U$35,19,FALSE))</f>
        <v/>
      </c>
      <c r="AE45" s="257" t="str">
        <f>IF(AE43="","",VLOOKUP(AE43,'シフト記号表（勤務時間帯）'!$C$6:$U$35,19,FALSE))</f>
        <v/>
      </c>
      <c r="AF45" s="258" t="str">
        <f>IF(AF43="","",VLOOKUP(AF43,'シフト記号表（勤務時間帯）'!$C$6:$U$35,19,FALSE))</f>
        <v/>
      </c>
      <c r="AG45" s="256" t="str">
        <f>IF(AG43="","",VLOOKUP(AG43,'シフト記号表（勤務時間帯）'!$C$6:$U$35,19,FALSE))</f>
        <v/>
      </c>
      <c r="AH45" s="257" t="str">
        <f>IF(AH43="","",VLOOKUP(AH43,'シフト記号表（勤務時間帯）'!$C$6:$U$35,19,FALSE))</f>
        <v/>
      </c>
      <c r="AI45" s="257" t="str">
        <f>IF(AI43="","",VLOOKUP(AI43,'シフト記号表（勤務時間帯）'!$C$6:$U$35,19,FALSE))</f>
        <v/>
      </c>
      <c r="AJ45" s="257" t="str">
        <f>IF(AJ43="","",VLOOKUP(AJ43,'シフト記号表（勤務時間帯）'!$C$6:$U$35,19,FALSE))</f>
        <v/>
      </c>
      <c r="AK45" s="257" t="str">
        <f>IF(AK43="","",VLOOKUP(AK43,'シフト記号表（勤務時間帯）'!$C$6:$U$35,19,FALSE))</f>
        <v/>
      </c>
      <c r="AL45" s="257" t="str">
        <f>IF(AL43="","",VLOOKUP(AL43,'シフト記号表（勤務時間帯）'!$C$6:$U$35,19,FALSE))</f>
        <v/>
      </c>
      <c r="AM45" s="258" t="str">
        <f>IF(AM43="","",VLOOKUP(AM43,'シフト記号表（勤務時間帯）'!$C$6:$U$35,19,FALSE))</f>
        <v/>
      </c>
      <c r="AN45" s="256" t="str">
        <f>IF(AN43="","",VLOOKUP(AN43,'シフト記号表（勤務時間帯）'!$C$6:$U$35,19,FALSE))</f>
        <v/>
      </c>
      <c r="AO45" s="257" t="str">
        <f>IF(AO43="","",VLOOKUP(AO43,'シフト記号表（勤務時間帯）'!$C$6:$U$35,19,FALSE))</f>
        <v/>
      </c>
      <c r="AP45" s="257" t="str">
        <f>IF(AP43="","",VLOOKUP(AP43,'シフト記号表（勤務時間帯）'!$C$6:$U$35,19,FALSE))</f>
        <v/>
      </c>
      <c r="AQ45" s="257" t="str">
        <f>IF(AQ43="","",VLOOKUP(AQ43,'シフト記号表（勤務時間帯）'!$C$6:$U$35,19,FALSE))</f>
        <v/>
      </c>
      <c r="AR45" s="257" t="str">
        <f>IF(AR43="","",VLOOKUP(AR43,'シフト記号表（勤務時間帯）'!$C$6:$U$35,19,FALSE))</f>
        <v/>
      </c>
      <c r="AS45" s="257" t="str">
        <f>IF(AS43="","",VLOOKUP(AS43,'シフト記号表（勤務時間帯）'!$C$6:$U$35,19,FALSE))</f>
        <v/>
      </c>
      <c r="AT45" s="258" t="str">
        <f>IF(AT43="","",VLOOKUP(AT43,'シフト記号表（勤務時間帯）'!$C$6:$U$35,19,FALSE))</f>
        <v/>
      </c>
      <c r="AU45" s="256" t="str">
        <f>IF(AU43="","",VLOOKUP(AU43,'シフト記号表（勤務時間帯）'!$C$6:$U$35,19,FALSE))</f>
        <v/>
      </c>
      <c r="AV45" s="257" t="str">
        <f>IF(AV43="","",VLOOKUP(AV43,'シフト記号表（勤務時間帯）'!$C$6:$U$35,19,FALSE))</f>
        <v/>
      </c>
      <c r="AW45" s="257" t="str">
        <f>IF(AW43="","",VLOOKUP(AW43,'シフト記号表（勤務時間帯）'!$C$6:$U$35,19,FALSE))</f>
        <v/>
      </c>
      <c r="AX45" s="723" t="str">
        <f>IF($BB$3="４週",SUM(S45:AT45),IF($BB$3="暦月",SUM(S45:AW45),""))</f>
        <v/>
      </c>
      <c r="AY45" s="724"/>
      <c r="AZ45" s="725" t="str">
        <f>IF($BB$3="４週",AX45/4,IF($BB$3="暦月",'勤務表（参考様式１_100名まで）'!AX45/('勤務表（参考様式１_100名まで）'!$BB$8/7),""))</f>
        <v/>
      </c>
      <c r="BA45" s="726"/>
      <c r="BB45" s="768"/>
      <c r="BC45" s="769"/>
      <c r="BD45" s="769"/>
      <c r="BE45" s="769"/>
      <c r="BF45" s="770"/>
    </row>
    <row r="46" spans="2:58" ht="20.25" customHeight="1" x14ac:dyDescent="0.15">
      <c r="B46" s="727">
        <f>B43+1</f>
        <v>9</v>
      </c>
      <c r="C46" s="728"/>
      <c r="D46" s="729"/>
      <c r="E46" s="730"/>
      <c r="F46" s="259"/>
      <c r="G46" s="737"/>
      <c r="H46" s="740"/>
      <c r="I46" s="741"/>
      <c r="J46" s="741"/>
      <c r="K46" s="742"/>
      <c r="L46" s="744"/>
      <c r="M46" s="705"/>
      <c r="N46" s="705"/>
      <c r="O46" s="706"/>
      <c r="P46" s="747" t="s">
        <v>248</v>
      </c>
      <c r="Q46" s="748"/>
      <c r="R46" s="749"/>
      <c r="S46" s="248"/>
      <c r="T46" s="249"/>
      <c r="U46" s="249"/>
      <c r="V46" s="249"/>
      <c r="W46" s="249"/>
      <c r="X46" s="249"/>
      <c r="Y46" s="250"/>
      <c r="Z46" s="248"/>
      <c r="AA46" s="249"/>
      <c r="AB46" s="249"/>
      <c r="AC46" s="249"/>
      <c r="AD46" s="249"/>
      <c r="AE46" s="249"/>
      <c r="AF46" s="250"/>
      <c r="AG46" s="248"/>
      <c r="AH46" s="249"/>
      <c r="AI46" s="249"/>
      <c r="AJ46" s="249"/>
      <c r="AK46" s="249"/>
      <c r="AL46" s="249"/>
      <c r="AM46" s="250"/>
      <c r="AN46" s="248"/>
      <c r="AO46" s="249"/>
      <c r="AP46" s="249"/>
      <c r="AQ46" s="249"/>
      <c r="AR46" s="249"/>
      <c r="AS46" s="249"/>
      <c r="AT46" s="250"/>
      <c r="AU46" s="248"/>
      <c r="AV46" s="249"/>
      <c r="AW46" s="249"/>
      <c r="AX46" s="700"/>
      <c r="AY46" s="701"/>
      <c r="AZ46" s="702"/>
      <c r="BA46" s="703"/>
      <c r="BB46" s="762"/>
      <c r="BC46" s="763"/>
      <c r="BD46" s="763"/>
      <c r="BE46" s="763"/>
      <c r="BF46" s="764"/>
    </row>
    <row r="47" spans="2:58" ht="20.25" customHeight="1" x14ac:dyDescent="0.15">
      <c r="B47" s="727"/>
      <c r="C47" s="731"/>
      <c r="D47" s="732"/>
      <c r="E47" s="733"/>
      <c r="F47" s="251"/>
      <c r="G47" s="738"/>
      <c r="H47" s="743"/>
      <c r="I47" s="741"/>
      <c r="J47" s="741"/>
      <c r="K47" s="742"/>
      <c r="L47" s="745"/>
      <c r="M47" s="708"/>
      <c r="N47" s="708"/>
      <c r="O47" s="709"/>
      <c r="P47" s="713" t="s">
        <v>249</v>
      </c>
      <c r="Q47" s="714"/>
      <c r="R47" s="715"/>
      <c r="S47" s="252" t="str">
        <f>IF(S46="","",VLOOKUP(S46,'シフト記号表（勤務時間帯）'!$C$6:$K$35,9,FALSE))</f>
        <v/>
      </c>
      <c r="T47" s="253" t="str">
        <f>IF(T46="","",VLOOKUP(T46,'シフト記号表（勤務時間帯）'!$C$6:$K$35,9,FALSE))</f>
        <v/>
      </c>
      <c r="U47" s="253" t="str">
        <f>IF(U46="","",VLOOKUP(U46,'シフト記号表（勤務時間帯）'!$C$6:$K$35,9,FALSE))</f>
        <v/>
      </c>
      <c r="V47" s="253" t="str">
        <f>IF(V46="","",VLOOKUP(V46,'シフト記号表（勤務時間帯）'!$C$6:$K$35,9,FALSE))</f>
        <v/>
      </c>
      <c r="W47" s="253" t="str">
        <f>IF(W46="","",VLOOKUP(W46,'シフト記号表（勤務時間帯）'!$C$6:$K$35,9,FALSE))</f>
        <v/>
      </c>
      <c r="X47" s="253" t="str">
        <f>IF(X46="","",VLOOKUP(X46,'シフト記号表（勤務時間帯）'!$C$6:$K$35,9,FALSE))</f>
        <v/>
      </c>
      <c r="Y47" s="254" t="str">
        <f>IF(Y46="","",VLOOKUP(Y46,'シフト記号表（勤務時間帯）'!$C$6:$K$35,9,FALSE))</f>
        <v/>
      </c>
      <c r="Z47" s="252" t="str">
        <f>IF(Z46="","",VLOOKUP(Z46,'シフト記号表（勤務時間帯）'!$C$6:$K$35,9,FALSE))</f>
        <v/>
      </c>
      <c r="AA47" s="253" t="str">
        <f>IF(AA46="","",VLOOKUP(AA46,'シフト記号表（勤務時間帯）'!$C$6:$K$35,9,FALSE))</f>
        <v/>
      </c>
      <c r="AB47" s="253" t="str">
        <f>IF(AB46="","",VLOOKUP(AB46,'シフト記号表（勤務時間帯）'!$C$6:$K$35,9,FALSE))</f>
        <v/>
      </c>
      <c r="AC47" s="253" t="str">
        <f>IF(AC46="","",VLOOKUP(AC46,'シフト記号表（勤務時間帯）'!$C$6:$K$35,9,FALSE))</f>
        <v/>
      </c>
      <c r="AD47" s="253" t="str">
        <f>IF(AD46="","",VLOOKUP(AD46,'シフト記号表（勤務時間帯）'!$C$6:$K$35,9,FALSE))</f>
        <v/>
      </c>
      <c r="AE47" s="253" t="str">
        <f>IF(AE46="","",VLOOKUP(AE46,'シフト記号表（勤務時間帯）'!$C$6:$K$35,9,FALSE))</f>
        <v/>
      </c>
      <c r="AF47" s="254" t="str">
        <f>IF(AF46="","",VLOOKUP(AF46,'シフト記号表（勤務時間帯）'!$C$6:$K$35,9,FALSE))</f>
        <v/>
      </c>
      <c r="AG47" s="252" t="str">
        <f>IF(AG46="","",VLOOKUP(AG46,'シフト記号表（勤務時間帯）'!$C$6:$K$35,9,FALSE))</f>
        <v/>
      </c>
      <c r="AH47" s="253" t="str">
        <f>IF(AH46="","",VLOOKUP(AH46,'シフト記号表（勤務時間帯）'!$C$6:$K$35,9,FALSE))</f>
        <v/>
      </c>
      <c r="AI47" s="253" t="str">
        <f>IF(AI46="","",VLOOKUP(AI46,'シフト記号表（勤務時間帯）'!$C$6:$K$35,9,FALSE))</f>
        <v/>
      </c>
      <c r="AJ47" s="253" t="str">
        <f>IF(AJ46="","",VLOOKUP(AJ46,'シフト記号表（勤務時間帯）'!$C$6:$K$35,9,FALSE))</f>
        <v/>
      </c>
      <c r="AK47" s="253" t="str">
        <f>IF(AK46="","",VLOOKUP(AK46,'シフト記号表（勤務時間帯）'!$C$6:$K$35,9,FALSE))</f>
        <v/>
      </c>
      <c r="AL47" s="253" t="str">
        <f>IF(AL46="","",VLOOKUP(AL46,'シフト記号表（勤務時間帯）'!$C$6:$K$35,9,FALSE))</f>
        <v/>
      </c>
      <c r="AM47" s="254" t="str">
        <f>IF(AM46="","",VLOOKUP(AM46,'シフト記号表（勤務時間帯）'!$C$6:$K$35,9,FALSE))</f>
        <v/>
      </c>
      <c r="AN47" s="252" t="str">
        <f>IF(AN46="","",VLOOKUP(AN46,'シフト記号表（勤務時間帯）'!$C$6:$K$35,9,FALSE))</f>
        <v/>
      </c>
      <c r="AO47" s="253" t="str">
        <f>IF(AO46="","",VLOOKUP(AO46,'シフト記号表（勤務時間帯）'!$C$6:$K$35,9,FALSE))</f>
        <v/>
      </c>
      <c r="AP47" s="253" t="str">
        <f>IF(AP46="","",VLOOKUP(AP46,'シフト記号表（勤務時間帯）'!$C$6:$K$35,9,FALSE))</f>
        <v/>
      </c>
      <c r="AQ47" s="253" t="str">
        <f>IF(AQ46="","",VLOOKUP(AQ46,'シフト記号表（勤務時間帯）'!$C$6:$K$35,9,FALSE))</f>
        <v/>
      </c>
      <c r="AR47" s="253" t="str">
        <f>IF(AR46="","",VLOOKUP(AR46,'シフト記号表（勤務時間帯）'!$C$6:$K$35,9,FALSE))</f>
        <v/>
      </c>
      <c r="AS47" s="253" t="str">
        <f>IF(AS46="","",VLOOKUP(AS46,'シフト記号表（勤務時間帯）'!$C$6:$K$35,9,FALSE))</f>
        <v/>
      </c>
      <c r="AT47" s="254" t="str">
        <f>IF(AT46="","",VLOOKUP(AT46,'シフト記号表（勤務時間帯）'!$C$6:$K$35,9,FALSE))</f>
        <v/>
      </c>
      <c r="AU47" s="252" t="str">
        <f>IF(AU46="","",VLOOKUP(AU46,'シフト記号表（勤務時間帯）'!$C$6:$K$35,9,FALSE))</f>
        <v/>
      </c>
      <c r="AV47" s="253" t="str">
        <f>IF(AV46="","",VLOOKUP(AV46,'シフト記号表（勤務時間帯）'!$C$6:$K$35,9,FALSE))</f>
        <v/>
      </c>
      <c r="AW47" s="253" t="str">
        <f>IF(AW46="","",VLOOKUP(AW46,'シフト記号表（勤務時間帯）'!$C$6:$K$35,9,FALSE))</f>
        <v/>
      </c>
      <c r="AX47" s="716" t="str">
        <f>IF($BB$3="４週",SUM(S47:AT47),IF($BB$3="暦月",SUM(S47:AW47),""))</f>
        <v/>
      </c>
      <c r="AY47" s="717"/>
      <c r="AZ47" s="718" t="str">
        <f>IF($BB$3="４週",AX47/4,IF($BB$3="暦月",'勤務表（参考様式１_100名まで）'!AX47/('勤務表（参考様式１_100名まで）'!$BB$8/7),""))</f>
        <v/>
      </c>
      <c r="BA47" s="719"/>
      <c r="BB47" s="765"/>
      <c r="BC47" s="766"/>
      <c r="BD47" s="766"/>
      <c r="BE47" s="766"/>
      <c r="BF47" s="767"/>
    </row>
    <row r="48" spans="2:58" ht="20.25" customHeight="1" x14ac:dyDescent="0.15">
      <c r="B48" s="727"/>
      <c r="C48" s="734"/>
      <c r="D48" s="735"/>
      <c r="E48" s="736"/>
      <c r="F48" s="251">
        <f>C46</f>
        <v>0</v>
      </c>
      <c r="G48" s="739"/>
      <c r="H48" s="743"/>
      <c r="I48" s="741"/>
      <c r="J48" s="741"/>
      <c r="K48" s="742"/>
      <c r="L48" s="746"/>
      <c r="M48" s="711"/>
      <c r="N48" s="711"/>
      <c r="O48" s="712"/>
      <c r="P48" s="720" t="s">
        <v>250</v>
      </c>
      <c r="Q48" s="721"/>
      <c r="R48" s="722"/>
      <c r="S48" s="256" t="str">
        <f>IF(S46="","",VLOOKUP(S46,'シフト記号表（勤務時間帯）'!$C$6:$U$35,19,FALSE))</f>
        <v/>
      </c>
      <c r="T48" s="257" t="str">
        <f>IF(T46="","",VLOOKUP(T46,'シフト記号表（勤務時間帯）'!$C$6:$U$35,19,FALSE))</f>
        <v/>
      </c>
      <c r="U48" s="257" t="str">
        <f>IF(U46="","",VLOOKUP(U46,'シフト記号表（勤務時間帯）'!$C$6:$U$35,19,FALSE))</f>
        <v/>
      </c>
      <c r="V48" s="257" t="str">
        <f>IF(V46="","",VLOOKUP(V46,'シフト記号表（勤務時間帯）'!$C$6:$U$35,19,FALSE))</f>
        <v/>
      </c>
      <c r="W48" s="257" t="str">
        <f>IF(W46="","",VLOOKUP(W46,'シフト記号表（勤務時間帯）'!$C$6:$U$35,19,FALSE))</f>
        <v/>
      </c>
      <c r="X48" s="257" t="str">
        <f>IF(X46="","",VLOOKUP(X46,'シフト記号表（勤務時間帯）'!$C$6:$U$35,19,FALSE))</f>
        <v/>
      </c>
      <c r="Y48" s="258" t="str">
        <f>IF(Y46="","",VLOOKUP(Y46,'シフト記号表（勤務時間帯）'!$C$6:$U$35,19,FALSE))</f>
        <v/>
      </c>
      <c r="Z48" s="256" t="str">
        <f>IF(Z46="","",VLOOKUP(Z46,'シフト記号表（勤務時間帯）'!$C$6:$U$35,19,FALSE))</f>
        <v/>
      </c>
      <c r="AA48" s="257" t="str">
        <f>IF(AA46="","",VLOOKUP(AA46,'シフト記号表（勤務時間帯）'!$C$6:$U$35,19,FALSE))</f>
        <v/>
      </c>
      <c r="AB48" s="257" t="str">
        <f>IF(AB46="","",VLOOKUP(AB46,'シフト記号表（勤務時間帯）'!$C$6:$U$35,19,FALSE))</f>
        <v/>
      </c>
      <c r="AC48" s="257" t="str">
        <f>IF(AC46="","",VLOOKUP(AC46,'シフト記号表（勤務時間帯）'!$C$6:$U$35,19,FALSE))</f>
        <v/>
      </c>
      <c r="AD48" s="257" t="str">
        <f>IF(AD46="","",VLOOKUP(AD46,'シフト記号表（勤務時間帯）'!$C$6:$U$35,19,FALSE))</f>
        <v/>
      </c>
      <c r="AE48" s="257" t="str">
        <f>IF(AE46="","",VLOOKUP(AE46,'シフト記号表（勤務時間帯）'!$C$6:$U$35,19,FALSE))</f>
        <v/>
      </c>
      <c r="AF48" s="258" t="str">
        <f>IF(AF46="","",VLOOKUP(AF46,'シフト記号表（勤務時間帯）'!$C$6:$U$35,19,FALSE))</f>
        <v/>
      </c>
      <c r="AG48" s="256" t="str">
        <f>IF(AG46="","",VLOOKUP(AG46,'シフト記号表（勤務時間帯）'!$C$6:$U$35,19,FALSE))</f>
        <v/>
      </c>
      <c r="AH48" s="257" t="str">
        <f>IF(AH46="","",VLOOKUP(AH46,'シフト記号表（勤務時間帯）'!$C$6:$U$35,19,FALSE))</f>
        <v/>
      </c>
      <c r="AI48" s="257" t="str">
        <f>IF(AI46="","",VLOOKUP(AI46,'シフト記号表（勤務時間帯）'!$C$6:$U$35,19,FALSE))</f>
        <v/>
      </c>
      <c r="AJ48" s="257" t="str">
        <f>IF(AJ46="","",VLOOKUP(AJ46,'シフト記号表（勤務時間帯）'!$C$6:$U$35,19,FALSE))</f>
        <v/>
      </c>
      <c r="AK48" s="257" t="str">
        <f>IF(AK46="","",VLOOKUP(AK46,'シフト記号表（勤務時間帯）'!$C$6:$U$35,19,FALSE))</f>
        <v/>
      </c>
      <c r="AL48" s="257" t="str">
        <f>IF(AL46="","",VLOOKUP(AL46,'シフト記号表（勤務時間帯）'!$C$6:$U$35,19,FALSE))</f>
        <v/>
      </c>
      <c r="AM48" s="258" t="str">
        <f>IF(AM46="","",VLOOKUP(AM46,'シフト記号表（勤務時間帯）'!$C$6:$U$35,19,FALSE))</f>
        <v/>
      </c>
      <c r="AN48" s="256" t="str">
        <f>IF(AN46="","",VLOOKUP(AN46,'シフト記号表（勤務時間帯）'!$C$6:$U$35,19,FALSE))</f>
        <v/>
      </c>
      <c r="AO48" s="257" t="str">
        <f>IF(AO46="","",VLOOKUP(AO46,'シフト記号表（勤務時間帯）'!$C$6:$U$35,19,FALSE))</f>
        <v/>
      </c>
      <c r="AP48" s="257" t="str">
        <f>IF(AP46="","",VLOOKUP(AP46,'シフト記号表（勤務時間帯）'!$C$6:$U$35,19,FALSE))</f>
        <v/>
      </c>
      <c r="AQ48" s="257" t="str">
        <f>IF(AQ46="","",VLOOKUP(AQ46,'シフト記号表（勤務時間帯）'!$C$6:$U$35,19,FALSE))</f>
        <v/>
      </c>
      <c r="AR48" s="257" t="str">
        <f>IF(AR46="","",VLOOKUP(AR46,'シフト記号表（勤務時間帯）'!$C$6:$U$35,19,FALSE))</f>
        <v/>
      </c>
      <c r="AS48" s="257" t="str">
        <f>IF(AS46="","",VLOOKUP(AS46,'シフト記号表（勤務時間帯）'!$C$6:$U$35,19,FALSE))</f>
        <v/>
      </c>
      <c r="AT48" s="258" t="str">
        <f>IF(AT46="","",VLOOKUP(AT46,'シフト記号表（勤務時間帯）'!$C$6:$U$35,19,FALSE))</f>
        <v/>
      </c>
      <c r="AU48" s="256" t="str">
        <f>IF(AU46="","",VLOOKUP(AU46,'シフト記号表（勤務時間帯）'!$C$6:$U$35,19,FALSE))</f>
        <v/>
      </c>
      <c r="AV48" s="257" t="str">
        <f>IF(AV46="","",VLOOKUP(AV46,'シフト記号表（勤務時間帯）'!$C$6:$U$35,19,FALSE))</f>
        <v/>
      </c>
      <c r="AW48" s="257" t="str">
        <f>IF(AW46="","",VLOOKUP(AW46,'シフト記号表（勤務時間帯）'!$C$6:$U$35,19,FALSE))</f>
        <v/>
      </c>
      <c r="AX48" s="723" t="str">
        <f>IF($BB$3="４週",SUM(S48:AT48),IF($BB$3="暦月",SUM(S48:AW48),""))</f>
        <v/>
      </c>
      <c r="AY48" s="724"/>
      <c r="AZ48" s="725" t="str">
        <f>IF($BB$3="４週",AX48/4,IF($BB$3="暦月",'勤務表（参考様式１_100名まで）'!AX48/('勤務表（参考様式１_100名まで）'!$BB$8/7),""))</f>
        <v/>
      </c>
      <c r="BA48" s="726"/>
      <c r="BB48" s="768"/>
      <c r="BC48" s="769"/>
      <c r="BD48" s="769"/>
      <c r="BE48" s="769"/>
      <c r="BF48" s="770"/>
    </row>
    <row r="49" spans="2:58" ht="20.25" customHeight="1" x14ac:dyDescent="0.15">
      <c r="B49" s="727">
        <f>B46+1</f>
        <v>10</v>
      </c>
      <c r="C49" s="728"/>
      <c r="D49" s="729"/>
      <c r="E49" s="730"/>
      <c r="F49" s="259"/>
      <c r="G49" s="737"/>
      <c r="H49" s="740"/>
      <c r="I49" s="741"/>
      <c r="J49" s="741"/>
      <c r="K49" s="742"/>
      <c r="L49" s="744"/>
      <c r="M49" s="705"/>
      <c r="N49" s="705"/>
      <c r="O49" s="706"/>
      <c r="P49" s="747" t="s">
        <v>248</v>
      </c>
      <c r="Q49" s="748"/>
      <c r="R49" s="749"/>
      <c r="S49" s="248"/>
      <c r="T49" s="249"/>
      <c r="U49" s="249"/>
      <c r="V49" s="249"/>
      <c r="W49" s="249"/>
      <c r="X49" s="249"/>
      <c r="Y49" s="250"/>
      <c r="Z49" s="248"/>
      <c r="AA49" s="249"/>
      <c r="AB49" s="249"/>
      <c r="AC49" s="249"/>
      <c r="AD49" s="249"/>
      <c r="AE49" s="249"/>
      <c r="AF49" s="250"/>
      <c r="AG49" s="248"/>
      <c r="AH49" s="249"/>
      <c r="AI49" s="249"/>
      <c r="AJ49" s="249"/>
      <c r="AK49" s="249"/>
      <c r="AL49" s="249"/>
      <c r="AM49" s="250"/>
      <c r="AN49" s="248"/>
      <c r="AO49" s="249"/>
      <c r="AP49" s="249"/>
      <c r="AQ49" s="249"/>
      <c r="AR49" s="249"/>
      <c r="AS49" s="249"/>
      <c r="AT49" s="250"/>
      <c r="AU49" s="248"/>
      <c r="AV49" s="249"/>
      <c r="AW49" s="249"/>
      <c r="AX49" s="700"/>
      <c r="AY49" s="701"/>
      <c r="AZ49" s="702"/>
      <c r="BA49" s="703"/>
      <c r="BB49" s="762"/>
      <c r="BC49" s="763"/>
      <c r="BD49" s="763"/>
      <c r="BE49" s="763"/>
      <c r="BF49" s="764"/>
    </row>
    <row r="50" spans="2:58" ht="20.25" customHeight="1" x14ac:dyDescent="0.15">
      <c r="B50" s="727"/>
      <c r="C50" s="731"/>
      <c r="D50" s="732"/>
      <c r="E50" s="733"/>
      <c r="F50" s="251"/>
      <c r="G50" s="738"/>
      <c r="H50" s="743"/>
      <c r="I50" s="741"/>
      <c r="J50" s="741"/>
      <c r="K50" s="742"/>
      <c r="L50" s="745"/>
      <c r="M50" s="708"/>
      <c r="N50" s="708"/>
      <c r="O50" s="709"/>
      <c r="P50" s="713" t="s">
        <v>249</v>
      </c>
      <c r="Q50" s="714"/>
      <c r="R50" s="715"/>
      <c r="S50" s="252" t="str">
        <f>IF(S49="","",VLOOKUP(S49,'シフト記号表（勤務時間帯）'!$C$6:$K$35,9,FALSE))</f>
        <v/>
      </c>
      <c r="T50" s="253" t="str">
        <f>IF(T49="","",VLOOKUP(T49,'シフト記号表（勤務時間帯）'!$C$6:$K$35,9,FALSE))</f>
        <v/>
      </c>
      <c r="U50" s="253" t="str">
        <f>IF(U49="","",VLOOKUP(U49,'シフト記号表（勤務時間帯）'!$C$6:$K$35,9,FALSE))</f>
        <v/>
      </c>
      <c r="V50" s="253" t="str">
        <f>IF(V49="","",VLOOKUP(V49,'シフト記号表（勤務時間帯）'!$C$6:$K$35,9,FALSE))</f>
        <v/>
      </c>
      <c r="W50" s="253" t="str">
        <f>IF(W49="","",VLOOKUP(W49,'シフト記号表（勤務時間帯）'!$C$6:$K$35,9,FALSE))</f>
        <v/>
      </c>
      <c r="X50" s="253" t="str">
        <f>IF(X49="","",VLOOKUP(X49,'シフト記号表（勤務時間帯）'!$C$6:$K$35,9,FALSE))</f>
        <v/>
      </c>
      <c r="Y50" s="254" t="str">
        <f>IF(Y49="","",VLOOKUP(Y49,'シフト記号表（勤務時間帯）'!$C$6:$K$35,9,FALSE))</f>
        <v/>
      </c>
      <c r="Z50" s="252" t="str">
        <f>IF(Z49="","",VLOOKUP(Z49,'シフト記号表（勤務時間帯）'!$C$6:$K$35,9,FALSE))</f>
        <v/>
      </c>
      <c r="AA50" s="253" t="str">
        <f>IF(AA49="","",VLOOKUP(AA49,'シフト記号表（勤務時間帯）'!$C$6:$K$35,9,FALSE))</f>
        <v/>
      </c>
      <c r="AB50" s="253" t="str">
        <f>IF(AB49="","",VLOOKUP(AB49,'シフト記号表（勤務時間帯）'!$C$6:$K$35,9,FALSE))</f>
        <v/>
      </c>
      <c r="AC50" s="253" t="str">
        <f>IF(AC49="","",VLOOKUP(AC49,'シフト記号表（勤務時間帯）'!$C$6:$K$35,9,FALSE))</f>
        <v/>
      </c>
      <c r="AD50" s="253" t="str">
        <f>IF(AD49="","",VLOOKUP(AD49,'シフト記号表（勤務時間帯）'!$C$6:$K$35,9,FALSE))</f>
        <v/>
      </c>
      <c r="AE50" s="253" t="str">
        <f>IF(AE49="","",VLOOKUP(AE49,'シフト記号表（勤務時間帯）'!$C$6:$K$35,9,FALSE))</f>
        <v/>
      </c>
      <c r="AF50" s="254" t="str">
        <f>IF(AF49="","",VLOOKUP(AF49,'シフト記号表（勤務時間帯）'!$C$6:$K$35,9,FALSE))</f>
        <v/>
      </c>
      <c r="AG50" s="252" t="str">
        <f>IF(AG49="","",VLOOKUP(AG49,'シフト記号表（勤務時間帯）'!$C$6:$K$35,9,FALSE))</f>
        <v/>
      </c>
      <c r="AH50" s="253" t="str">
        <f>IF(AH49="","",VLOOKUP(AH49,'シフト記号表（勤務時間帯）'!$C$6:$K$35,9,FALSE))</f>
        <v/>
      </c>
      <c r="AI50" s="253" t="str">
        <f>IF(AI49="","",VLOOKUP(AI49,'シフト記号表（勤務時間帯）'!$C$6:$K$35,9,FALSE))</f>
        <v/>
      </c>
      <c r="AJ50" s="253" t="str">
        <f>IF(AJ49="","",VLOOKUP(AJ49,'シフト記号表（勤務時間帯）'!$C$6:$K$35,9,FALSE))</f>
        <v/>
      </c>
      <c r="AK50" s="253" t="str">
        <f>IF(AK49="","",VLOOKUP(AK49,'シフト記号表（勤務時間帯）'!$C$6:$K$35,9,FALSE))</f>
        <v/>
      </c>
      <c r="AL50" s="253" t="str">
        <f>IF(AL49="","",VLOOKUP(AL49,'シフト記号表（勤務時間帯）'!$C$6:$K$35,9,FALSE))</f>
        <v/>
      </c>
      <c r="AM50" s="254" t="str">
        <f>IF(AM49="","",VLOOKUP(AM49,'シフト記号表（勤務時間帯）'!$C$6:$K$35,9,FALSE))</f>
        <v/>
      </c>
      <c r="AN50" s="252" t="str">
        <f>IF(AN49="","",VLOOKUP(AN49,'シフト記号表（勤務時間帯）'!$C$6:$K$35,9,FALSE))</f>
        <v/>
      </c>
      <c r="AO50" s="253" t="str">
        <f>IF(AO49="","",VLOOKUP(AO49,'シフト記号表（勤務時間帯）'!$C$6:$K$35,9,FALSE))</f>
        <v/>
      </c>
      <c r="AP50" s="253" t="str">
        <f>IF(AP49="","",VLOOKUP(AP49,'シフト記号表（勤務時間帯）'!$C$6:$K$35,9,FALSE))</f>
        <v/>
      </c>
      <c r="AQ50" s="253" t="str">
        <f>IF(AQ49="","",VLOOKUP(AQ49,'シフト記号表（勤務時間帯）'!$C$6:$K$35,9,FALSE))</f>
        <v/>
      </c>
      <c r="AR50" s="253" t="str">
        <f>IF(AR49="","",VLOOKUP(AR49,'シフト記号表（勤務時間帯）'!$C$6:$K$35,9,FALSE))</f>
        <v/>
      </c>
      <c r="AS50" s="253" t="str">
        <f>IF(AS49="","",VLOOKUP(AS49,'シフト記号表（勤務時間帯）'!$C$6:$K$35,9,FALSE))</f>
        <v/>
      </c>
      <c r="AT50" s="254" t="str">
        <f>IF(AT49="","",VLOOKUP(AT49,'シフト記号表（勤務時間帯）'!$C$6:$K$35,9,FALSE))</f>
        <v/>
      </c>
      <c r="AU50" s="252" t="str">
        <f>IF(AU49="","",VLOOKUP(AU49,'シフト記号表（勤務時間帯）'!$C$6:$K$35,9,FALSE))</f>
        <v/>
      </c>
      <c r="AV50" s="253" t="str">
        <f>IF(AV49="","",VLOOKUP(AV49,'シフト記号表（勤務時間帯）'!$C$6:$K$35,9,FALSE))</f>
        <v/>
      </c>
      <c r="AW50" s="253" t="str">
        <f>IF(AW49="","",VLOOKUP(AW49,'シフト記号表（勤務時間帯）'!$C$6:$K$35,9,FALSE))</f>
        <v/>
      </c>
      <c r="AX50" s="716" t="str">
        <f>IF($BB$3="４週",SUM(S50:AT50),IF($BB$3="暦月",SUM(S50:AW50),""))</f>
        <v/>
      </c>
      <c r="AY50" s="717"/>
      <c r="AZ50" s="718" t="str">
        <f>IF($BB$3="４週",AX50/4,IF($BB$3="暦月",'勤務表（参考様式１_100名まで）'!AX50/('勤務表（参考様式１_100名まで）'!$BB$8/7),""))</f>
        <v/>
      </c>
      <c r="BA50" s="719"/>
      <c r="BB50" s="765"/>
      <c r="BC50" s="766"/>
      <c r="BD50" s="766"/>
      <c r="BE50" s="766"/>
      <c r="BF50" s="767"/>
    </row>
    <row r="51" spans="2:58" ht="20.25" customHeight="1" x14ac:dyDescent="0.15">
      <c r="B51" s="727"/>
      <c r="C51" s="734"/>
      <c r="D51" s="735"/>
      <c r="E51" s="736"/>
      <c r="F51" s="251">
        <f>C49</f>
        <v>0</v>
      </c>
      <c r="G51" s="739"/>
      <c r="H51" s="743"/>
      <c r="I51" s="741"/>
      <c r="J51" s="741"/>
      <c r="K51" s="742"/>
      <c r="L51" s="746"/>
      <c r="M51" s="711"/>
      <c r="N51" s="711"/>
      <c r="O51" s="712"/>
      <c r="P51" s="720" t="s">
        <v>250</v>
      </c>
      <c r="Q51" s="721"/>
      <c r="R51" s="722"/>
      <c r="S51" s="256" t="str">
        <f>IF(S49="","",VLOOKUP(S49,'シフト記号表（勤務時間帯）'!$C$6:$U$35,19,FALSE))</f>
        <v/>
      </c>
      <c r="T51" s="257" t="str">
        <f>IF(T49="","",VLOOKUP(T49,'シフト記号表（勤務時間帯）'!$C$6:$U$35,19,FALSE))</f>
        <v/>
      </c>
      <c r="U51" s="257" t="str">
        <f>IF(U49="","",VLOOKUP(U49,'シフト記号表（勤務時間帯）'!$C$6:$U$35,19,FALSE))</f>
        <v/>
      </c>
      <c r="V51" s="257" t="str">
        <f>IF(V49="","",VLOOKUP(V49,'シフト記号表（勤務時間帯）'!$C$6:$U$35,19,FALSE))</f>
        <v/>
      </c>
      <c r="W51" s="257" t="str">
        <f>IF(W49="","",VLOOKUP(W49,'シフト記号表（勤務時間帯）'!$C$6:$U$35,19,FALSE))</f>
        <v/>
      </c>
      <c r="X51" s="257" t="str">
        <f>IF(X49="","",VLOOKUP(X49,'シフト記号表（勤務時間帯）'!$C$6:$U$35,19,FALSE))</f>
        <v/>
      </c>
      <c r="Y51" s="258" t="str">
        <f>IF(Y49="","",VLOOKUP(Y49,'シフト記号表（勤務時間帯）'!$C$6:$U$35,19,FALSE))</f>
        <v/>
      </c>
      <c r="Z51" s="256" t="str">
        <f>IF(Z49="","",VLOOKUP(Z49,'シフト記号表（勤務時間帯）'!$C$6:$U$35,19,FALSE))</f>
        <v/>
      </c>
      <c r="AA51" s="257" t="str">
        <f>IF(AA49="","",VLOOKUP(AA49,'シフト記号表（勤務時間帯）'!$C$6:$U$35,19,FALSE))</f>
        <v/>
      </c>
      <c r="AB51" s="257" t="str">
        <f>IF(AB49="","",VLOOKUP(AB49,'シフト記号表（勤務時間帯）'!$C$6:$U$35,19,FALSE))</f>
        <v/>
      </c>
      <c r="AC51" s="257" t="str">
        <f>IF(AC49="","",VLOOKUP(AC49,'シフト記号表（勤務時間帯）'!$C$6:$U$35,19,FALSE))</f>
        <v/>
      </c>
      <c r="AD51" s="257" t="str">
        <f>IF(AD49="","",VLOOKUP(AD49,'シフト記号表（勤務時間帯）'!$C$6:$U$35,19,FALSE))</f>
        <v/>
      </c>
      <c r="AE51" s="257" t="str">
        <f>IF(AE49="","",VLOOKUP(AE49,'シフト記号表（勤務時間帯）'!$C$6:$U$35,19,FALSE))</f>
        <v/>
      </c>
      <c r="AF51" s="258" t="str">
        <f>IF(AF49="","",VLOOKUP(AF49,'シフト記号表（勤務時間帯）'!$C$6:$U$35,19,FALSE))</f>
        <v/>
      </c>
      <c r="AG51" s="256" t="str">
        <f>IF(AG49="","",VLOOKUP(AG49,'シフト記号表（勤務時間帯）'!$C$6:$U$35,19,FALSE))</f>
        <v/>
      </c>
      <c r="AH51" s="257" t="str">
        <f>IF(AH49="","",VLOOKUP(AH49,'シフト記号表（勤務時間帯）'!$C$6:$U$35,19,FALSE))</f>
        <v/>
      </c>
      <c r="AI51" s="257" t="str">
        <f>IF(AI49="","",VLOOKUP(AI49,'シフト記号表（勤務時間帯）'!$C$6:$U$35,19,FALSE))</f>
        <v/>
      </c>
      <c r="AJ51" s="257" t="str">
        <f>IF(AJ49="","",VLOOKUP(AJ49,'シフト記号表（勤務時間帯）'!$C$6:$U$35,19,FALSE))</f>
        <v/>
      </c>
      <c r="AK51" s="257" t="str">
        <f>IF(AK49="","",VLOOKUP(AK49,'シフト記号表（勤務時間帯）'!$C$6:$U$35,19,FALSE))</f>
        <v/>
      </c>
      <c r="AL51" s="257" t="str">
        <f>IF(AL49="","",VLOOKUP(AL49,'シフト記号表（勤務時間帯）'!$C$6:$U$35,19,FALSE))</f>
        <v/>
      </c>
      <c r="AM51" s="258" t="str">
        <f>IF(AM49="","",VLOOKUP(AM49,'シフト記号表（勤務時間帯）'!$C$6:$U$35,19,FALSE))</f>
        <v/>
      </c>
      <c r="AN51" s="256" t="str">
        <f>IF(AN49="","",VLOOKUP(AN49,'シフト記号表（勤務時間帯）'!$C$6:$U$35,19,FALSE))</f>
        <v/>
      </c>
      <c r="AO51" s="257" t="str">
        <f>IF(AO49="","",VLOOKUP(AO49,'シフト記号表（勤務時間帯）'!$C$6:$U$35,19,FALSE))</f>
        <v/>
      </c>
      <c r="AP51" s="257" t="str">
        <f>IF(AP49="","",VLOOKUP(AP49,'シフト記号表（勤務時間帯）'!$C$6:$U$35,19,FALSE))</f>
        <v/>
      </c>
      <c r="AQ51" s="257" t="str">
        <f>IF(AQ49="","",VLOOKUP(AQ49,'シフト記号表（勤務時間帯）'!$C$6:$U$35,19,FALSE))</f>
        <v/>
      </c>
      <c r="AR51" s="257" t="str">
        <f>IF(AR49="","",VLOOKUP(AR49,'シフト記号表（勤務時間帯）'!$C$6:$U$35,19,FALSE))</f>
        <v/>
      </c>
      <c r="AS51" s="257" t="str">
        <f>IF(AS49="","",VLOOKUP(AS49,'シフト記号表（勤務時間帯）'!$C$6:$U$35,19,FALSE))</f>
        <v/>
      </c>
      <c r="AT51" s="258" t="str">
        <f>IF(AT49="","",VLOOKUP(AT49,'シフト記号表（勤務時間帯）'!$C$6:$U$35,19,FALSE))</f>
        <v/>
      </c>
      <c r="AU51" s="256" t="str">
        <f>IF(AU49="","",VLOOKUP(AU49,'シフト記号表（勤務時間帯）'!$C$6:$U$35,19,FALSE))</f>
        <v/>
      </c>
      <c r="AV51" s="257" t="str">
        <f>IF(AV49="","",VLOOKUP(AV49,'シフト記号表（勤務時間帯）'!$C$6:$U$35,19,FALSE))</f>
        <v/>
      </c>
      <c r="AW51" s="257" t="str">
        <f>IF(AW49="","",VLOOKUP(AW49,'シフト記号表（勤務時間帯）'!$C$6:$U$35,19,FALSE))</f>
        <v/>
      </c>
      <c r="AX51" s="723" t="str">
        <f>IF($BB$3="４週",SUM(S51:AT51),IF($BB$3="暦月",SUM(S51:AW51),""))</f>
        <v/>
      </c>
      <c r="AY51" s="724"/>
      <c r="AZ51" s="725" t="str">
        <f>IF($BB$3="４週",AX51/4,IF($BB$3="暦月",'勤務表（参考様式１_100名まで）'!AX51/('勤務表（参考様式１_100名まで）'!$BB$8/7),""))</f>
        <v/>
      </c>
      <c r="BA51" s="726"/>
      <c r="BB51" s="768"/>
      <c r="BC51" s="769"/>
      <c r="BD51" s="769"/>
      <c r="BE51" s="769"/>
      <c r="BF51" s="770"/>
    </row>
    <row r="52" spans="2:58" ht="20.25" customHeight="1" x14ac:dyDescent="0.15">
      <c r="B52" s="727">
        <f>B49+1</f>
        <v>11</v>
      </c>
      <c r="C52" s="728"/>
      <c r="D52" s="729"/>
      <c r="E52" s="730"/>
      <c r="F52" s="259"/>
      <c r="G52" s="737"/>
      <c r="H52" s="740"/>
      <c r="I52" s="741"/>
      <c r="J52" s="741"/>
      <c r="K52" s="742"/>
      <c r="L52" s="744"/>
      <c r="M52" s="705"/>
      <c r="N52" s="705"/>
      <c r="O52" s="706"/>
      <c r="P52" s="747" t="s">
        <v>248</v>
      </c>
      <c r="Q52" s="748"/>
      <c r="R52" s="749"/>
      <c r="S52" s="248"/>
      <c r="T52" s="249"/>
      <c r="U52" s="249"/>
      <c r="V52" s="249"/>
      <c r="W52" s="249"/>
      <c r="X52" s="249"/>
      <c r="Y52" s="250"/>
      <c r="Z52" s="248"/>
      <c r="AA52" s="249"/>
      <c r="AB52" s="249"/>
      <c r="AC52" s="249"/>
      <c r="AD52" s="249"/>
      <c r="AE52" s="249"/>
      <c r="AF52" s="250"/>
      <c r="AG52" s="248"/>
      <c r="AH52" s="249"/>
      <c r="AI52" s="249"/>
      <c r="AJ52" s="249"/>
      <c r="AK52" s="249"/>
      <c r="AL52" s="249"/>
      <c r="AM52" s="250"/>
      <c r="AN52" s="248"/>
      <c r="AO52" s="249"/>
      <c r="AP52" s="249"/>
      <c r="AQ52" s="249"/>
      <c r="AR52" s="249"/>
      <c r="AS52" s="249"/>
      <c r="AT52" s="250"/>
      <c r="AU52" s="248"/>
      <c r="AV52" s="249"/>
      <c r="AW52" s="249"/>
      <c r="AX52" s="700"/>
      <c r="AY52" s="701"/>
      <c r="AZ52" s="702"/>
      <c r="BA52" s="703"/>
      <c r="BB52" s="762"/>
      <c r="BC52" s="763"/>
      <c r="BD52" s="763"/>
      <c r="BE52" s="763"/>
      <c r="BF52" s="764"/>
    </row>
    <row r="53" spans="2:58" ht="20.25" customHeight="1" x14ac:dyDescent="0.15">
      <c r="B53" s="727"/>
      <c r="C53" s="731"/>
      <c r="D53" s="732"/>
      <c r="E53" s="733"/>
      <c r="F53" s="251"/>
      <c r="G53" s="738"/>
      <c r="H53" s="743"/>
      <c r="I53" s="741"/>
      <c r="J53" s="741"/>
      <c r="K53" s="742"/>
      <c r="L53" s="745"/>
      <c r="M53" s="708"/>
      <c r="N53" s="708"/>
      <c r="O53" s="709"/>
      <c r="P53" s="713" t="s">
        <v>249</v>
      </c>
      <c r="Q53" s="714"/>
      <c r="R53" s="715"/>
      <c r="S53" s="252" t="str">
        <f>IF(S52="","",VLOOKUP(S52,'シフト記号表（勤務時間帯）'!$C$6:$K$35,9,FALSE))</f>
        <v/>
      </c>
      <c r="T53" s="253" t="str">
        <f>IF(T52="","",VLOOKUP(T52,'シフト記号表（勤務時間帯）'!$C$6:$K$35,9,FALSE))</f>
        <v/>
      </c>
      <c r="U53" s="253" t="str">
        <f>IF(U52="","",VLOOKUP(U52,'シフト記号表（勤務時間帯）'!$C$6:$K$35,9,FALSE))</f>
        <v/>
      </c>
      <c r="V53" s="253" t="str">
        <f>IF(V52="","",VLOOKUP(V52,'シフト記号表（勤務時間帯）'!$C$6:$K$35,9,FALSE))</f>
        <v/>
      </c>
      <c r="W53" s="253" t="str">
        <f>IF(W52="","",VLOOKUP(W52,'シフト記号表（勤務時間帯）'!$C$6:$K$35,9,FALSE))</f>
        <v/>
      </c>
      <c r="X53" s="253" t="str">
        <f>IF(X52="","",VLOOKUP(X52,'シフト記号表（勤務時間帯）'!$C$6:$K$35,9,FALSE))</f>
        <v/>
      </c>
      <c r="Y53" s="254" t="str">
        <f>IF(Y52="","",VLOOKUP(Y52,'シフト記号表（勤務時間帯）'!$C$6:$K$35,9,FALSE))</f>
        <v/>
      </c>
      <c r="Z53" s="252" t="str">
        <f>IF(Z52="","",VLOOKUP(Z52,'シフト記号表（勤務時間帯）'!$C$6:$K$35,9,FALSE))</f>
        <v/>
      </c>
      <c r="AA53" s="253" t="str">
        <f>IF(AA52="","",VLOOKUP(AA52,'シフト記号表（勤務時間帯）'!$C$6:$K$35,9,FALSE))</f>
        <v/>
      </c>
      <c r="AB53" s="253" t="str">
        <f>IF(AB52="","",VLOOKUP(AB52,'シフト記号表（勤務時間帯）'!$C$6:$K$35,9,FALSE))</f>
        <v/>
      </c>
      <c r="AC53" s="253" t="str">
        <f>IF(AC52="","",VLOOKUP(AC52,'シフト記号表（勤務時間帯）'!$C$6:$K$35,9,FALSE))</f>
        <v/>
      </c>
      <c r="AD53" s="253" t="str">
        <f>IF(AD52="","",VLOOKUP(AD52,'シフト記号表（勤務時間帯）'!$C$6:$K$35,9,FALSE))</f>
        <v/>
      </c>
      <c r="AE53" s="253" t="str">
        <f>IF(AE52="","",VLOOKUP(AE52,'シフト記号表（勤務時間帯）'!$C$6:$K$35,9,FALSE))</f>
        <v/>
      </c>
      <c r="AF53" s="254" t="str">
        <f>IF(AF52="","",VLOOKUP(AF52,'シフト記号表（勤務時間帯）'!$C$6:$K$35,9,FALSE))</f>
        <v/>
      </c>
      <c r="AG53" s="252" t="str">
        <f>IF(AG52="","",VLOOKUP(AG52,'シフト記号表（勤務時間帯）'!$C$6:$K$35,9,FALSE))</f>
        <v/>
      </c>
      <c r="AH53" s="253" t="str">
        <f>IF(AH52="","",VLOOKUP(AH52,'シフト記号表（勤務時間帯）'!$C$6:$K$35,9,FALSE))</f>
        <v/>
      </c>
      <c r="AI53" s="253" t="str">
        <f>IF(AI52="","",VLOOKUP(AI52,'シフト記号表（勤務時間帯）'!$C$6:$K$35,9,FALSE))</f>
        <v/>
      </c>
      <c r="AJ53" s="253" t="str">
        <f>IF(AJ52="","",VLOOKUP(AJ52,'シフト記号表（勤務時間帯）'!$C$6:$K$35,9,FALSE))</f>
        <v/>
      </c>
      <c r="AK53" s="253" t="str">
        <f>IF(AK52="","",VLOOKUP(AK52,'シフト記号表（勤務時間帯）'!$C$6:$K$35,9,FALSE))</f>
        <v/>
      </c>
      <c r="AL53" s="253" t="str">
        <f>IF(AL52="","",VLOOKUP(AL52,'シフト記号表（勤務時間帯）'!$C$6:$K$35,9,FALSE))</f>
        <v/>
      </c>
      <c r="AM53" s="254" t="str">
        <f>IF(AM52="","",VLOOKUP(AM52,'シフト記号表（勤務時間帯）'!$C$6:$K$35,9,FALSE))</f>
        <v/>
      </c>
      <c r="AN53" s="252" t="str">
        <f>IF(AN52="","",VLOOKUP(AN52,'シフト記号表（勤務時間帯）'!$C$6:$K$35,9,FALSE))</f>
        <v/>
      </c>
      <c r="AO53" s="253" t="str">
        <f>IF(AO52="","",VLOOKUP(AO52,'シフト記号表（勤務時間帯）'!$C$6:$K$35,9,FALSE))</f>
        <v/>
      </c>
      <c r="AP53" s="253" t="str">
        <f>IF(AP52="","",VLOOKUP(AP52,'シフト記号表（勤務時間帯）'!$C$6:$K$35,9,FALSE))</f>
        <v/>
      </c>
      <c r="AQ53" s="253" t="str">
        <f>IF(AQ52="","",VLOOKUP(AQ52,'シフト記号表（勤務時間帯）'!$C$6:$K$35,9,FALSE))</f>
        <v/>
      </c>
      <c r="AR53" s="253" t="str">
        <f>IF(AR52="","",VLOOKUP(AR52,'シフト記号表（勤務時間帯）'!$C$6:$K$35,9,FALSE))</f>
        <v/>
      </c>
      <c r="AS53" s="253" t="str">
        <f>IF(AS52="","",VLOOKUP(AS52,'シフト記号表（勤務時間帯）'!$C$6:$K$35,9,FALSE))</f>
        <v/>
      </c>
      <c r="AT53" s="254" t="str">
        <f>IF(AT52="","",VLOOKUP(AT52,'シフト記号表（勤務時間帯）'!$C$6:$K$35,9,FALSE))</f>
        <v/>
      </c>
      <c r="AU53" s="252" t="str">
        <f>IF(AU52="","",VLOOKUP(AU52,'シフト記号表（勤務時間帯）'!$C$6:$K$35,9,FALSE))</f>
        <v/>
      </c>
      <c r="AV53" s="253" t="str">
        <f>IF(AV52="","",VLOOKUP(AV52,'シフト記号表（勤務時間帯）'!$C$6:$K$35,9,FALSE))</f>
        <v/>
      </c>
      <c r="AW53" s="253" t="str">
        <f>IF(AW52="","",VLOOKUP(AW52,'シフト記号表（勤務時間帯）'!$C$6:$K$35,9,FALSE))</f>
        <v/>
      </c>
      <c r="AX53" s="716" t="str">
        <f>IF($BB$3="４週",SUM(S53:AT53),IF($BB$3="暦月",SUM(S53:AW53),""))</f>
        <v/>
      </c>
      <c r="AY53" s="717"/>
      <c r="AZ53" s="718" t="str">
        <f>IF($BB$3="４週",AX53/4,IF($BB$3="暦月",'勤務表（参考様式１_100名まで）'!AX53/('勤務表（参考様式１_100名まで）'!$BB$8/7),""))</f>
        <v/>
      </c>
      <c r="BA53" s="719"/>
      <c r="BB53" s="765"/>
      <c r="BC53" s="766"/>
      <c r="BD53" s="766"/>
      <c r="BE53" s="766"/>
      <c r="BF53" s="767"/>
    </row>
    <row r="54" spans="2:58" ht="20.25" customHeight="1" x14ac:dyDescent="0.15">
      <c r="B54" s="727"/>
      <c r="C54" s="734"/>
      <c r="D54" s="735"/>
      <c r="E54" s="736"/>
      <c r="F54" s="251">
        <f>C52</f>
        <v>0</v>
      </c>
      <c r="G54" s="739"/>
      <c r="H54" s="743"/>
      <c r="I54" s="741"/>
      <c r="J54" s="741"/>
      <c r="K54" s="742"/>
      <c r="L54" s="746"/>
      <c r="M54" s="711"/>
      <c r="N54" s="711"/>
      <c r="O54" s="712"/>
      <c r="P54" s="720" t="s">
        <v>250</v>
      </c>
      <c r="Q54" s="721"/>
      <c r="R54" s="722"/>
      <c r="S54" s="256" t="str">
        <f>IF(S52="","",VLOOKUP(S52,'シフト記号表（勤務時間帯）'!$C$6:$U$35,19,FALSE))</f>
        <v/>
      </c>
      <c r="T54" s="257" t="str">
        <f>IF(T52="","",VLOOKUP(T52,'シフト記号表（勤務時間帯）'!$C$6:$U$35,19,FALSE))</f>
        <v/>
      </c>
      <c r="U54" s="257" t="str">
        <f>IF(U52="","",VLOOKUP(U52,'シフト記号表（勤務時間帯）'!$C$6:$U$35,19,FALSE))</f>
        <v/>
      </c>
      <c r="V54" s="257" t="str">
        <f>IF(V52="","",VLOOKUP(V52,'シフト記号表（勤務時間帯）'!$C$6:$U$35,19,FALSE))</f>
        <v/>
      </c>
      <c r="W54" s="257" t="str">
        <f>IF(W52="","",VLOOKUP(W52,'シフト記号表（勤務時間帯）'!$C$6:$U$35,19,FALSE))</f>
        <v/>
      </c>
      <c r="X54" s="257" t="str">
        <f>IF(X52="","",VLOOKUP(X52,'シフト記号表（勤務時間帯）'!$C$6:$U$35,19,FALSE))</f>
        <v/>
      </c>
      <c r="Y54" s="258" t="str">
        <f>IF(Y52="","",VLOOKUP(Y52,'シフト記号表（勤務時間帯）'!$C$6:$U$35,19,FALSE))</f>
        <v/>
      </c>
      <c r="Z54" s="256" t="str">
        <f>IF(Z52="","",VLOOKUP(Z52,'シフト記号表（勤務時間帯）'!$C$6:$U$35,19,FALSE))</f>
        <v/>
      </c>
      <c r="AA54" s="257" t="str">
        <f>IF(AA52="","",VLOOKUP(AA52,'シフト記号表（勤務時間帯）'!$C$6:$U$35,19,FALSE))</f>
        <v/>
      </c>
      <c r="AB54" s="257" t="str">
        <f>IF(AB52="","",VLOOKUP(AB52,'シフト記号表（勤務時間帯）'!$C$6:$U$35,19,FALSE))</f>
        <v/>
      </c>
      <c r="AC54" s="257" t="str">
        <f>IF(AC52="","",VLOOKUP(AC52,'シフト記号表（勤務時間帯）'!$C$6:$U$35,19,FALSE))</f>
        <v/>
      </c>
      <c r="AD54" s="257" t="str">
        <f>IF(AD52="","",VLOOKUP(AD52,'シフト記号表（勤務時間帯）'!$C$6:$U$35,19,FALSE))</f>
        <v/>
      </c>
      <c r="AE54" s="257" t="str">
        <f>IF(AE52="","",VLOOKUP(AE52,'シフト記号表（勤務時間帯）'!$C$6:$U$35,19,FALSE))</f>
        <v/>
      </c>
      <c r="AF54" s="258" t="str">
        <f>IF(AF52="","",VLOOKUP(AF52,'シフト記号表（勤務時間帯）'!$C$6:$U$35,19,FALSE))</f>
        <v/>
      </c>
      <c r="AG54" s="256" t="str">
        <f>IF(AG52="","",VLOOKUP(AG52,'シフト記号表（勤務時間帯）'!$C$6:$U$35,19,FALSE))</f>
        <v/>
      </c>
      <c r="AH54" s="257" t="str">
        <f>IF(AH52="","",VLOOKUP(AH52,'シフト記号表（勤務時間帯）'!$C$6:$U$35,19,FALSE))</f>
        <v/>
      </c>
      <c r="AI54" s="257" t="str">
        <f>IF(AI52="","",VLOOKUP(AI52,'シフト記号表（勤務時間帯）'!$C$6:$U$35,19,FALSE))</f>
        <v/>
      </c>
      <c r="AJ54" s="257" t="str">
        <f>IF(AJ52="","",VLOOKUP(AJ52,'シフト記号表（勤務時間帯）'!$C$6:$U$35,19,FALSE))</f>
        <v/>
      </c>
      <c r="AK54" s="257" t="str">
        <f>IF(AK52="","",VLOOKUP(AK52,'シフト記号表（勤務時間帯）'!$C$6:$U$35,19,FALSE))</f>
        <v/>
      </c>
      <c r="AL54" s="257" t="str">
        <f>IF(AL52="","",VLOOKUP(AL52,'シフト記号表（勤務時間帯）'!$C$6:$U$35,19,FALSE))</f>
        <v/>
      </c>
      <c r="AM54" s="258" t="str">
        <f>IF(AM52="","",VLOOKUP(AM52,'シフト記号表（勤務時間帯）'!$C$6:$U$35,19,FALSE))</f>
        <v/>
      </c>
      <c r="AN54" s="256" t="str">
        <f>IF(AN52="","",VLOOKUP(AN52,'シフト記号表（勤務時間帯）'!$C$6:$U$35,19,FALSE))</f>
        <v/>
      </c>
      <c r="AO54" s="257" t="str">
        <f>IF(AO52="","",VLOOKUP(AO52,'シフト記号表（勤務時間帯）'!$C$6:$U$35,19,FALSE))</f>
        <v/>
      </c>
      <c r="AP54" s="257" t="str">
        <f>IF(AP52="","",VLOOKUP(AP52,'シフト記号表（勤務時間帯）'!$C$6:$U$35,19,FALSE))</f>
        <v/>
      </c>
      <c r="AQ54" s="257" t="str">
        <f>IF(AQ52="","",VLOOKUP(AQ52,'シフト記号表（勤務時間帯）'!$C$6:$U$35,19,FALSE))</f>
        <v/>
      </c>
      <c r="AR54" s="257" t="str">
        <f>IF(AR52="","",VLOOKUP(AR52,'シフト記号表（勤務時間帯）'!$C$6:$U$35,19,FALSE))</f>
        <v/>
      </c>
      <c r="AS54" s="257" t="str">
        <f>IF(AS52="","",VLOOKUP(AS52,'シフト記号表（勤務時間帯）'!$C$6:$U$35,19,FALSE))</f>
        <v/>
      </c>
      <c r="AT54" s="258" t="str">
        <f>IF(AT52="","",VLOOKUP(AT52,'シフト記号表（勤務時間帯）'!$C$6:$U$35,19,FALSE))</f>
        <v/>
      </c>
      <c r="AU54" s="256" t="str">
        <f>IF(AU52="","",VLOOKUP(AU52,'シフト記号表（勤務時間帯）'!$C$6:$U$35,19,FALSE))</f>
        <v/>
      </c>
      <c r="AV54" s="257" t="str">
        <f>IF(AV52="","",VLOOKUP(AV52,'シフト記号表（勤務時間帯）'!$C$6:$U$35,19,FALSE))</f>
        <v/>
      </c>
      <c r="AW54" s="257" t="str">
        <f>IF(AW52="","",VLOOKUP(AW52,'シフト記号表（勤務時間帯）'!$C$6:$U$35,19,FALSE))</f>
        <v/>
      </c>
      <c r="AX54" s="723" t="str">
        <f>IF($BB$3="４週",SUM(S54:AT54),IF($BB$3="暦月",SUM(S54:AW54),""))</f>
        <v/>
      </c>
      <c r="AY54" s="724"/>
      <c r="AZ54" s="725" t="str">
        <f>IF($BB$3="４週",AX54/4,IF($BB$3="暦月",'勤務表（参考様式１_100名まで）'!AX54/('勤務表（参考様式１_100名まで）'!$BB$8/7),""))</f>
        <v/>
      </c>
      <c r="BA54" s="726"/>
      <c r="BB54" s="768"/>
      <c r="BC54" s="769"/>
      <c r="BD54" s="769"/>
      <c r="BE54" s="769"/>
      <c r="BF54" s="770"/>
    </row>
    <row r="55" spans="2:58" ht="20.25" customHeight="1" x14ac:dyDescent="0.15">
      <c r="B55" s="727">
        <f>B52+1</f>
        <v>12</v>
      </c>
      <c r="C55" s="728"/>
      <c r="D55" s="729"/>
      <c r="E55" s="730"/>
      <c r="F55" s="259"/>
      <c r="G55" s="737"/>
      <c r="H55" s="740"/>
      <c r="I55" s="741"/>
      <c r="J55" s="741"/>
      <c r="K55" s="742"/>
      <c r="L55" s="744"/>
      <c r="M55" s="705"/>
      <c r="N55" s="705"/>
      <c r="O55" s="706"/>
      <c r="P55" s="747" t="s">
        <v>248</v>
      </c>
      <c r="Q55" s="748"/>
      <c r="R55" s="749"/>
      <c r="S55" s="248"/>
      <c r="T55" s="249"/>
      <c r="U55" s="249"/>
      <c r="V55" s="249"/>
      <c r="W55" s="249"/>
      <c r="X55" s="249"/>
      <c r="Y55" s="250"/>
      <c r="Z55" s="248"/>
      <c r="AA55" s="249"/>
      <c r="AB55" s="249"/>
      <c r="AC55" s="249"/>
      <c r="AD55" s="249"/>
      <c r="AE55" s="249"/>
      <c r="AF55" s="250"/>
      <c r="AG55" s="248"/>
      <c r="AH55" s="249"/>
      <c r="AI55" s="249"/>
      <c r="AJ55" s="249"/>
      <c r="AK55" s="249"/>
      <c r="AL55" s="249"/>
      <c r="AM55" s="250"/>
      <c r="AN55" s="248"/>
      <c r="AO55" s="249"/>
      <c r="AP55" s="249"/>
      <c r="AQ55" s="249"/>
      <c r="AR55" s="249"/>
      <c r="AS55" s="249"/>
      <c r="AT55" s="250"/>
      <c r="AU55" s="248"/>
      <c r="AV55" s="249"/>
      <c r="AW55" s="249"/>
      <c r="AX55" s="700"/>
      <c r="AY55" s="701"/>
      <c r="AZ55" s="702"/>
      <c r="BA55" s="703"/>
      <c r="BB55" s="704"/>
      <c r="BC55" s="705"/>
      <c r="BD55" s="705"/>
      <c r="BE55" s="705"/>
      <c r="BF55" s="706"/>
    </row>
    <row r="56" spans="2:58" ht="20.25" customHeight="1" x14ac:dyDescent="0.15">
      <c r="B56" s="727"/>
      <c r="C56" s="731"/>
      <c r="D56" s="732"/>
      <c r="E56" s="733"/>
      <c r="F56" s="251"/>
      <c r="G56" s="738"/>
      <c r="H56" s="743"/>
      <c r="I56" s="741"/>
      <c r="J56" s="741"/>
      <c r="K56" s="742"/>
      <c r="L56" s="745"/>
      <c r="M56" s="708"/>
      <c r="N56" s="708"/>
      <c r="O56" s="709"/>
      <c r="P56" s="713" t="s">
        <v>249</v>
      </c>
      <c r="Q56" s="714"/>
      <c r="R56" s="715"/>
      <c r="S56" s="252" t="str">
        <f>IF(S55="","",VLOOKUP(S55,'シフト記号表（勤務時間帯）'!$C$6:$K$35,9,FALSE))</f>
        <v/>
      </c>
      <c r="T56" s="253" t="str">
        <f>IF(T55="","",VLOOKUP(T55,'シフト記号表（勤務時間帯）'!$C$6:$K$35,9,FALSE))</f>
        <v/>
      </c>
      <c r="U56" s="253" t="str">
        <f>IF(U55="","",VLOOKUP(U55,'シフト記号表（勤務時間帯）'!$C$6:$K$35,9,FALSE))</f>
        <v/>
      </c>
      <c r="V56" s="253" t="str">
        <f>IF(V55="","",VLOOKUP(V55,'シフト記号表（勤務時間帯）'!$C$6:$K$35,9,FALSE))</f>
        <v/>
      </c>
      <c r="W56" s="253" t="str">
        <f>IF(W55="","",VLOOKUP(W55,'シフト記号表（勤務時間帯）'!$C$6:$K$35,9,FALSE))</f>
        <v/>
      </c>
      <c r="X56" s="253" t="str">
        <f>IF(X55="","",VLOOKUP(X55,'シフト記号表（勤務時間帯）'!$C$6:$K$35,9,FALSE))</f>
        <v/>
      </c>
      <c r="Y56" s="254" t="str">
        <f>IF(Y55="","",VLOOKUP(Y55,'シフト記号表（勤務時間帯）'!$C$6:$K$35,9,FALSE))</f>
        <v/>
      </c>
      <c r="Z56" s="252" t="str">
        <f>IF(Z55="","",VLOOKUP(Z55,'シフト記号表（勤務時間帯）'!$C$6:$K$35,9,FALSE))</f>
        <v/>
      </c>
      <c r="AA56" s="253" t="str">
        <f>IF(AA55="","",VLOOKUP(AA55,'シフト記号表（勤務時間帯）'!$C$6:$K$35,9,FALSE))</f>
        <v/>
      </c>
      <c r="AB56" s="253" t="str">
        <f>IF(AB55="","",VLOOKUP(AB55,'シフト記号表（勤務時間帯）'!$C$6:$K$35,9,FALSE))</f>
        <v/>
      </c>
      <c r="AC56" s="253" t="str">
        <f>IF(AC55="","",VLOOKUP(AC55,'シフト記号表（勤務時間帯）'!$C$6:$K$35,9,FALSE))</f>
        <v/>
      </c>
      <c r="AD56" s="253" t="str">
        <f>IF(AD55="","",VLOOKUP(AD55,'シフト記号表（勤務時間帯）'!$C$6:$K$35,9,FALSE))</f>
        <v/>
      </c>
      <c r="AE56" s="253" t="str">
        <f>IF(AE55="","",VLOOKUP(AE55,'シフト記号表（勤務時間帯）'!$C$6:$K$35,9,FALSE))</f>
        <v/>
      </c>
      <c r="AF56" s="254" t="str">
        <f>IF(AF55="","",VLOOKUP(AF55,'シフト記号表（勤務時間帯）'!$C$6:$K$35,9,FALSE))</f>
        <v/>
      </c>
      <c r="AG56" s="252" t="str">
        <f>IF(AG55="","",VLOOKUP(AG55,'シフト記号表（勤務時間帯）'!$C$6:$K$35,9,FALSE))</f>
        <v/>
      </c>
      <c r="AH56" s="253" t="str">
        <f>IF(AH55="","",VLOOKUP(AH55,'シフト記号表（勤務時間帯）'!$C$6:$K$35,9,FALSE))</f>
        <v/>
      </c>
      <c r="AI56" s="253" t="str">
        <f>IF(AI55="","",VLOOKUP(AI55,'シフト記号表（勤務時間帯）'!$C$6:$K$35,9,FALSE))</f>
        <v/>
      </c>
      <c r="AJ56" s="253" t="str">
        <f>IF(AJ55="","",VLOOKUP(AJ55,'シフト記号表（勤務時間帯）'!$C$6:$K$35,9,FALSE))</f>
        <v/>
      </c>
      <c r="AK56" s="253" t="str">
        <f>IF(AK55="","",VLOOKUP(AK55,'シフト記号表（勤務時間帯）'!$C$6:$K$35,9,FALSE))</f>
        <v/>
      </c>
      <c r="AL56" s="253" t="str">
        <f>IF(AL55="","",VLOOKUP(AL55,'シフト記号表（勤務時間帯）'!$C$6:$K$35,9,FALSE))</f>
        <v/>
      </c>
      <c r="AM56" s="254" t="str">
        <f>IF(AM55="","",VLOOKUP(AM55,'シフト記号表（勤務時間帯）'!$C$6:$K$35,9,FALSE))</f>
        <v/>
      </c>
      <c r="AN56" s="252" t="str">
        <f>IF(AN55="","",VLOOKUP(AN55,'シフト記号表（勤務時間帯）'!$C$6:$K$35,9,FALSE))</f>
        <v/>
      </c>
      <c r="AO56" s="253" t="str">
        <f>IF(AO55="","",VLOOKUP(AO55,'シフト記号表（勤務時間帯）'!$C$6:$K$35,9,FALSE))</f>
        <v/>
      </c>
      <c r="AP56" s="253" t="str">
        <f>IF(AP55="","",VLOOKUP(AP55,'シフト記号表（勤務時間帯）'!$C$6:$K$35,9,FALSE))</f>
        <v/>
      </c>
      <c r="AQ56" s="253" t="str">
        <f>IF(AQ55="","",VLOOKUP(AQ55,'シフト記号表（勤務時間帯）'!$C$6:$K$35,9,FALSE))</f>
        <v/>
      </c>
      <c r="AR56" s="253" t="str">
        <f>IF(AR55="","",VLOOKUP(AR55,'シフト記号表（勤務時間帯）'!$C$6:$K$35,9,FALSE))</f>
        <v/>
      </c>
      <c r="AS56" s="253" t="str">
        <f>IF(AS55="","",VLOOKUP(AS55,'シフト記号表（勤務時間帯）'!$C$6:$K$35,9,FALSE))</f>
        <v/>
      </c>
      <c r="AT56" s="254" t="str">
        <f>IF(AT55="","",VLOOKUP(AT55,'シフト記号表（勤務時間帯）'!$C$6:$K$35,9,FALSE))</f>
        <v/>
      </c>
      <c r="AU56" s="252" t="str">
        <f>IF(AU55="","",VLOOKUP(AU55,'シフト記号表（勤務時間帯）'!$C$6:$K$35,9,FALSE))</f>
        <v/>
      </c>
      <c r="AV56" s="253" t="str">
        <f>IF(AV55="","",VLOOKUP(AV55,'シフト記号表（勤務時間帯）'!$C$6:$K$35,9,FALSE))</f>
        <v/>
      </c>
      <c r="AW56" s="253" t="str">
        <f>IF(AW55="","",VLOOKUP(AW55,'シフト記号表（勤務時間帯）'!$C$6:$K$35,9,FALSE))</f>
        <v/>
      </c>
      <c r="AX56" s="716" t="str">
        <f>IF($BB$3="４週",SUM(S56:AT56),IF($BB$3="暦月",SUM(S56:AW56),""))</f>
        <v/>
      </c>
      <c r="AY56" s="717"/>
      <c r="AZ56" s="718" t="str">
        <f>IF($BB$3="４週",AX56/4,IF($BB$3="暦月",'勤務表（参考様式１_100名まで）'!AX56/('勤務表（参考様式１_100名まで）'!$BB$8/7),""))</f>
        <v/>
      </c>
      <c r="BA56" s="719"/>
      <c r="BB56" s="707"/>
      <c r="BC56" s="708"/>
      <c r="BD56" s="708"/>
      <c r="BE56" s="708"/>
      <c r="BF56" s="709"/>
    </row>
    <row r="57" spans="2:58" ht="20.25" customHeight="1" x14ac:dyDescent="0.15">
      <c r="B57" s="727"/>
      <c r="C57" s="734"/>
      <c r="D57" s="735"/>
      <c r="E57" s="736"/>
      <c r="F57" s="251">
        <f>C55</f>
        <v>0</v>
      </c>
      <c r="G57" s="739"/>
      <c r="H57" s="743"/>
      <c r="I57" s="741"/>
      <c r="J57" s="741"/>
      <c r="K57" s="742"/>
      <c r="L57" s="746"/>
      <c r="M57" s="711"/>
      <c r="N57" s="711"/>
      <c r="O57" s="712"/>
      <c r="P57" s="720" t="s">
        <v>250</v>
      </c>
      <c r="Q57" s="721"/>
      <c r="R57" s="722"/>
      <c r="S57" s="256" t="str">
        <f>IF(S55="","",VLOOKUP(S55,'シフト記号表（勤務時間帯）'!$C$6:$U$35,19,FALSE))</f>
        <v/>
      </c>
      <c r="T57" s="257" t="str">
        <f>IF(T55="","",VLOOKUP(T55,'シフト記号表（勤務時間帯）'!$C$6:$U$35,19,FALSE))</f>
        <v/>
      </c>
      <c r="U57" s="257" t="str">
        <f>IF(U55="","",VLOOKUP(U55,'シフト記号表（勤務時間帯）'!$C$6:$U$35,19,FALSE))</f>
        <v/>
      </c>
      <c r="V57" s="257" t="str">
        <f>IF(V55="","",VLOOKUP(V55,'シフト記号表（勤務時間帯）'!$C$6:$U$35,19,FALSE))</f>
        <v/>
      </c>
      <c r="W57" s="257" t="str">
        <f>IF(W55="","",VLOOKUP(W55,'シフト記号表（勤務時間帯）'!$C$6:$U$35,19,FALSE))</f>
        <v/>
      </c>
      <c r="X57" s="257" t="str">
        <f>IF(X55="","",VLOOKUP(X55,'シフト記号表（勤務時間帯）'!$C$6:$U$35,19,FALSE))</f>
        <v/>
      </c>
      <c r="Y57" s="258" t="str">
        <f>IF(Y55="","",VLOOKUP(Y55,'シフト記号表（勤務時間帯）'!$C$6:$U$35,19,FALSE))</f>
        <v/>
      </c>
      <c r="Z57" s="256" t="str">
        <f>IF(Z55="","",VLOOKUP(Z55,'シフト記号表（勤務時間帯）'!$C$6:$U$35,19,FALSE))</f>
        <v/>
      </c>
      <c r="AA57" s="257" t="str">
        <f>IF(AA55="","",VLOOKUP(AA55,'シフト記号表（勤務時間帯）'!$C$6:$U$35,19,FALSE))</f>
        <v/>
      </c>
      <c r="AB57" s="257" t="str">
        <f>IF(AB55="","",VLOOKUP(AB55,'シフト記号表（勤務時間帯）'!$C$6:$U$35,19,FALSE))</f>
        <v/>
      </c>
      <c r="AC57" s="257" t="str">
        <f>IF(AC55="","",VLOOKUP(AC55,'シフト記号表（勤務時間帯）'!$C$6:$U$35,19,FALSE))</f>
        <v/>
      </c>
      <c r="AD57" s="257" t="str">
        <f>IF(AD55="","",VLOOKUP(AD55,'シフト記号表（勤務時間帯）'!$C$6:$U$35,19,FALSE))</f>
        <v/>
      </c>
      <c r="AE57" s="257" t="str">
        <f>IF(AE55="","",VLOOKUP(AE55,'シフト記号表（勤務時間帯）'!$C$6:$U$35,19,FALSE))</f>
        <v/>
      </c>
      <c r="AF57" s="258" t="str">
        <f>IF(AF55="","",VLOOKUP(AF55,'シフト記号表（勤務時間帯）'!$C$6:$U$35,19,FALSE))</f>
        <v/>
      </c>
      <c r="AG57" s="256" t="str">
        <f>IF(AG55="","",VLOOKUP(AG55,'シフト記号表（勤務時間帯）'!$C$6:$U$35,19,FALSE))</f>
        <v/>
      </c>
      <c r="AH57" s="257" t="str">
        <f>IF(AH55="","",VLOOKUP(AH55,'シフト記号表（勤務時間帯）'!$C$6:$U$35,19,FALSE))</f>
        <v/>
      </c>
      <c r="AI57" s="257" t="str">
        <f>IF(AI55="","",VLOOKUP(AI55,'シフト記号表（勤務時間帯）'!$C$6:$U$35,19,FALSE))</f>
        <v/>
      </c>
      <c r="AJ57" s="257" t="str">
        <f>IF(AJ55="","",VLOOKUP(AJ55,'シフト記号表（勤務時間帯）'!$C$6:$U$35,19,FALSE))</f>
        <v/>
      </c>
      <c r="AK57" s="257" t="str">
        <f>IF(AK55="","",VLOOKUP(AK55,'シフト記号表（勤務時間帯）'!$C$6:$U$35,19,FALSE))</f>
        <v/>
      </c>
      <c r="AL57" s="257" t="str">
        <f>IF(AL55="","",VLOOKUP(AL55,'シフト記号表（勤務時間帯）'!$C$6:$U$35,19,FALSE))</f>
        <v/>
      </c>
      <c r="AM57" s="258" t="str">
        <f>IF(AM55="","",VLOOKUP(AM55,'シフト記号表（勤務時間帯）'!$C$6:$U$35,19,FALSE))</f>
        <v/>
      </c>
      <c r="AN57" s="256" t="str">
        <f>IF(AN55="","",VLOOKUP(AN55,'シフト記号表（勤務時間帯）'!$C$6:$U$35,19,FALSE))</f>
        <v/>
      </c>
      <c r="AO57" s="257" t="str">
        <f>IF(AO55="","",VLOOKUP(AO55,'シフト記号表（勤務時間帯）'!$C$6:$U$35,19,FALSE))</f>
        <v/>
      </c>
      <c r="AP57" s="257" t="str">
        <f>IF(AP55="","",VLOOKUP(AP55,'シフト記号表（勤務時間帯）'!$C$6:$U$35,19,FALSE))</f>
        <v/>
      </c>
      <c r="AQ57" s="257" t="str">
        <f>IF(AQ55="","",VLOOKUP(AQ55,'シフト記号表（勤務時間帯）'!$C$6:$U$35,19,FALSE))</f>
        <v/>
      </c>
      <c r="AR57" s="257" t="str">
        <f>IF(AR55="","",VLOOKUP(AR55,'シフト記号表（勤務時間帯）'!$C$6:$U$35,19,FALSE))</f>
        <v/>
      </c>
      <c r="AS57" s="257" t="str">
        <f>IF(AS55="","",VLOOKUP(AS55,'シフト記号表（勤務時間帯）'!$C$6:$U$35,19,FALSE))</f>
        <v/>
      </c>
      <c r="AT57" s="258" t="str">
        <f>IF(AT55="","",VLOOKUP(AT55,'シフト記号表（勤務時間帯）'!$C$6:$U$35,19,FALSE))</f>
        <v/>
      </c>
      <c r="AU57" s="256" t="str">
        <f>IF(AU55="","",VLOOKUP(AU55,'シフト記号表（勤務時間帯）'!$C$6:$U$35,19,FALSE))</f>
        <v/>
      </c>
      <c r="AV57" s="257" t="str">
        <f>IF(AV55="","",VLOOKUP(AV55,'シフト記号表（勤務時間帯）'!$C$6:$U$35,19,FALSE))</f>
        <v/>
      </c>
      <c r="AW57" s="257" t="str">
        <f>IF(AW55="","",VLOOKUP(AW55,'シフト記号表（勤務時間帯）'!$C$6:$U$35,19,FALSE))</f>
        <v/>
      </c>
      <c r="AX57" s="723" t="str">
        <f>IF($BB$3="４週",SUM(S57:AT57),IF($BB$3="暦月",SUM(S57:AW57),""))</f>
        <v/>
      </c>
      <c r="AY57" s="724"/>
      <c r="AZ57" s="725" t="str">
        <f>IF($BB$3="４週",AX57/4,IF($BB$3="暦月",'勤務表（参考様式１_100名まで）'!AX57/('勤務表（参考様式１_100名まで）'!$BB$8/7),""))</f>
        <v/>
      </c>
      <c r="BA57" s="726"/>
      <c r="BB57" s="710"/>
      <c r="BC57" s="711"/>
      <c r="BD57" s="711"/>
      <c r="BE57" s="711"/>
      <c r="BF57" s="712"/>
    </row>
    <row r="58" spans="2:58" ht="20.25" customHeight="1" x14ac:dyDescent="0.15">
      <c r="B58" s="727">
        <f>B55+1</f>
        <v>13</v>
      </c>
      <c r="C58" s="728"/>
      <c r="D58" s="729"/>
      <c r="E58" s="730"/>
      <c r="F58" s="259"/>
      <c r="G58" s="737"/>
      <c r="H58" s="740"/>
      <c r="I58" s="741"/>
      <c r="J58" s="741"/>
      <c r="K58" s="742"/>
      <c r="L58" s="744"/>
      <c r="M58" s="705"/>
      <c r="N58" s="705"/>
      <c r="O58" s="706"/>
      <c r="P58" s="747" t="s">
        <v>248</v>
      </c>
      <c r="Q58" s="748"/>
      <c r="R58" s="749"/>
      <c r="S58" s="248"/>
      <c r="T58" s="249"/>
      <c r="U58" s="249"/>
      <c r="V58" s="249"/>
      <c r="W58" s="249"/>
      <c r="X58" s="249"/>
      <c r="Y58" s="250"/>
      <c r="Z58" s="248"/>
      <c r="AA58" s="249"/>
      <c r="AB58" s="249"/>
      <c r="AC58" s="249"/>
      <c r="AD58" s="249"/>
      <c r="AE58" s="249"/>
      <c r="AF58" s="250"/>
      <c r="AG58" s="248"/>
      <c r="AH58" s="249"/>
      <c r="AI58" s="249"/>
      <c r="AJ58" s="249"/>
      <c r="AK58" s="249"/>
      <c r="AL58" s="249"/>
      <c r="AM58" s="250"/>
      <c r="AN58" s="248"/>
      <c r="AO58" s="249"/>
      <c r="AP58" s="249"/>
      <c r="AQ58" s="249"/>
      <c r="AR58" s="249"/>
      <c r="AS58" s="249"/>
      <c r="AT58" s="250"/>
      <c r="AU58" s="248"/>
      <c r="AV58" s="249"/>
      <c r="AW58" s="249"/>
      <c r="AX58" s="700"/>
      <c r="AY58" s="701"/>
      <c r="AZ58" s="702"/>
      <c r="BA58" s="703"/>
      <c r="BB58" s="704"/>
      <c r="BC58" s="705"/>
      <c r="BD58" s="705"/>
      <c r="BE58" s="705"/>
      <c r="BF58" s="706"/>
    </row>
    <row r="59" spans="2:58" ht="20.25" customHeight="1" x14ac:dyDescent="0.15">
      <c r="B59" s="727"/>
      <c r="C59" s="731"/>
      <c r="D59" s="732"/>
      <c r="E59" s="733"/>
      <c r="F59" s="251"/>
      <c r="G59" s="738"/>
      <c r="H59" s="743"/>
      <c r="I59" s="741"/>
      <c r="J59" s="741"/>
      <c r="K59" s="742"/>
      <c r="L59" s="745"/>
      <c r="M59" s="708"/>
      <c r="N59" s="708"/>
      <c r="O59" s="709"/>
      <c r="P59" s="713" t="s">
        <v>249</v>
      </c>
      <c r="Q59" s="714"/>
      <c r="R59" s="715"/>
      <c r="S59" s="252" t="str">
        <f>IF(S58="","",VLOOKUP(S58,'シフト記号表（勤務時間帯）'!$C$6:$K$35,9,FALSE))</f>
        <v/>
      </c>
      <c r="T59" s="253" t="str">
        <f>IF(T58="","",VLOOKUP(T58,'シフト記号表（勤務時間帯）'!$C$6:$K$35,9,FALSE))</f>
        <v/>
      </c>
      <c r="U59" s="253" t="str">
        <f>IF(U58="","",VLOOKUP(U58,'シフト記号表（勤務時間帯）'!$C$6:$K$35,9,FALSE))</f>
        <v/>
      </c>
      <c r="V59" s="253" t="str">
        <f>IF(V58="","",VLOOKUP(V58,'シフト記号表（勤務時間帯）'!$C$6:$K$35,9,FALSE))</f>
        <v/>
      </c>
      <c r="W59" s="253" t="str">
        <f>IF(W58="","",VLOOKUP(W58,'シフト記号表（勤務時間帯）'!$C$6:$K$35,9,FALSE))</f>
        <v/>
      </c>
      <c r="X59" s="253" t="str">
        <f>IF(X58="","",VLOOKUP(X58,'シフト記号表（勤務時間帯）'!$C$6:$K$35,9,FALSE))</f>
        <v/>
      </c>
      <c r="Y59" s="254" t="str">
        <f>IF(Y58="","",VLOOKUP(Y58,'シフト記号表（勤務時間帯）'!$C$6:$K$35,9,FALSE))</f>
        <v/>
      </c>
      <c r="Z59" s="252" t="str">
        <f>IF(Z58="","",VLOOKUP(Z58,'シフト記号表（勤務時間帯）'!$C$6:$K$35,9,FALSE))</f>
        <v/>
      </c>
      <c r="AA59" s="253" t="str">
        <f>IF(AA58="","",VLOOKUP(AA58,'シフト記号表（勤務時間帯）'!$C$6:$K$35,9,FALSE))</f>
        <v/>
      </c>
      <c r="AB59" s="253" t="str">
        <f>IF(AB58="","",VLOOKUP(AB58,'シフト記号表（勤務時間帯）'!$C$6:$K$35,9,FALSE))</f>
        <v/>
      </c>
      <c r="AC59" s="253" t="str">
        <f>IF(AC58="","",VLOOKUP(AC58,'シフト記号表（勤務時間帯）'!$C$6:$K$35,9,FALSE))</f>
        <v/>
      </c>
      <c r="AD59" s="253" t="str">
        <f>IF(AD58="","",VLOOKUP(AD58,'シフト記号表（勤務時間帯）'!$C$6:$K$35,9,FALSE))</f>
        <v/>
      </c>
      <c r="AE59" s="253" t="str">
        <f>IF(AE58="","",VLOOKUP(AE58,'シフト記号表（勤務時間帯）'!$C$6:$K$35,9,FALSE))</f>
        <v/>
      </c>
      <c r="AF59" s="254" t="str">
        <f>IF(AF58="","",VLOOKUP(AF58,'シフト記号表（勤務時間帯）'!$C$6:$K$35,9,FALSE))</f>
        <v/>
      </c>
      <c r="AG59" s="252" t="str">
        <f>IF(AG58="","",VLOOKUP(AG58,'シフト記号表（勤務時間帯）'!$C$6:$K$35,9,FALSE))</f>
        <v/>
      </c>
      <c r="AH59" s="253" t="str">
        <f>IF(AH58="","",VLOOKUP(AH58,'シフト記号表（勤務時間帯）'!$C$6:$K$35,9,FALSE))</f>
        <v/>
      </c>
      <c r="AI59" s="253" t="str">
        <f>IF(AI58="","",VLOOKUP(AI58,'シフト記号表（勤務時間帯）'!$C$6:$K$35,9,FALSE))</f>
        <v/>
      </c>
      <c r="AJ59" s="253" t="str">
        <f>IF(AJ58="","",VLOOKUP(AJ58,'シフト記号表（勤務時間帯）'!$C$6:$K$35,9,FALSE))</f>
        <v/>
      </c>
      <c r="AK59" s="253" t="str">
        <f>IF(AK58="","",VLOOKUP(AK58,'シフト記号表（勤務時間帯）'!$C$6:$K$35,9,FALSE))</f>
        <v/>
      </c>
      <c r="AL59" s="253" t="str">
        <f>IF(AL58="","",VLOOKUP(AL58,'シフト記号表（勤務時間帯）'!$C$6:$K$35,9,FALSE))</f>
        <v/>
      </c>
      <c r="AM59" s="254" t="str">
        <f>IF(AM58="","",VLOOKUP(AM58,'シフト記号表（勤務時間帯）'!$C$6:$K$35,9,FALSE))</f>
        <v/>
      </c>
      <c r="AN59" s="252" t="str">
        <f>IF(AN58="","",VLOOKUP(AN58,'シフト記号表（勤務時間帯）'!$C$6:$K$35,9,FALSE))</f>
        <v/>
      </c>
      <c r="AO59" s="253" t="str">
        <f>IF(AO58="","",VLOOKUP(AO58,'シフト記号表（勤務時間帯）'!$C$6:$K$35,9,FALSE))</f>
        <v/>
      </c>
      <c r="AP59" s="253" t="str">
        <f>IF(AP58="","",VLOOKUP(AP58,'シフト記号表（勤務時間帯）'!$C$6:$K$35,9,FALSE))</f>
        <v/>
      </c>
      <c r="AQ59" s="253" t="str">
        <f>IF(AQ58="","",VLOOKUP(AQ58,'シフト記号表（勤務時間帯）'!$C$6:$K$35,9,FALSE))</f>
        <v/>
      </c>
      <c r="AR59" s="253" t="str">
        <f>IF(AR58="","",VLOOKUP(AR58,'シフト記号表（勤務時間帯）'!$C$6:$K$35,9,FALSE))</f>
        <v/>
      </c>
      <c r="AS59" s="253" t="str">
        <f>IF(AS58="","",VLOOKUP(AS58,'シフト記号表（勤務時間帯）'!$C$6:$K$35,9,FALSE))</f>
        <v/>
      </c>
      <c r="AT59" s="254" t="str">
        <f>IF(AT58="","",VLOOKUP(AT58,'シフト記号表（勤務時間帯）'!$C$6:$K$35,9,FALSE))</f>
        <v/>
      </c>
      <c r="AU59" s="252" t="str">
        <f>IF(AU58="","",VLOOKUP(AU58,'シフト記号表（勤務時間帯）'!$C$6:$K$35,9,FALSE))</f>
        <v/>
      </c>
      <c r="AV59" s="253" t="str">
        <f>IF(AV58="","",VLOOKUP(AV58,'シフト記号表（勤務時間帯）'!$C$6:$K$35,9,FALSE))</f>
        <v/>
      </c>
      <c r="AW59" s="253" t="str">
        <f>IF(AW58="","",VLOOKUP(AW58,'シフト記号表（勤務時間帯）'!$C$6:$K$35,9,FALSE))</f>
        <v/>
      </c>
      <c r="AX59" s="716" t="str">
        <f>IF($BB$3="４週",SUM(S59:AT59),IF($BB$3="暦月",SUM(S59:AW59),""))</f>
        <v/>
      </c>
      <c r="AY59" s="717"/>
      <c r="AZ59" s="718" t="str">
        <f>IF($BB$3="４週",AX59/4,IF($BB$3="暦月",'勤務表（参考様式１_100名まで）'!AX59/('勤務表（参考様式１_100名まで）'!$BB$8/7),""))</f>
        <v/>
      </c>
      <c r="BA59" s="719"/>
      <c r="BB59" s="707"/>
      <c r="BC59" s="708"/>
      <c r="BD59" s="708"/>
      <c r="BE59" s="708"/>
      <c r="BF59" s="709"/>
    </row>
    <row r="60" spans="2:58" ht="20.25" customHeight="1" x14ac:dyDescent="0.15">
      <c r="B60" s="727"/>
      <c r="C60" s="734"/>
      <c r="D60" s="735"/>
      <c r="E60" s="736"/>
      <c r="F60" s="260">
        <f>C58</f>
        <v>0</v>
      </c>
      <c r="G60" s="739"/>
      <c r="H60" s="743"/>
      <c r="I60" s="741"/>
      <c r="J60" s="741"/>
      <c r="K60" s="742"/>
      <c r="L60" s="746"/>
      <c r="M60" s="711"/>
      <c r="N60" s="711"/>
      <c r="O60" s="712"/>
      <c r="P60" s="720" t="s">
        <v>250</v>
      </c>
      <c r="Q60" s="721"/>
      <c r="R60" s="722"/>
      <c r="S60" s="256" t="str">
        <f>IF(S58="","",VLOOKUP(S58,'シフト記号表（勤務時間帯）'!$C$6:$U$35,19,FALSE))</f>
        <v/>
      </c>
      <c r="T60" s="257" t="str">
        <f>IF(T58="","",VLOOKUP(T58,'シフト記号表（勤務時間帯）'!$C$6:$U$35,19,FALSE))</f>
        <v/>
      </c>
      <c r="U60" s="257" t="str">
        <f>IF(U58="","",VLOOKUP(U58,'シフト記号表（勤務時間帯）'!$C$6:$U$35,19,FALSE))</f>
        <v/>
      </c>
      <c r="V60" s="257" t="str">
        <f>IF(V58="","",VLOOKUP(V58,'シフト記号表（勤務時間帯）'!$C$6:$U$35,19,FALSE))</f>
        <v/>
      </c>
      <c r="W60" s="257" t="str">
        <f>IF(W58="","",VLOOKUP(W58,'シフト記号表（勤務時間帯）'!$C$6:$U$35,19,FALSE))</f>
        <v/>
      </c>
      <c r="X60" s="257" t="str">
        <f>IF(X58="","",VLOOKUP(X58,'シフト記号表（勤務時間帯）'!$C$6:$U$35,19,FALSE))</f>
        <v/>
      </c>
      <c r="Y60" s="258" t="str">
        <f>IF(Y58="","",VLOOKUP(Y58,'シフト記号表（勤務時間帯）'!$C$6:$U$35,19,FALSE))</f>
        <v/>
      </c>
      <c r="Z60" s="256" t="str">
        <f>IF(Z58="","",VLOOKUP(Z58,'シフト記号表（勤務時間帯）'!$C$6:$U$35,19,FALSE))</f>
        <v/>
      </c>
      <c r="AA60" s="257" t="str">
        <f>IF(AA58="","",VLOOKUP(AA58,'シフト記号表（勤務時間帯）'!$C$6:$U$35,19,FALSE))</f>
        <v/>
      </c>
      <c r="AB60" s="257" t="str">
        <f>IF(AB58="","",VLOOKUP(AB58,'シフト記号表（勤務時間帯）'!$C$6:$U$35,19,FALSE))</f>
        <v/>
      </c>
      <c r="AC60" s="257" t="str">
        <f>IF(AC58="","",VLOOKUP(AC58,'シフト記号表（勤務時間帯）'!$C$6:$U$35,19,FALSE))</f>
        <v/>
      </c>
      <c r="AD60" s="257" t="str">
        <f>IF(AD58="","",VLOOKUP(AD58,'シフト記号表（勤務時間帯）'!$C$6:$U$35,19,FALSE))</f>
        <v/>
      </c>
      <c r="AE60" s="257" t="str">
        <f>IF(AE58="","",VLOOKUP(AE58,'シフト記号表（勤務時間帯）'!$C$6:$U$35,19,FALSE))</f>
        <v/>
      </c>
      <c r="AF60" s="258" t="str">
        <f>IF(AF58="","",VLOOKUP(AF58,'シフト記号表（勤務時間帯）'!$C$6:$U$35,19,FALSE))</f>
        <v/>
      </c>
      <c r="AG60" s="256" t="str">
        <f>IF(AG58="","",VLOOKUP(AG58,'シフト記号表（勤務時間帯）'!$C$6:$U$35,19,FALSE))</f>
        <v/>
      </c>
      <c r="AH60" s="257" t="str">
        <f>IF(AH58="","",VLOOKUP(AH58,'シフト記号表（勤務時間帯）'!$C$6:$U$35,19,FALSE))</f>
        <v/>
      </c>
      <c r="AI60" s="257" t="str">
        <f>IF(AI58="","",VLOOKUP(AI58,'シフト記号表（勤務時間帯）'!$C$6:$U$35,19,FALSE))</f>
        <v/>
      </c>
      <c r="AJ60" s="257" t="str">
        <f>IF(AJ58="","",VLOOKUP(AJ58,'シフト記号表（勤務時間帯）'!$C$6:$U$35,19,FALSE))</f>
        <v/>
      </c>
      <c r="AK60" s="257" t="str">
        <f>IF(AK58="","",VLOOKUP(AK58,'シフト記号表（勤務時間帯）'!$C$6:$U$35,19,FALSE))</f>
        <v/>
      </c>
      <c r="AL60" s="257" t="str">
        <f>IF(AL58="","",VLOOKUP(AL58,'シフト記号表（勤務時間帯）'!$C$6:$U$35,19,FALSE))</f>
        <v/>
      </c>
      <c r="AM60" s="258" t="str">
        <f>IF(AM58="","",VLOOKUP(AM58,'シフト記号表（勤務時間帯）'!$C$6:$U$35,19,FALSE))</f>
        <v/>
      </c>
      <c r="AN60" s="256" t="str">
        <f>IF(AN58="","",VLOOKUP(AN58,'シフト記号表（勤務時間帯）'!$C$6:$U$35,19,FALSE))</f>
        <v/>
      </c>
      <c r="AO60" s="257" t="str">
        <f>IF(AO58="","",VLOOKUP(AO58,'シフト記号表（勤務時間帯）'!$C$6:$U$35,19,FALSE))</f>
        <v/>
      </c>
      <c r="AP60" s="257" t="str">
        <f>IF(AP58="","",VLOOKUP(AP58,'シフト記号表（勤務時間帯）'!$C$6:$U$35,19,FALSE))</f>
        <v/>
      </c>
      <c r="AQ60" s="257" t="str">
        <f>IF(AQ58="","",VLOOKUP(AQ58,'シフト記号表（勤務時間帯）'!$C$6:$U$35,19,FALSE))</f>
        <v/>
      </c>
      <c r="AR60" s="257" t="str">
        <f>IF(AR58="","",VLOOKUP(AR58,'シフト記号表（勤務時間帯）'!$C$6:$U$35,19,FALSE))</f>
        <v/>
      </c>
      <c r="AS60" s="257" t="str">
        <f>IF(AS58="","",VLOOKUP(AS58,'シフト記号表（勤務時間帯）'!$C$6:$U$35,19,FALSE))</f>
        <v/>
      </c>
      <c r="AT60" s="258" t="str">
        <f>IF(AT58="","",VLOOKUP(AT58,'シフト記号表（勤務時間帯）'!$C$6:$U$35,19,FALSE))</f>
        <v/>
      </c>
      <c r="AU60" s="256" t="str">
        <f>IF(AU58="","",VLOOKUP(AU58,'シフト記号表（勤務時間帯）'!$C$6:$U$35,19,FALSE))</f>
        <v/>
      </c>
      <c r="AV60" s="257" t="str">
        <f>IF(AV58="","",VLOOKUP(AV58,'シフト記号表（勤務時間帯）'!$C$6:$U$35,19,FALSE))</f>
        <v/>
      </c>
      <c r="AW60" s="257" t="str">
        <f>IF(AW58="","",VLOOKUP(AW58,'シフト記号表（勤務時間帯）'!$C$6:$U$35,19,FALSE))</f>
        <v/>
      </c>
      <c r="AX60" s="723" t="str">
        <f>IF($BB$3="４週",SUM(S60:AT60),IF($BB$3="暦月",SUM(S60:AW60),""))</f>
        <v/>
      </c>
      <c r="AY60" s="724"/>
      <c r="AZ60" s="725" t="str">
        <f>IF($BB$3="４週",AX60/4,IF($BB$3="暦月",'勤務表（参考様式１_100名まで）'!AX60/('勤務表（参考様式１_100名まで）'!$BB$8/7),""))</f>
        <v/>
      </c>
      <c r="BA60" s="726"/>
      <c r="BB60" s="710"/>
      <c r="BC60" s="711"/>
      <c r="BD60" s="711"/>
      <c r="BE60" s="711"/>
      <c r="BF60" s="712"/>
    </row>
    <row r="61" spans="2:58" ht="20.25" customHeight="1" x14ac:dyDescent="0.15">
      <c r="B61" s="754">
        <f>B58+1</f>
        <v>14</v>
      </c>
      <c r="C61" s="731"/>
      <c r="D61" s="732"/>
      <c r="E61" s="733"/>
      <c r="F61" s="261"/>
      <c r="G61" s="755"/>
      <c r="H61" s="756"/>
      <c r="I61" s="757"/>
      <c r="J61" s="757"/>
      <c r="K61" s="758"/>
      <c r="L61" s="745"/>
      <c r="M61" s="708"/>
      <c r="N61" s="708"/>
      <c r="O61" s="709"/>
      <c r="P61" s="759" t="s">
        <v>248</v>
      </c>
      <c r="Q61" s="760"/>
      <c r="R61" s="761"/>
      <c r="S61" s="248"/>
      <c r="T61" s="249"/>
      <c r="U61" s="249"/>
      <c r="V61" s="249"/>
      <c r="W61" s="249"/>
      <c r="X61" s="249"/>
      <c r="Y61" s="250"/>
      <c r="Z61" s="248"/>
      <c r="AA61" s="249"/>
      <c r="AB61" s="249"/>
      <c r="AC61" s="249"/>
      <c r="AD61" s="249"/>
      <c r="AE61" s="249"/>
      <c r="AF61" s="250"/>
      <c r="AG61" s="248"/>
      <c r="AH61" s="249"/>
      <c r="AI61" s="249"/>
      <c r="AJ61" s="249"/>
      <c r="AK61" s="249"/>
      <c r="AL61" s="249"/>
      <c r="AM61" s="250"/>
      <c r="AN61" s="248"/>
      <c r="AO61" s="249"/>
      <c r="AP61" s="249"/>
      <c r="AQ61" s="249"/>
      <c r="AR61" s="249"/>
      <c r="AS61" s="249"/>
      <c r="AT61" s="250"/>
      <c r="AU61" s="248"/>
      <c r="AV61" s="249"/>
      <c r="AW61" s="249"/>
      <c r="AX61" s="750"/>
      <c r="AY61" s="751"/>
      <c r="AZ61" s="752"/>
      <c r="BA61" s="753"/>
      <c r="BB61" s="707"/>
      <c r="BC61" s="708"/>
      <c r="BD61" s="708"/>
      <c r="BE61" s="708"/>
      <c r="BF61" s="709"/>
    </row>
    <row r="62" spans="2:58" ht="20.25" customHeight="1" x14ac:dyDescent="0.15">
      <c r="B62" s="727"/>
      <c r="C62" s="731"/>
      <c r="D62" s="732"/>
      <c r="E62" s="733"/>
      <c r="F62" s="251"/>
      <c r="G62" s="738"/>
      <c r="H62" s="743"/>
      <c r="I62" s="741"/>
      <c r="J62" s="741"/>
      <c r="K62" s="742"/>
      <c r="L62" s="745"/>
      <c r="M62" s="708"/>
      <c r="N62" s="708"/>
      <c r="O62" s="709"/>
      <c r="P62" s="713" t="s">
        <v>249</v>
      </c>
      <c r="Q62" s="714"/>
      <c r="R62" s="715"/>
      <c r="S62" s="252" t="str">
        <f>IF(S61="","",VLOOKUP(S61,'シフト記号表（勤務時間帯）'!$C$6:$K$35,9,FALSE))</f>
        <v/>
      </c>
      <c r="T62" s="253" t="str">
        <f>IF(T61="","",VLOOKUP(T61,'シフト記号表（勤務時間帯）'!$C$6:$K$35,9,FALSE))</f>
        <v/>
      </c>
      <c r="U62" s="253" t="str">
        <f>IF(U61="","",VLOOKUP(U61,'シフト記号表（勤務時間帯）'!$C$6:$K$35,9,FALSE))</f>
        <v/>
      </c>
      <c r="V62" s="253" t="str">
        <f>IF(V61="","",VLOOKUP(V61,'シフト記号表（勤務時間帯）'!$C$6:$K$35,9,FALSE))</f>
        <v/>
      </c>
      <c r="W62" s="253" t="str">
        <f>IF(W61="","",VLOOKUP(W61,'シフト記号表（勤務時間帯）'!$C$6:$K$35,9,FALSE))</f>
        <v/>
      </c>
      <c r="X62" s="253" t="str">
        <f>IF(X61="","",VLOOKUP(X61,'シフト記号表（勤務時間帯）'!$C$6:$K$35,9,FALSE))</f>
        <v/>
      </c>
      <c r="Y62" s="254" t="str">
        <f>IF(Y61="","",VLOOKUP(Y61,'シフト記号表（勤務時間帯）'!$C$6:$K$35,9,FALSE))</f>
        <v/>
      </c>
      <c r="Z62" s="252" t="str">
        <f>IF(Z61="","",VLOOKUP(Z61,'シフト記号表（勤務時間帯）'!$C$6:$K$35,9,FALSE))</f>
        <v/>
      </c>
      <c r="AA62" s="253" t="str">
        <f>IF(AA61="","",VLOOKUP(AA61,'シフト記号表（勤務時間帯）'!$C$6:$K$35,9,FALSE))</f>
        <v/>
      </c>
      <c r="AB62" s="253" t="str">
        <f>IF(AB61="","",VLOOKUP(AB61,'シフト記号表（勤務時間帯）'!$C$6:$K$35,9,FALSE))</f>
        <v/>
      </c>
      <c r="AC62" s="253" t="str">
        <f>IF(AC61="","",VLOOKUP(AC61,'シフト記号表（勤務時間帯）'!$C$6:$K$35,9,FALSE))</f>
        <v/>
      </c>
      <c r="AD62" s="253" t="str">
        <f>IF(AD61="","",VLOOKUP(AD61,'シフト記号表（勤務時間帯）'!$C$6:$K$35,9,FALSE))</f>
        <v/>
      </c>
      <c r="AE62" s="253" t="str">
        <f>IF(AE61="","",VLOOKUP(AE61,'シフト記号表（勤務時間帯）'!$C$6:$K$35,9,FALSE))</f>
        <v/>
      </c>
      <c r="AF62" s="254" t="str">
        <f>IF(AF61="","",VLOOKUP(AF61,'シフト記号表（勤務時間帯）'!$C$6:$K$35,9,FALSE))</f>
        <v/>
      </c>
      <c r="AG62" s="252" t="str">
        <f>IF(AG61="","",VLOOKUP(AG61,'シフト記号表（勤務時間帯）'!$C$6:$K$35,9,FALSE))</f>
        <v/>
      </c>
      <c r="AH62" s="253" t="str">
        <f>IF(AH61="","",VLOOKUP(AH61,'シフト記号表（勤務時間帯）'!$C$6:$K$35,9,FALSE))</f>
        <v/>
      </c>
      <c r="AI62" s="253" t="str">
        <f>IF(AI61="","",VLOOKUP(AI61,'シフト記号表（勤務時間帯）'!$C$6:$K$35,9,FALSE))</f>
        <v/>
      </c>
      <c r="AJ62" s="253" t="str">
        <f>IF(AJ61="","",VLOOKUP(AJ61,'シフト記号表（勤務時間帯）'!$C$6:$K$35,9,FALSE))</f>
        <v/>
      </c>
      <c r="AK62" s="253" t="str">
        <f>IF(AK61="","",VLOOKUP(AK61,'シフト記号表（勤務時間帯）'!$C$6:$K$35,9,FALSE))</f>
        <v/>
      </c>
      <c r="AL62" s="253" t="str">
        <f>IF(AL61="","",VLOOKUP(AL61,'シフト記号表（勤務時間帯）'!$C$6:$K$35,9,FALSE))</f>
        <v/>
      </c>
      <c r="AM62" s="254" t="str">
        <f>IF(AM61="","",VLOOKUP(AM61,'シフト記号表（勤務時間帯）'!$C$6:$K$35,9,FALSE))</f>
        <v/>
      </c>
      <c r="AN62" s="252" t="str">
        <f>IF(AN61="","",VLOOKUP(AN61,'シフト記号表（勤務時間帯）'!$C$6:$K$35,9,FALSE))</f>
        <v/>
      </c>
      <c r="AO62" s="253" t="str">
        <f>IF(AO61="","",VLOOKUP(AO61,'シフト記号表（勤務時間帯）'!$C$6:$K$35,9,FALSE))</f>
        <v/>
      </c>
      <c r="AP62" s="253" t="str">
        <f>IF(AP61="","",VLOOKUP(AP61,'シフト記号表（勤務時間帯）'!$C$6:$K$35,9,FALSE))</f>
        <v/>
      </c>
      <c r="AQ62" s="253" t="str">
        <f>IF(AQ61="","",VLOOKUP(AQ61,'シフト記号表（勤務時間帯）'!$C$6:$K$35,9,FALSE))</f>
        <v/>
      </c>
      <c r="AR62" s="253" t="str">
        <f>IF(AR61="","",VLOOKUP(AR61,'シフト記号表（勤務時間帯）'!$C$6:$K$35,9,FALSE))</f>
        <v/>
      </c>
      <c r="AS62" s="253" t="str">
        <f>IF(AS61="","",VLOOKUP(AS61,'シフト記号表（勤務時間帯）'!$C$6:$K$35,9,FALSE))</f>
        <v/>
      </c>
      <c r="AT62" s="254" t="str">
        <f>IF(AT61="","",VLOOKUP(AT61,'シフト記号表（勤務時間帯）'!$C$6:$K$35,9,FALSE))</f>
        <v/>
      </c>
      <c r="AU62" s="252" t="str">
        <f>IF(AU61="","",VLOOKUP(AU61,'シフト記号表（勤務時間帯）'!$C$6:$K$35,9,FALSE))</f>
        <v/>
      </c>
      <c r="AV62" s="253" t="str">
        <f>IF(AV61="","",VLOOKUP(AV61,'シフト記号表（勤務時間帯）'!$C$6:$K$35,9,FALSE))</f>
        <v/>
      </c>
      <c r="AW62" s="253" t="str">
        <f>IF(AW61="","",VLOOKUP(AW61,'シフト記号表（勤務時間帯）'!$C$6:$K$35,9,FALSE))</f>
        <v/>
      </c>
      <c r="AX62" s="716" t="str">
        <f>IF($BB$3="４週",SUM(S62:AT62),IF($BB$3="暦月",SUM(S62:AW62),""))</f>
        <v/>
      </c>
      <c r="AY62" s="717"/>
      <c r="AZ62" s="718" t="str">
        <f>IF($BB$3="４週",AX62/4,IF($BB$3="暦月",'勤務表（参考様式１_100名まで）'!AX62/('勤務表（参考様式１_100名まで）'!$BB$8/7),""))</f>
        <v/>
      </c>
      <c r="BA62" s="719"/>
      <c r="BB62" s="707"/>
      <c r="BC62" s="708"/>
      <c r="BD62" s="708"/>
      <c r="BE62" s="708"/>
      <c r="BF62" s="709"/>
    </row>
    <row r="63" spans="2:58" ht="20.25" customHeight="1" x14ac:dyDescent="0.15">
      <c r="B63" s="727"/>
      <c r="C63" s="734"/>
      <c r="D63" s="735"/>
      <c r="E63" s="736"/>
      <c r="F63" s="260">
        <f>C61</f>
        <v>0</v>
      </c>
      <c r="G63" s="739"/>
      <c r="H63" s="743"/>
      <c r="I63" s="741"/>
      <c r="J63" s="741"/>
      <c r="K63" s="742"/>
      <c r="L63" s="746"/>
      <c r="M63" s="711"/>
      <c r="N63" s="711"/>
      <c r="O63" s="712"/>
      <c r="P63" s="720" t="s">
        <v>250</v>
      </c>
      <c r="Q63" s="721"/>
      <c r="R63" s="722"/>
      <c r="S63" s="256" t="str">
        <f>IF(S61="","",VLOOKUP(S61,'シフト記号表（勤務時間帯）'!$C$6:$U$35,19,FALSE))</f>
        <v/>
      </c>
      <c r="T63" s="257" t="str">
        <f>IF(T61="","",VLOOKUP(T61,'シフト記号表（勤務時間帯）'!$C$6:$U$35,19,FALSE))</f>
        <v/>
      </c>
      <c r="U63" s="257" t="str">
        <f>IF(U61="","",VLOOKUP(U61,'シフト記号表（勤務時間帯）'!$C$6:$U$35,19,FALSE))</f>
        <v/>
      </c>
      <c r="V63" s="257" t="str">
        <f>IF(V61="","",VLOOKUP(V61,'シフト記号表（勤務時間帯）'!$C$6:$U$35,19,FALSE))</f>
        <v/>
      </c>
      <c r="W63" s="257" t="str">
        <f>IF(W61="","",VLOOKUP(W61,'シフト記号表（勤務時間帯）'!$C$6:$U$35,19,FALSE))</f>
        <v/>
      </c>
      <c r="X63" s="257" t="str">
        <f>IF(X61="","",VLOOKUP(X61,'シフト記号表（勤務時間帯）'!$C$6:$U$35,19,FALSE))</f>
        <v/>
      </c>
      <c r="Y63" s="258" t="str">
        <f>IF(Y61="","",VLOOKUP(Y61,'シフト記号表（勤務時間帯）'!$C$6:$U$35,19,FALSE))</f>
        <v/>
      </c>
      <c r="Z63" s="256" t="str">
        <f>IF(Z61="","",VLOOKUP(Z61,'シフト記号表（勤務時間帯）'!$C$6:$U$35,19,FALSE))</f>
        <v/>
      </c>
      <c r="AA63" s="257" t="str">
        <f>IF(AA61="","",VLOOKUP(AA61,'シフト記号表（勤務時間帯）'!$C$6:$U$35,19,FALSE))</f>
        <v/>
      </c>
      <c r="AB63" s="257" t="str">
        <f>IF(AB61="","",VLOOKUP(AB61,'シフト記号表（勤務時間帯）'!$C$6:$U$35,19,FALSE))</f>
        <v/>
      </c>
      <c r="AC63" s="257" t="str">
        <f>IF(AC61="","",VLOOKUP(AC61,'シフト記号表（勤務時間帯）'!$C$6:$U$35,19,FALSE))</f>
        <v/>
      </c>
      <c r="AD63" s="257" t="str">
        <f>IF(AD61="","",VLOOKUP(AD61,'シフト記号表（勤務時間帯）'!$C$6:$U$35,19,FALSE))</f>
        <v/>
      </c>
      <c r="AE63" s="257" t="str">
        <f>IF(AE61="","",VLOOKUP(AE61,'シフト記号表（勤務時間帯）'!$C$6:$U$35,19,FALSE))</f>
        <v/>
      </c>
      <c r="AF63" s="258" t="str">
        <f>IF(AF61="","",VLOOKUP(AF61,'シフト記号表（勤務時間帯）'!$C$6:$U$35,19,FALSE))</f>
        <v/>
      </c>
      <c r="AG63" s="256" t="str">
        <f>IF(AG61="","",VLOOKUP(AG61,'シフト記号表（勤務時間帯）'!$C$6:$U$35,19,FALSE))</f>
        <v/>
      </c>
      <c r="AH63" s="257" t="str">
        <f>IF(AH61="","",VLOOKUP(AH61,'シフト記号表（勤務時間帯）'!$C$6:$U$35,19,FALSE))</f>
        <v/>
      </c>
      <c r="AI63" s="257" t="str">
        <f>IF(AI61="","",VLOOKUP(AI61,'シフト記号表（勤務時間帯）'!$C$6:$U$35,19,FALSE))</f>
        <v/>
      </c>
      <c r="AJ63" s="257" t="str">
        <f>IF(AJ61="","",VLOOKUP(AJ61,'シフト記号表（勤務時間帯）'!$C$6:$U$35,19,FALSE))</f>
        <v/>
      </c>
      <c r="AK63" s="257" t="str">
        <f>IF(AK61="","",VLOOKUP(AK61,'シフト記号表（勤務時間帯）'!$C$6:$U$35,19,FALSE))</f>
        <v/>
      </c>
      <c r="AL63" s="257" t="str">
        <f>IF(AL61="","",VLOOKUP(AL61,'シフト記号表（勤務時間帯）'!$C$6:$U$35,19,FALSE))</f>
        <v/>
      </c>
      <c r="AM63" s="258" t="str">
        <f>IF(AM61="","",VLOOKUP(AM61,'シフト記号表（勤務時間帯）'!$C$6:$U$35,19,FALSE))</f>
        <v/>
      </c>
      <c r="AN63" s="256" t="str">
        <f>IF(AN61="","",VLOOKUP(AN61,'シフト記号表（勤務時間帯）'!$C$6:$U$35,19,FALSE))</f>
        <v/>
      </c>
      <c r="AO63" s="257" t="str">
        <f>IF(AO61="","",VLOOKUP(AO61,'シフト記号表（勤務時間帯）'!$C$6:$U$35,19,FALSE))</f>
        <v/>
      </c>
      <c r="AP63" s="257" t="str">
        <f>IF(AP61="","",VLOOKUP(AP61,'シフト記号表（勤務時間帯）'!$C$6:$U$35,19,FALSE))</f>
        <v/>
      </c>
      <c r="AQ63" s="257" t="str">
        <f>IF(AQ61="","",VLOOKUP(AQ61,'シフト記号表（勤務時間帯）'!$C$6:$U$35,19,FALSE))</f>
        <v/>
      </c>
      <c r="AR63" s="257" t="str">
        <f>IF(AR61="","",VLOOKUP(AR61,'シフト記号表（勤務時間帯）'!$C$6:$U$35,19,FALSE))</f>
        <v/>
      </c>
      <c r="AS63" s="257" t="str">
        <f>IF(AS61="","",VLOOKUP(AS61,'シフト記号表（勤務時間帯）'!$C$6:$U$35,19,FALSE))</f>
        <v/>
      </c>
      <c r="AT63" s="258" t="str">
        <f>IF(AT61="","",VLOOKUP(AT61,'シフト記号表（勤務時間帯）'!$C$6:$U$35,19,FALSE))</f>
        <v/>
      </c>
      <c r="AU63" s="256" t="str">
        <f>IF(AU61="","",VLOOKUP(AU61,'シフト記号表（勤務時間帯）'!$C$6:$U$35,19,FALSE))</f>
        <v/>
      </c>
      <c r="AV63" s="257" t="str">
        <f>IF(AV61="","",VLOOKUP(AV61,'シフト記号表（勤務時間帯）'!$C$6:$U$35,19,FALSE))</f>
        <v/>
      </c>
      <c r="AW63" s="257" t="str">
        <f>IF(AW61="","",VLOOKUP(AW61,'シフト記号表（勤務時間帯）'!$C$6:$U$35,19,FALSE))</f>
        <v/>
      </c>
      <c r="AX63" s="723" t="str">
        <f>IF($BB$3="４週",SUM(S63:AT63),IF($BB$3="暦月",SUM(S63:AW63),""))</f>
        <v/>
      </c>
      <c r="AY63" s="724"/>
      <c r="AZ63" s="725" t="str">
        <f>IF($BB$3="４週",AX63/4,IF($BB$3="暦月",'勤務表（参考様式１_100名まで）'!AX63/('勤務表（参考様式１_100名まで）'!$BB$8/7),""))</f>
        <v/>
      </c>
      <c r="BA63" s="726"/>
      <c r="BB63" s="710"/>
      <c r="BC63" s="711"/>
      <c r="BD63" s="711"/>
      <c r="BE63" s="711"/>
      <c r="BF63" s="712"/>
    </row>
    <row r="64" spans="2:58" ht="20.25" customHeight="1" x14ac:dyDescent="0.15">
      <c r="B64" s="727">
        <f>B61+1</f>
        <v>15</v>
      </c>
      <c r="C64" s="728"/>
      <c r="D64" s="729"/>
      <c r="E64" s="730"/>
      <c r="F64" s="259"/>
      <c r="G64" s="737"/>
      <c r="H64" s="740"/>
      <c r="I64" s="741"/>
      <c r="J64" s="741"/>
      <c r="K64" s="742"/>
      <c r="L64" s="744"/>
      <c r="M64" s="705"/>
      <c r="N64" s="705"/>
      <c r="O64" s="706"/>
      <c r="P64" s="747" t="s">
        <v>248</v>
      </c>
      <c r="Q64" s="748"/>
      <c r="R64" s="749"/>
      <c r="S64" s="248"/>
      <c r="T64" s="249"/>
      <c r="U64" s="249"/>
      <c r="V64" s="249"/>
      <c r="W64" s="249"/>
      <c r="X64" s="249"/>
      <c r="Y64" s="250"/>
      <c r="Z64" s="248"/>
      <c r="AA64" s="249"/>
      <c r="AB64" s="249"/>
      <c r="AC64" s="249"/>
      <c r="AD64" s="249"/>
      <c r="AE64" s="249"/>
      <c r="AF64" s="250"/>
      <c r="AG64" s="248"/>
      <c r="AH64" s="249"/>
      <c r="AI64" s="249"/>
      <c r="AJ64" s="249"/>
      <c r="AK64" s="249"/>
      <c r="AL64" s="249"/>
      <c r="AM64" s="250"/>
      <c r="AN64" s="248"/>
      <c r="AO64" s="249"/>
      <c r="AP64" s="249"/>
      <c r="AQ64" s="249"/>
      <c r="AR64" s="249"/>
      <c r="AS64" s="249"/>
      <c r="AT64" s="250"/>
      <c r="AU64" s="248"/>
      <c r="AV64" s="249"/>
      <c r="AW64" s="249"/>
      <c r="AX64" s="700"/>
      <c r="AY64" s="701"/>
      <c r="AZ64" s="702"/>
      <c r="BA64" s="703"/>
      <c r="BB64" s="704"/>
      <c r="BC64" s="705"/>
      <c r="BD64" s="705"/>
      <c r="BE64" s="705"/>
      <c r="BF64" s="706"/>
    </row>
    <row r="65" spans="2:58" ht="20.25" customHeight="1" x14ac:dyDescent="0.15">
      <c r="B65" s="727"/>
      <c r="C65" s="731"/>
      <c r="D65" s="732"/>
      <c r="E65" s="733"/>
      <c r="F65" s="251"/>
      <c r="G65" s="738"/>
      <c r="H65" s="743"/>
      <c r="I65" s="741"/>
      <c r="J65" s="741"/>
      <c r="K65" s="742"/>
      <c r="L65" s="745"/>
      <c r="M65" s="708"/>
      <c r="N65" s="708"/>
      <c r="O65" s="709"/>
      <c r="P65" s="713" t="s">
        <v>249</v>
      </c>
      <c r="Q65" s="714"/>
      <c r="R65" s="715"/>
      <c r="S65" s="252" t="str">
        <f>IF(S64="","",VLOOKUP(S64,'シフト記号表（勤務時間帯）'!$C$6:$K$35,9,FALSE))</f>
        <v/>
      </c>
      <c r="T65" s="253" t="str">
        <f>IF(T64="","",VLOOKUP(T64,'シフト記号表（勤務時間帯）'!$C$6:$K$35,9,FALSE))</f>
        <v/>
      </c>
      <c r="U65" s="253" t="str">
        <f>IF(U64="","",VLOOKUP(U64,'シフト記号表（勤務時間帯）'!$C$6:$K$35,9,FALSE))</f>
        <v/>
      </c>
      <c r="V65" s="253" t="str">
        <f>IF(V64="","",VLOOKUP(V64,'シフト記号表（勤務時間帯）'!$C$6:$K$35,9,FALSE))</f>
        <v/>
      </c>
      <c r="W65" s="253" t="str">
        <f>IF(W64="","",VLOOKUP(W64,'シフト記号表（勤務時間帯）'!$C$6:$K$35,9,FALSE))</f>
        <v/>
      </c>
      <c r="X65" s="253" t="str">
        <f>IF(X64="","",VLOOKUP(X64,'シフト記号表（勤務時間帯）'!$C$6:$K$35,9,FALSE))</f>
        <v/>
      </c>
      <c r="Y65" s="254" t="str">
        <f>IF(Y64="","",VLOOKUP(Y64,'シフト記号表（勤務時間帯）'!$C$6:$K$35,9,FALSE))</f>
        <v/>
      </c>
      <c r="Z65" s="252" t="str">
        <f>IF(Z64="","",VLOOKUP(Z64,'シフト記号表（勤務時間帯）'!$C$6:$K$35,9,FALSE))</f>
        <v/>
      </c>
      <c r="AA65" s="253" t="str">
        <f>IF(AA64="","",VLOOKUP(AA64,'シフト記号表（勤務時間帯）'!$C$6:$K$35,9,FALSE))</f>
        <v/>
      </c>
      <c r="AB65" s="253" t="str">
        <f>IF(AB64="","",VLOOKUP(AB64,'シフト記号表（勤務時間帯）'!$C$6:$K$35,9,FALSE))</f>
        <v/>
      </c>
      <c r="AC65" s="253" t="str">
        <f>IF(AC64="","",VLOOKUP(AC64,'シフト記号表（勤務時間帯）'!$C$6:$K$35,9,FALSE))</f>
        <v/>
      </c>
      <c r="AD65" s="253" t="str">
        <f>IF(AD64="","",VLOOKUP(AD64,'シフト記号表（勤務時間帯）'!$C$6:$K$35,9,FALSE))</f>
        <v/>
      </c>
      <c r="AE65" s="253" t="str">
        <f>IF(AE64="","",VLOOKUP(AE64,'シフト記号表（勤務時間帯）'!$C$6:$K$35,9,FALSE))</f>
        <v/>
      </c>
      <c r="AF65" s="254" t="str">
        <f>IF(AF64="","",VLOOKUP(AF64,'シフト記号表（勤務時間帯）'!$C$6:$K$35,9,FALSE))</f>
        <v/>
      </c>
      <c r="AG65" s="252" t="str">
        <f>IF(AG64="","",VLOOKUP(AG64,'シフト記号表（勤務時間帯）'!$C$6:$K$35,9,FALSE))</f>
        <v/>
      </c>
      <c r="AH65" s="253" t="str">
        <f>IF(AH64="","",VLOOKUP(AH64,'シフト記号表（勤務時間帯）'!$C$6:$K$35,9,FALSE))</f>
        <v/>
      </c>
      <c r="AI65" s="253" t="str">
        <f>IF(AI64="","",VLOOKUP(AI64,'シフト記号表（勤務時間帯）'!$C$6:$K$35,9,FALSE))</f>
        <v/>
      </c>
      <c r="AJ65" s="253" t="str">
        <f>IF(AJ64="","",VLOOKUP(AJ64,'シフト記号表（勤務時間帯）'!$C$6:$K$35,9,FALSE))</f>
        <v/>
      </c>
      <c r="AK65" s="253" t="str">
        <f>IF(AK64="","",VLOOKUP(AK64,'シフト記号表（勤務時間帯）'!$C$6:$K$35,9,FALSE))</f>
        <v/>
      </c>
      <c r="AL65" s="253" t="str">
        <f>IF(AL64="","",VLOOKUP(AL64,'シフト記号表（勤務時間帯）'!$C$6:$K$35,9,FALSE))</f>
        <v/>
      </c>
      <c r="AM65" s="254" t="str">
        <f>IF(AM64="","",VLOOKUP(AM64,'シフト記号表（勤務時間帯）'!$C$6:$K$35,9,FALSE))</f>
        <v/>
      </c>
      <c r="AN65" s="252" t="str">
        <f>IF(AN64="","",VLOOKUP(AN64,'シフト記号表（勤務時間帯）'!$C$6:$K$35,9,FALSE))</f>
        <v/>
      </c>
      <c r="AO65" s="253" t="str">
        <f>IF(AO64="","",VLOOKUP(AO64,'シフト記号表（勤務時間帯）'!$C$6:$K$35,9,FALSE))</f>
        <v/>
      </c>
      <c r="AP65" s="253" t="str">
        <f>IF(AP64="","",VLOOKUP(AP64,'シフト記号表（勤務時間帯）'!$C$6:$K$35,9,FALSE))</f>
        <v/>
      </c>
      <c r="AQ65" s="253" t="str">
        <f>IF(AQ64="","",VLOOKUP(AQ64,'シフト記号表（勤務時間帯）'!$C$6:$K$35,9,FALSE))</f>
        <v/>
      </c>
      <c r="AR65" s="253" t="str">
        <f>IF(AR64="","",VLOOKUP(AR64,'シフト記号表（勤務時間帯）'!$C$6:$K$35,9,FALSE))</f>
        <v/>
      </c>
      <c r="AS65" s="253" t="str">
        <f>IF(AS64="","",VLOOKUP(AS64,'シフト記号表（勤務時間帯）'!$C$6:$K$35,9,FALSE))</f>
        <v/>
      </c>
      <c r="AT65" s="254" t="str">
        <f>IF(AT64="","",VLOOKUP(AT64,'シフト記号表（勤務時間帯）'!$C$6:$K$35,9,FALSE))</f>
        <v/>
      </c>
      <c r="AU65" s="252" t="str">
        <f>IF(AU64="","",VLOOKUP(AU64,'シフト記号表（勤務時間帯）'!$C$6:$K$35,9,FALSE))</f>
        <v/>
      </c>
      <c r="AV65" s="253" t="str">
        <f>IF(AV64="","",VLOOKUP(AV64,'シフト記号表（勤務時間帯）'!$C$6:$K$35,9,FALSE))</f>
        <v/>
      </c>
      <c r="AW65" s="253" t="str">
        <f>IF(AW64="","",VLOOKUP(AW64,'シフト記号表（勤務時間帯）'!$C$6:$K$35,9,FALSE))</f>
        <v/>
      </c>
      <c r="AX65" s="716" t="str">
        <f>IF($BB$3="４週",SUM(S65:AT65),IF($BB$3="暦月",SUM(S65:AW65),""))</f>
        <v/>
      </c>
      <c r="AY65" s="717"/>
      <c r="AZ65" s="718" t="str">
        <f>IF($BB$3="４週",AX65/4,IF($BB$3="暦月",'勤務表（参考様式１_100名まで）'!AX65/('勤務表（参考様式１_100名まで）'!$BB$8/7),""))</f>
        <v/>
      </c>
      <c r="BA65" s="719"/>
      <c r="BB65" s="707"/>
      <c r="BC65" s="708"/>
      <c r="BD65" s="708"/>
      <c r="BE65" s="708"/>
      <c r="BF65" s="709"/>
    </row>
    <row r="66" spans="2:58" ht="20.25" customHeight="1" x14ac:dyDescent="0.15">
      <c r="B66" s="727"/>
      <c r="C66" s="734"/>
      <c r="D66" s="735"/>
      <c r="E66" s="736"/>
      <c r="F66" s="260">
        <f>C64</f>
        <v>0</v>
      </c>
      <c r="G66" s="739"/>
      <c r="H66" s="743"/>
      <c r="I66" s="741"/>
      <c r="J66" s="741"/>
      <c r="K66" s="742"/>
      <c r="L66" s="746"/>
      <c r="M66" s="711"/>
      <c r="N66" s="711"/>
      <c r="O66" s="712"/>
      <c r="P66" s="720" t="s">
        <v>250</v>
      </c>
      <c r="Q66" s="721"/>
      <c r="R66" s="722"/>
      <c r="S66" s="256" t="str">
        <f>IF(S64="","",VLOOKUP(S64,'シフト記号表（勤務時間帯）'!$C$6:$U$35,19,FALSE))</f>
        <v/>
      </c>
      <c r="T66" s="257" t="str">
        <f>IF(T64="","",VLOOKUP(T64,'シフト記号表（勤務時間帯）'!$C$6:$U$35,19,FALSE))</f>
        <v/>
      </c>
      <c r="U66" s="257" t="str">
        <f>IF(U64="","",VLOOKUP(U64,'シフト記号表（勤務時間帯）'!$C$6:$U$35,19,FALSE))</f>
        <v/>
      </c>
      <c r="V66" s="257" t="str">
        <f>IF(V64="","",VLOOKUP(V64,'シフト記号表（勤務時間帯）'!$C$6:$U$35,19,FALSE))</f>
        <v/>
      </c>
      <c r="W66" s="257" t="str">
        <f>IF(W64="","",VLOOKUP(W64,'シフト記号表（勤務時間帯）'!$C$6:$U$35,19,FALSE))</f>
        <v/>
      </c>
      <c r="X66" s="257" t="str">
        <f>IF(X64="","",VLOOKUP(X64,'シフト記号表（勤務時間帯）'!$C$6:$U$35,19,FALSE))</f>
        <v/>
      </c>
      <c r="Y66" s="258" t="str">
        <f>IF(Y64="","",VLOOKUP(Y64,'シフト記号表（勤務時間帯）'!$C$6:$U$35,19,FALSE))</f>
        <v/>
      </c>
      <c r="Z66" s="256" t="str">
        <f>IF(Z64="","",VLOOKUP(Z64,'シフト記号表（勤務時間帯）'!$C$6:$U$35,19,FALSE))</f>
        <v/>
      </c>
      <c r="AA66" s="257" t="str">
        <f>IF(AA64="","",VLOOKUP(AA64,'シフト記号表（勤務時間帯）'!$C$6:$U$35,19,FALSE))</f>
        <v/>
      </c>
      <c r="AB66" s="257" t="str">
        <f>IF(AB64="","",VLOOKUP(AB64,'シフト記号表（勤務時間帯）'!$C$6:$U$35,19,FALSE))</f>
        <v/>
      </c>
      <c r="AC66" s="257" t="str">
        <f>IF(AC64="","",VLOOKUP(AC64,'シフト記号表（勤務時間帯）'!$C$6:$U$35,19,FALSE))</f>
        <v/>
      </c>
      <c r="AD66" s="257" t="str">
        <f>IF(AD64="","",VLOOKUP(AD64,'シフト記号表（勤務時間帯）'!$C$6:$U$35,19,FALSE))</f>
        <v/>
      </c>
      <c r="AE66" s="257" t="str">
        <f>IF(AE64="","",VLOOKUP(AE64,'シフト記号表（勤務時間帯）'!$C$6:$U$35,19,FALSE))</f>
        <v/>
      </c>
      <c r="AF66" s="258" t="str">
        <f>IF(AF64="","",VLOOKUP(AF64,'シフト記号表（勤務時間帯）'!$C$6:$U$35,19,FALSE))</f>
        <v/>
      </c>
      <c r="AG66" s="256" t="str">
        <f>IF(AG64="","",VLOOKUP(AG64,'シフト記号表（勤務時間帯）'!$C$6:$U$35,19,FALSE))</f>
        <v/>
      </c>
      <c r="AH66" s="257" t="str">
        <f>IF(AH64="","",VLOOKUP(AH64,'シフト記号表（勤務時間帯）'!$C$6:$U$35,19,FALSE))</f>
        <v/>
      </c>
      <c r="AI66" s="257" t="str">
        <f>IF(AI64="","",VLOOKUP(AI64,'シフト記号表（勤務時間帯）'!$C$6:$U$35,19,FALSE))</f>
        <v/>
      </c>
      <c r="AJ66" s="257" t="str">
        <f>IF(AJ64="","",VLOOKUP(AJ64,'シフト記号表（勤務時間帯）'!$C$6:$U$35,19,FALSE))</f>
        <v/>
      </c>
      <c r="AK66" s="257" t="str">
        <f>IF(AK64="","",VLOOKUP(AK64,'シフト記号表（勤務時間帯）'!$C$6:$U$35,19,FALSE))</f>
        <v/>
      </c>
      <c r="AL66" s="257" t="str">
        <f>IF(AL64="","",VLOOKUP(AL64,'シフト記号表（勤務時間帯）'!$C$6:$U$35,19,FALSE))</f>
        <v/>
      </c>
      <c r="AM66" s="258" t="str">
        <f>IF(AM64="","",VLOOKUP(AM64,'シフト記号表（勤務時間帯）'!$C$6:$U$35,19,FALSE))</f>
        <v/>
      </c>
      <c r="AN66" s="256" t="str">
        <f>IF(AN64="","",VLOOKUP(AN64,'シフト記号表（勤務時間帯）'!$C$6:$U$35,19,FALSE))</f>
        <v/>
      </c>
      <c r="AO66" s="257" t="str">
        <f>IF(AO64="","",VLOOKUP(AO64,'シフト記号表（勤務時間帯）'!$C$6:$U$35,19,FALSE))</f>
        <v/>
      </c>
      <c r="AP66" s="257" t="str">
        <f>IF(AP64="","",VLOOKUP(AP64,'シフト記号表（勤務時間帯）'!$C$6:$U$35,19,FALSE))</f>
        <v/>
      </c>
      <c r="AQ66" s="257" t="str">
        <f>IF(AQ64="","",VLOOKUP(AQ64,'シフト記号表（勤務時間帯）'!$C$6:$U$35,19,FALSE))</f>
        <v/>
      </c>
      <c r="AR66" s="257" t="str">
        <f>IF(AR64="","",VLOOKUP(AR64,'シフト記号表（勤務時間帯）'!$C$6:$U$35,19,FALSE))</f>
        <v/>
      </c>
      <c r="AS66" s="257" t="str">
        <f>IF(AS64="","",VLOOKUP(AS64,'シフト記号表（勤務時間帯）'!$C$6:$U$35,19,FALSE))</f>
        <v/>
      </c>
      <c r="AT66" s="258" t="str">
        <f>IF(AT64="","",VLOOKUP(AT64,'シフト記号表（勤務時間帯）'!$C$6:$U$35,19,FALSE))</f>
        <v/>
      </c>
      <c r="AU66" s="256" t="str">
        <f>IF(AU64="","",VLOOKUP(AU64,'シフト記号表（勤務時間帯）'!$C$6:$U$35,19,FALSE))</f>
        <v/>
      </c>
      <c r="AV66" s="257" t="str">
        <f>IF(AV64="","",VLOOKUP(AV64,'シフト記号表（勤務時間帯）'!$C$6:$U$35,19,FALSE))</f>
        <v/>
      </c>
      <c r="AW66" s="257" t="str">
        <f>IF(AW64="","",VLOOKUP(AW64,'シフト記号表（勤務時間帯）'!$C$6:$U$35,19,FALSE))</f>
        <v/>
      </c>
      <c r="AX66" s="723" t="str">
        <f>IF($BB$3="４週",SUM(S66:AT66),IF($BB$3="暦月",SUM(S66:AW66),""))</f>
        <v/>
      </c>
      <c r="AY66" s="724"/>
      <c r="AZ66" s="725" t="str">
        <f>IF($BB$3="４週",AX66/4,IF($BB$3="暦月",'勤務表（参考様式１_100名まで）'!AX66/('勤務表（参考様式１_100名まで）'!$BB$8/7),""))</f>
        <v/>
      </c>
      <c r="BA66" s="726"/>
      <c r="BB66" s="710"/>
      <c r="BC66" s="711"/>
      <c r="BD66" s="711"/>
      <c r="BE66" s="711"/>
      <c r="BF66" s="712"/>
    </row>
    <row r="67" spans="2:58" ht="20.25" customHeight="1" x14ac:dyDescent="0.15">
      <c r="B67" s="727">
        <f>B64+1</f>
        <v>16</v>
      </c>
      <c r="C67" s="728"/>
      <c r="D67" s="729"/>
      <c r="E67" s="730"/>
      <c r="F67" s="259"/>
      <c r="G67" s="737"/>
      <c r="H67" s="740"/>
      <c r="I67" s="741"/>
      <c r="J67" s="741"/>
      <c r="K67" s="742"/>
      <c r="L67" s="744"/>
      <c r="M67" s="705"/>
      <c r="N67" s="705"/>
      <c r="O67" s="706"/>
      <c r="P67" s="747" t="s">
        <v>248</v>
      </c>
      <c r="Q67" s="748"/>
      <c r="R67" s="749"/>
      <c r="S67" s="248"/>
      <c r="T67" s="249"/>
      <c r="U67" s="249"/>
      <c r="V67" s="249"/>
      <c r="W67" s="249"/>
      <c r="X67" s="249"/>
      <c r="Y67" s="250"/>
      <c r="Z67" s="248"/>
      <c r="AA67" s="249"/>
      <c r="AB67" s="249"/>
      <c r="AC67" s="249"/>
      <c r="AD67" s="249"/>
      <c r="AE67" s="249"/>
      <c r="AF67" s="250"/>
      <c r="AG67" s="248"/>
      <c r="AH67" s="249"/>
      <c r="AI67" s="249"/>
      <c r="AJ67" s="249"/>
      <c r="AK67" s="249"/>
      <c r="AL67" s="249"/>
      <c r="AM67" s="250"/>
      <c r="AN67" s="248"/>
      <c r="AO67" s="249"/>
      <c r="AP67" s="249"/>
      <c r="AQ67" s="249"/>
      <c r="AR67" s="249"/>
      <c r="AS67" s="249"/>
      <c r="AT67" s="250"/>
      <c r="AU67" s="248"/>
      <c r="AV67" s="249"/>
      <c r="AW67" s="249"/>
      <c r="AX67" s="700"/>
      <c r="AY67" s="701"/>
      <c r="AZ67" s="702"/>
      <c r="BA67" s="703"/>
      <c r="BB67" s="704"/>
      <c r="BC67" s="705"/>
      <c r="BD67" s="705"/>
      <c r="BE67" s="705"/>
      <c r="BF67" s="706"/>
    </row>
    <row r="68" spans="2:58" ht="20.25" customHeight="1" x14ac:dyDescent="0.15">
      <c r="B68" s="727"/>
      <c r="C68" s="731"/>
      <c r="D68" s="732"/>
      <c r="E68" s="733"/>
      <c r="F68" s="251"/>
      <c r="G68" s="738"/>
      <c r="H68" s="743"/>
      <c r="I68" s="741"/>
      <c r="J68" s="741"/>
      <c r="K68" s="742"/>
      <c r="L68" s="745"/>
      <c r="M68" s="708"/>
      <c r="N68" s="708"/>
      <c r="O68" s="709"/>
      <c r="P68" s="713" t="s">
        <v>249</v>
      </c>
      <c r="Q68" s="714"/>
      <c r="R68" s="715"/>
      <c r="S68" s="252" t="str">
        <f>IF(S67="","",VLOOKUP(S67,'シフト記号表（勤務時間帯）'!$C$6:$K$35,9,FALSE))</f>
        <v/>
      </c>
      <c r="T68" s="253" t="str">
        <f>IF(T67="","",VLOOKUP(T67,'シフト記号表（勤務時間帯）'!$C$6:$K$35,9,FALSE))</f>
        <v/>
      </c>
      <c r="U68" s="253" t="str">
        <f>IF(U67="","",VLOOKUP(U67,'シフト記号表（勤務時間帯）'!$C$6:$K$35,9,FALSE))</f>
        <v/>
      </c>
      <c r="V68" s="253" t="str">
        <f>IF(V67="","",VLOOKUP(V67,'シフト記号表（勤務時間帯）'!$C$6:$K$35,9,FALSE))</f>
        <v/>
      </c>
      <c r="W68" s="253" t="str">
        <f>IF(W67="","",VLOOKUP(W67,'シフト記号表（勤務時間帯）'!$C$6:$K$35,9,FALSE))</f>
        <v/>
      </c>
      <c r="X68" s="253" t="str">
        <f>IF(X67="","",VLOOKUP(X67,'シフト記号表（勤務時間帯）'!$C$6:$K$35,9,FALSE))</f>
        <v/>
      </c>
      <c r="Y68" s="254" t="str">
        <f>IF(Y67="","",VLOOKUP(Y67,'シフト記号表（勤務時間帯）'!$C$6:$K$35,9,FALSE))</f>
        <v/>
      </c>
      <c r="Z68" s="252" t="str">
        <f>IF(Z67="","",VLOOKUP(Z67,'シフト記号表（勤務時間帯）'!$C$6:$K$35,9,FALSE))</f>
        <v/>
      </c>
      <c r="AA68" s="253" t="str">
        <f>IF(AA67="","",VLOOKUP(AA67,'シフト記号表（勤務時間帯）'!$C$6:$K$35,9,FALSE))</f>
        <v/>
      </c>
      <c r="AB68" s="253" t="str">
        <f>IF(AB67="","",VLOOKUP(AB67,'シフト記号表（勤務時間帯）'!$C$6:$K$35,9,FALSE))</f>
        <v/>
      </c>
      <c r="AC68" s="253" t="str">
        <f>IF(AC67="","",VLOOKUP(AC67,'シフト記号表（勤務時間帯）'!$C$6:$K$35,9,FALSE))</f>
        <v/>
      </c>
      <c r="AD68" s="253" t="str">
        <f>IF(AD67="","",VLOOKUP(AD67,'シフト記号表（勤務時間帯）'!$C$6:$K$35,9,FALSE))</f>
        <v/>
      </c>
      <c r="AE68" s="253" t="str">
        <f>IF(AE67="","",VLOOKUP(AE67,'シフト記号表（勤務時間帯）'!$C$6:$K$35,9,FALSE))</f>
        <v/>
      </c>
      <c r="AF68" s="254" t="str">
        <f>IF(AF67="","",VLOOKUP(AF67,'シフト記号表（勤務時間帯）'!$C$6:$K$35,9,FALSE))</f>
        <v/>
      </c>
      <c r="AG68" s="252" t="str">
        <f>IF(AG67="","",VLOOKUP(AG67,'シフト記号表（勤務時間帯）'!$C$6:$K$35,9,FALSE))</f>
        <v/>
      </c>
      <c r="AH68" s="253" t="str">
        <f>IF(AH67="","",VLOOKUP(AH67,'シフト記号表（勤務時間帯）'!$C$6:$K$35,9,FALSE))</f>
        <v/>
      </c>
      <c r="AI68" s="253" t="str">
        <f>IF(AI67="","",VLOOKUP(AI67,'シフト記号表（勤務時間帯）'!$C$6:$K$35,9,FALSE))</f>
        <v/>
      </c>
      <c r="AJ68" s="253" t="str">
        <f>IF(AJ67="","",VLOOKUP(AJ67,'シフト記号表（勤務時間帯）'!$C$6:$K$35,9,FALSE))</f>
        <v/>
      </c>
      <c r="AK68" s="253" t="str">
        <f>IF(AK67="","",VLOOKUP(AK67,'シフト記号表（勤務時間帯）'!$C$6:$K$35,9,FALSE))</f>
        <v/>
      </c>
      <c r="AL68" s="253" t="str">
        <f>IF(AL67="","",VLOOKUP(AL67,'シフト記号表（勤務時間帯）'!$C$6:$K$35,9,FALSE))</f>
        <v/>
      </c>
      <c r="AM68" s="254" t="str">
        <f>IF(AM67="","",VLOOKUP(AM67,'シフト記号表（勤務時間帯）'!$C$6:$K$35,9,FALSE))</f>
        <v/>
      </c>
      <c r="AN68" s="252" t="str">
        <f>IF(AN67="","",VLOOKUP(AN67,'シフト記号表（勤務時間帯）'!$C$6:$K$35,9,FALSE))</f>
        <v/>
      </c>
      <c r="AO68" s="253" t="str">
        <f>IF(AO67="","",VLOOKUP(AO67,'シフト記号表（勤務時間帯）'!$C$6:$K$35,9,FALSE))</f>
        <v/>
      </c>
      <c r="AP68" s="253" t="str">
        <f>IF(AP67="","",VLOOKUP(AP67,'シフト記号表（勤務時間帯）'!$C$6:$K$35,9,FALSE))</f>
        <v/>
      </c>
      <c r="AQ68" s="253" t="str">
        <f>IF(AQ67="","",VLOOKUP(AQ67,'シフト記号表（勤務時間帯）'!$C$6:$K$35,9,FALSE))</f>
        <v/>
      </c>
      <c r="AR68" s="253" t="str">
        <f>IF(AR67="","",VLOOKUP(AR67,'シフト記号表（勤務時間帯）'!$C$6:$K$35,9,FALSE))</f>
        <v/>
      </c>
      <c r="AS68" s="253" t="str">
        <f>IF(AS67="","",VLOOKUP(AS67,'シフト記号表（勤務時間帯）'!$C$6:$K$35,9,FALSE))</f>
        <v/>
      </c>
      <c r="AT68" s="254" t="str">
        <f>IF(AT67="","",VLOOKUP(AT67,'シフト記号表（勤務時間帯）'!$C$6:$K$35,9,FALSE))</f>
        <v/>
      </c>
      <c r="AU68" s="252" t="str">
        <f>IF(AU67="","",VLOOKUP(AU67,'シフト記号表（勤務時間帯）'!$C$6:$K$35,9,FALSE))</f>
        <v/>
      </c>
      <c r="AV68" s="253" t="str">
        <f>IF(AV67="","",VLOOKUP(AV67,'シフト記号表（勤務時間帯）'!$C$6:$K$35,9,FALSE))</f>
        <v/>
      </c>
      <c r="AW68" s="253" t="str">
        <f>IF(AW67="","",VLOOKUP(AW67,'シフト記号表（勤務時間帯）'!$C$6:$K$35,9,FALSE))</f>
        <v/>
      </c>
      <c r="AX68" s="716" t="str">
        <f>IF($BB$3="４週",SUM(S68:AT68),IF($BB$3="暦月",SUM(S68:AW68),""))</f>
        <v/>
      </c>
      <c r="AY68" s="717"/>
      <c r="AZ68" s="718" t="str">
        <f>IF($BB$3="４週",AX68/4,IF($BB$3="暦月",'勤務表（参考様式１_100名まで）'!AX68/('勤務表（参考様式１_100名まで）'!$BB$8/7),""))</f>
        <v/>
      </c>
      <c r="BA68" s="719"/>
      <c r="BB68" s="707"/>
      <c r="BC68" s="708"/>
      <c r="BD68" s="708"/>
      <c r="BE68" s="708"/>
      <c r="BF68" s="709"/>
    </row>
    <row r="69" spans="2:58" ht="20.25" customHeight="1" x14ac:dyDescent="0.15">
      <c r="B69" s="727"/>
      <c r="C69" s="734"/>
      <c r="D69" s="735"/>
      <c r="E69" s="736"/>
      <c r="F69" s="260">
        <f>C67</f>
        <v>0</v>
      </c>
      <c r="G69" s="739"/>
      <c r="H69" s="743"/>
      <c r="I69" s="741"/>
      <c r="J69" s="741"/>
      <c r="K69" s="742"/>
      <c r="L69" s="746"/>
      <c r="M69" s="711"/>
      <c r="N69" s="711"/>
      <c r="O69" s="712"/>
      <c r="P69" s="720" t="s">
        <v>250</v>
      </c>
      <c r="Q69" s="721"/>
      <c r="R69" s="722"/>
      <c r="S69" s="256" t="str">
        <f>IF(S67="","",VLOOKUP(S67,'シフト記号表（勤務時間帯）'!$C$6:$U$35,19,FALSE))</f>
        <v/>
      </c>
      <c r="T69" s="257" t="str">
        <f>IF(T67="","",VLOOKUP(T67,'シフト記号表（勤務時間帯）'!$C$6:$U$35,19,FALSE))</f>
        <v/>
      </c>
      <c r="U69" s="257" t="str">
        <f>IF(U67="","",VLOOKUP(U67,'シフト記号表（勤務時間帯）'!$C$6:$U$35,19,FALSE))</f>
        <v/>
      </c>
      <c r="V69" s="257" t="str">
        <f>IF(V67="","",VLOOKUP(V67,'シフト記号表（勤務時間帯）'!$C$6:$U$35,19,FALSE))</f>
        <v/>
      </c>
      <c r="W69" s="257" t="str">
        <f>IF(W67="","",VLOOKUP(W67,'シフト記号表（勤務時間帯）'!$C$6:$U$35,19,FALSE))</f>
        <v/>
      </c>
      <c r="X69" s="257" t="str">
        <f>IF(X67="","",VLOOKUP(X67,'シフト記号表（勤務時間帯）'!$C$6:$U$35,19,FALSE))</f>
        <v/>
      </c>
      <c r="Y69" s="258" t="str">
        <f>IF(Y67="","",VLOOKUP(Y67,'シフト記号表（勤務時間帯）'!$C$6:$U$35,19,FALSE))</f>
        <v/>
      </c>
      <c r="Z69" s="256" t="str">
        <f>IF(Z67="","",VLOOKUP(Z67,'シフト記号表（勤務時間帯）'!$C$6:$U$35,19,FALSE))</f>
        <v/>
      </c>
      <c r="AA69" s="257" t="str">
        <f>IF(AA67="","",VLOOKUP(AA67,'シフト記号表（勤務時間帯）'!$C$6:$U$35,19,FALSE))</f>
        <v/>
      </c>
      <c r="AB69" s="257" t="str">
        <f>IF(AB67="","",VLOOKUP(AB67,'シフト記号表（勤務時間帯）'!$C$6:$U$35,19,FALSE))</f>
        <v/>
      </c>
      <c r="AC69" s="257" t="str">
        <f>IF(AC67="","",VLOOKUP(AC67,'シフト記号表（勤務時間帯）'!$C$6:$U$35,19,FALSE))</f>
        <v/>
      </c>
      <c r="AD69" s="257" t="str">
        <f>IF(AD67="","",VLOOKUP(AD67,'シフト記号表（勤務時間帯）'!$C$6:$U$35,19,FALSE))</f>
        <v/>
      </c>
      <c r="AE69" s="257" t="str">
        <f>IF(AE67="","",VLOOKUP(AE67,'シフト記号表（勤務時間帯）'!$C$6:$U$35,19,FALSE))</f>
        <v/>
      </c>
      <c r="AF69" s="258" t="str">
        <f>IF(AF67="","",VLOOKUP(AF67,'シフト記号表（勤務時間帯）'!$C$6:$U$35,19,FALSE))</f>
        <v/>
      </c>
      <c r="AG69" s="256" t="str">
        <f>IF(AG67="","",VLOOKUP(AG67,'シフト記号表（勤務時間帯）'!$C$6:$U$35,19,FALSE))</f>
        <v/>
      </c>
      <c r="AH69" s="257" t="str">
        <f>IF(AH67="","",VLOOKUP(AH67,'シフト記号表（勤務時間帯）'!$C$6:$U$35,19,FALSE))</f>
        <v/>
      </c>
      <c r="AI69" s="257" t="str">
        <f>IF(AI67="","",VLOOKUP(AI67,'シフト記号表（勤務時間帯）'!$C$6:$U$35,19,FALSE))</f>
        <v/>
      </c>
      <c r="AJ69" s="257" t="str">
        <f>IF(AJ67="","",VLOOKUP(AJ67,'シフト記号表（勤務時間帯）'!$C$6:$U$35,19,FALSE))</f>
        <v/>
      </c>
      <c r="AK69" s="257" t="str">
        <f>IF(AK67="","",VLOOKUP(AK67,'シフト記号表（勤務時間帯）'!$C$6:$U$35,19,FALSE))</f>
        <v/>
      </c>
      <c r="AL69" s="257" t="str">
        <f>IF(AL67="","",VLOOKUP(AL67,'シフト記号表（勤務時間帯）'!$C$6:$U$35,19,FALSE))</f>
        <v/>
      </c>
      <c r="AM69" s="258" t="str">
        <f>IF(AM67="","",VLOOKUP(AM67,'シフト記号表（勤務時間帯）'!$C$6:$U$35,19,FALSE))</f>
        <v/>
      </c>
      <c r="AN69" s="256" t="str">
        <f>IF(AN67="","",VLOOKUP(AN67,'シフト記号表（勤務時間帯）'!$C$6:$U$35,19,FALSE))</f>
        <v/>
      </c>
      <c r="AO69" s="257" t="str">
        <f>IF(AO67="","",VLOOKUP(AO67,'シフト記号表（勤務時間帯）'!$C$6:$U$35,19,FALSE))</f>
        <v/>
      </c>
      <c r="AP69" s="257" t="str">
        <f>IF(AP67="","",VLOOKUP(AP67,'シフト記号表（勤務時間帯）'!$C$6:$U$35,19,FALSE))</f>
        <v/>
      </c>
      <c r="AQ69" s="257" t="str">
        <f>IF(AQ67="","",VLOOKUP(AQ67,'シフト記号表（勤務時間帯）'!$C$6:$U$35,19,FALSE))</f>
        <v/>
      </c>
      <c r="AR69" s="257" t="str">
        <f>IF(AR67="","",VLOOKUP(AR67,'シフト記号表（勤務時間帯）'!$C$6:$U$35,19,FALSE))</f>
        <v/>
      </c>
      <c r="AS69" s="257" t="str">
        <f>IF(AS67="","",VLOOKUP(AS67,'シフト記号表（勤務時間帯）'!$C$6:$U$35,19,FALSE))</f>
        <v/>
      </c>
      <c r="AT69" s="258" t="str">
        <f>IF(AT67="","",VLOOKUP(AT67,'シフト記号表（勤務時間帯）'!$C$6:$U$35,19,FALSE))</f>
        <v/>
      </c>
      <c r="AU69" s="256" t="str">
        <f>IF(AU67="","",VLOOKUP(AU67,'シフト記号表（勤務時間帯）'!$C$6:$U$35,19,FALSE))</f>
        <v/>
      </c>
      <c r="AV69" s="257" t="str">
        <f>IF(AV67="","",VLOOKUP(AV67,'シフト記号表（勤務時間帯）'!$C$6:$U$35,19,FALSE))</f>
        <v/>
      </c>
      <c r="AW69" s="257" t="str">
        <f>IF(AW67="","",VLOOKUP(AW67,'シフト記号表（勤務時間帯）'!$C$6:$U$35,19,FALSE))</f>
        <v/>
      </c>
      <c r="AX69" s="723" t="str">
        <f>IF($BB$3="４週",SUM(S69:AT69),IF($BB$3="暦月",SUM(S69:AW69),""))</f>
        <v/>
      </c>
      <c r="AY69" s="724"/>
      <c r="AZ69" s="725" t="str">
        <f>IF($BB$3="４週",AX69/4,IF($BB$3="暦月",'勤務表（参考様式１_100名まで）'!AX69/('勤務表（参考様式１_100名まで）'!$BB$8/7),""))</f>
        <v/>
      </c>
      <c r="BA69" s="726"/>
      <c r="BB69" s="710"/>
      <c r="BC69" s="711"/>
      <c r="BD69" s="711"/>
      <c r="BE69" s="711"/>
      <c r="BF69" s="712"/>
    </row>
    <row r="70" spans="2:58" ht="20.25" customHeight="1" x14ac:dyDescent="0.15">
      <c r="B70" s="727">
        <f>B67+1</f>
        <v>17</v>
      </c>
      <c r="C70" s="728"/>
      <c r="D70" s="729"/>
      <c r="E70" s="730"/>
      <c r="F70" s="259"/>
      <c r="G70" s="737"/>
      <c r="H70" s="740"/>
      <c r="I70" s="741"/>
      <c r="J70" s="741"/>
      <c r="K70" s="742"/>
      <c r="L70" s="744"/>
      <c r="M70" s="705"/>
      <c r="N70" s="705"/>
      <c r="O70" s="706"/>
      <c r="P70" s="747" t="s">
        <v>248</v>
      </c>
      <c r="Q70" s="748"/>
      <c r="R70" s="749"/>
      <c r="S70" s="248"/>
      <c r="T70" s="249"/>
      <c r="U70" s="249"/>
      <c r="V70" s="249"/>
      <c r="W70" s="249"/>
      <c r="X70" s="249"/>
      <c r="Y70" s="250"/>
      <c r="Z70" s="248"/>
      <c r="AA70" s="249"/>
      <c r="AB70" s="249"/>
      <c r="AC70" s="249"/>
      <c r="AD70" s="249"/>
      <c r="AE70" s="249"/>
      <c r="AF70" s="250"/>
      <c r="AG70" s="248"/>
      <c r="AH70" s="249"/>
      <c r="AI70" s="249"/>
      <c r="AJ70" s="249"/>
      <c r="AK70" s="249"/>
      <c r="AL70" s="249"/>
      <c r="AM70" s="250"/>
      <c r="AN70" s="248"/>
      <c r="AO70" s="249"/>
      <c r="AP70" s="249"/>
      <c r="AQ70" s="249"/>
      <c r="AR70" s="249"/>
      <c r="AS70" s="249"/>
      <c r="AT70" s="250"/>
      <c r="AU70" s="248"/>
      <c r="AV70" s="249"/>
      <c r="AW70" s="249"/>
      <c r="AX70" s="700"/>
      <c r="AY70" s="701"/>
      <c r="AZ70" s="702"/>
      <c r="BA70" s="703"/>
      <c r="BB70" s="704"/>
      <c r="BC70" s="705"/>
      <c r="BD70" s="705"/>
      <c r="BE70" s="705"/>
      <c r="BF70" s="706"/>
    </row>
    <row r="71" spans="2:58" ht="20.25" customHeight="1" x14ac:dyDescent="0.15">
      <c r="B71" s="727"/>
      <c r="C71" s="731"/>
      <c r="D71" s="732"/>
      <c r="E71" s="733"/>
      <c r="F71" s="251"/>
      <c r="G71" s="738"/>
      <c r="H71" s="743"/>
      <c r="I71" s="741"/>
      <c r="J71" s="741"/>
      <c r="K71" s="742"/>
      <c r="L71" s="745"/>
      <c r="M71" s="708"/>
      <c r="N71" s="708"/>
      <c r="O71" s="709"/>
      <c r="P71" s="713" t="s">
        <v>249</v>
      </c>
      <c r="Q71" s="714"/>
      <c r="R71" s="715"/>
      <c r="S71" s="252" t="str">
        <f>IF(S70="","",VLOOKUP(S70,'シフト記号表（勤務時間帯）'!$C$6:$K$35,9,FALSE))</f>
        <v/>
      </c>
      <c r="T71" s="253" t="str">
        <f>IF(T70="","",VLOOKUP(T70,'シフト記号表（勤務時間帯）'!$C$6:$K$35,9,FALSE))</f>
        <v/>
      </c>
      <c r="U71" s="253" t="str">
        <f>IF(U70="","",VLOOKUP(U70,'シフト記号表（勤務時間帯）'!$C$6:$K$35,9,FALSE))</f>
        <v/>
      </c>
      <c r="V71" s="253" t="str">
        <f>IF(V70="","",VLOOKUP(V70,'シフト記号表（勤務時間帯）'!$C$6:$K$35,9,FALSE))</f>
        <v/>
      </c>
      <c r="W71" s="253" t="str">
        <f>IF(W70="","",VLOOKUP(W70,'シフト記号表（勤務時間帯）'!$C$6:$K$35,9,FALSE))</f>
        <v/>
      </c>
      <c r="X71" s="253" t="str">
        <f>IF(X70="","",VLOOKUP(X70,'シフト記号表（勤務時間帯）'!$C$6:$K$35,9,FALSE))</f>
        <v/>
      </c>
      <c r="Y71" s="254" t="str">
        <f>IF(Y70="","",VLOOKUP(Y70,'シフト記号表（勤務時間帯）'!$C$6:$K$35,9,FALSE))</f>
        <v/>
      </c>
      <c r="Z71" s="252" t="str">
        <f>IF(Z70="","",VLOOKUP(Z70,'シフト記号表（勤務時間帯）'!$C$6:$K$35,9,FALSE))</f>
        <v/>
      </c>
      <c r="AA71" s="253" t="str">
        <f>IF(AA70="","",VLOOKUP(AA70,'シフト記号表（勤務時間帯）'!$C$6:$K$35,9,FALSE))</f>
        <v/>
      </c>
      <c r="AB71" s="253" t="str">
        <f>IF(AB70="","",VLOOKUP(AB70,'シフト記号表（勤務時間帯）'!$C$6:$K$35,9,FALSE))</f>
        <v/>
      </c>
      <c r="AC71" s="253" t="str">
        <f>IF(AC70="","",VLOOKUP(AC70,'シフト記号表（勤務時間帯）'!$C$6:$K$35,9,FALSE))</f>
        <v/>
      </c>
      <c r="AD71" s="253" t="str">
        <f>IF(AD70="","",VLOOKUP(AD70,'シフト記号表（勤務時間帯）'!$C$6:$K$35,9,FALSE))</f>
        <v/>
      </c>
      <c r="AE71" s="253" t="str">
        <f>IF(AE70="","",VLOOKUP(AE70,'シフト記号表（勤務時間帯）'!$C$6:$K$35,9,FALSE))</f>
        <v/>
      </c>
      <c r="AF71" s="254" t="str">
        <f>IF(AF70="","",VLOOKUP(AF70,'シフト記号表（勤務時間帯）'!$C$6:$K$35,9,FALSE))</f>
        <v/>
      </c>
      <c r="AG71" s="252" t="str">
        <f>IF(AG70="","",VLOOKUP(AG70,'シフト記号表（勤務時間帯）'!$C$6:$K$35,9,FALSE))</f>
        <v/>
      </c>
      <c r="AH71" s="253" t="str">
        <f>IF(AH70="","",VLOOKUP(AH70,'シフト記号表（勤務時間帯）'!$C$6:$K$35,9,FALSE))</f>
        <v/>
      </c>
      <c r="AI71" s="253" t="str">
        <f>IF(AI70="","",VLOOKUP(AI70,'シフト記号表（勤務時間帯）'!$C$6:$K$35,9,FALSE))</f>
        <v/>
      </c>
      <c r="AJ71" s="253" t="str">
        <f>IF(AJ70="","",VLOOKUP(AJ70,'シフト記号表（勤務時間帯）'!$C$6:$K$35,9,FALSE))</f>
        <v/>
      </c>
      <c r="AK71" s="253" t="str">
        <f>IF(AK70="","",VLOOKUP(AK70,'シフト記号表（勤務時間帯）'!$C$6:$K$35,9,FALSE))</f>
        <v/>
      </c>
      <c r="AL71" s="253" t="str">
        <f>IF(AL70="","",VLOOKUP(AL70,'シフト記号表（勤務時間帯）'!$C$6:$K$35,9,FALSE))</f>
        <v/>
      </c>
      <c r="AM71" s="254" t="str">
        <f>IF(AM70="","",VLOOKUP(AM70,'シフト記号表（勤務時間帯）'!$C$6:$K$35,9,FALSE))</f>
        <v/>
      </c>
      <c r="AN71" s="252" t="str">
        <f>IF(AN70="","",VLOOKUP(AN70,'シフト記号表（勤務時間帯）'!$C$6:$K$35,9,FALSE))</f>
        <v/>
      </c>
      <c r="AO71" s="253" t="str">
        <f>IF(AO70="","",VLOOKUP(AO70,'シフト記号表（勤務時間帯）'!$C$6:$K$35,9,FALSE))</f>
        <v/>
      </c>
      <c r="AP71" s="253" t="str">
        <f>IF(AP70="","",VLOOKUP(AP70,'シフト記号表（勤務時間帯）'!$C$6:$K$35,9,FALSE))</f>
        <v/>
      </c>
      <c r="AQ71" s="253" t="str">
        <f>IF(AQ70="","",VLOOKUP(AQ70,'シフト記号表（勤務時間帯）'!$C$6:$K$35,9,FALSE))</f>
        <v/>
      </c>
      <c r="AR71" s="253" t="str">
        <f>IF(AR70="","",VLOOKUP(AR70,'シフト記号表（勤務時間帯）'!$C$6:$K$35,9,FALSE))</f>
        <v/>
      </c>
      <c r="AS71" s="253" t="str">
        <f>IF(AS70="","",VLOOKUP(AS70,'シフト記号表（勤務時間帯）'!$C$6:$K$35,9,FALSE))</f>
        <v/>
      </c>
      <c r="AT71" s="254" t="str">
        <f>IF(AT70="","",VLOOKUP(AT70,'シフト記号表（勤務時間帯）'!$C$6:$K$35,9,FALSE))</f>
        <v/>
      </c>
      <c r="AU71" s="252" t="str">
        <f>IF(AU70="","",VLOOKUP(AU70,'シフト記号表（勤務時間帯）'!$C$6:$K$35,9,FALSE))</f>
        <v/>
      </c>
      <c r="AV71" s="253" t="str">
        <f>IF(AV70="","",VLOOKUP(AV70,'シフト記号表（勤務時間帯）'!$C$6:$K$35,9,FALSE))</f>
        <v/>
      </c>
      <c r="AW71" s="253" t="str">
        <f>IF(AW70="","",VLOOKUP(AW70,'シフト記号表（勤務時間帯）'!$C$6:$K$35,9,FALSE))</f>
        <v/>
      </c>
      <c r="AX71" s="716" t="str">
        <f>IF($BB$3="４週",SUM(S71:AT71),IF($BB$3="暦月",SUM(S71:AW71),""))</f>
        <v/>
      </c>
      <c r="AY71" s="717"/>
      <c r="AZ71" s="718" t="str">
        <f>IF($BB$3="４週",AX71/4,IF($BB$3="暦月",'勤務表（参考様式１_100名まで）'!AX71/('勤務表（参考様式１_100名まで）'!$BB$8/7),""))</f>
        <v/>
      </c>
      <c r="BA71" s="719"/>
      <c r="BB71" s="707"/>
      <c r="BC71" s="708"/>
      <c r="BD71" s="708"/>
      <c r="BE71" s="708"/>
      <c r="BF71" s="709"/>
    </row>
    <row r="72" spans="2:58" ht="20.25" customHeight="1" x14ac:dyDescent="0.15">
      <c r="B72" s="727"/>
      <c r="C72" s="734"/>
      <c r="D72" s="735"/>
      <c r="E72" s="736"/>
      <c r="F72" s="260">
        <f>C70</f>
        <v>0</v>
      </c>
      <c r="G72" s="739"/>
      <c r="H72" s="743"/>
      <c r="I72" s="741"/>
      <c r="J72" s="741"/>
      <c r="K72" s="742"/>
      <c r="L72" s="746"/>
      <c r="M72" s="711"/>
      <c r="N72" s="711"/>
      <c r="O72" s="712"/>
      <c r="P72" s="720" t="s">
        <v>250</v>
      </c>
      <c r="Q72" s="721"/>
      <c r="R72" s="722"/>
      <c r="S72" s="256" t="str">
        <f>IF(S70="","",VLOOKUP(S70,'シフト記号表（勤務時間帯）'!$C$6:$U$35,19,FALSE))</f>
        <v/>
      </c>
      <c r="T72" s="257" t="str">
        <f>IF(T70="","",VLOOKUP(T70,'シフト記号表（勤務時間帯）'!$C$6:$U$35,19,FALSE))</f>
        <v/>
      </c>
      <c r="U72" s="257" t="str">
        <f>IF(U70="","",VLOOKUP(U70,'シフト記号表（勤務時間帯）'!$C$6:$U$35,19,FALSE))</f>
        <v/>
      </c>
      <c r="V72" s="257" t="str">
        <f>IF(V70="","",VLOOKUP(V70,'シフト記号表（勤務時間帯）'!$C$6:$U$35,19,FALSE))</f>
        <v/>
      </c>
      <c r="W72" s="257" t="str">
        <f>IF(W70="","",VLOOKUP(W70,'シフト記号表（勤務時間帯）'!$C$6:$U$35,19,FALSE))</f>
        <v/>
      </c>
      <c r="X72" s="257" t="str">
        <f>IF(X70="","",VLOOKUP(X70,'シフト記号表（勤務時間帯）'!$C$6:$U$35,19,FALSE))</f>
        <v/>
      </c>
      <c r="Y72" s="258" t="str">
        <f>IF(Y70="","",VLOOKUP(Y70,'シフト記号表（勤務時間帯）'!$C$6:$U$35,19,FALSE))</f>
        <v/>
      </c>
      <c r="Z72" s="256" t="str">
        <f>IF(Z70="","",VLOOKUP(Z70,'シフト記号表（勤務時間帯）'!$C$6:$U$35,19,FALSE))</f>
        <v/>
      </c>
      <c r="AA72" s="257" t="str">
        <f>IF(AA70="","",VLOOKUP(AA70,'シフト記号表（勤務時間帯）'!$C$6:$U$35,19,FALSE))</f>
        <v/>
      </c>
      <c r="AB72" s="257" t="str">
        <f>IF(AB70="","",VLOOKUP(AB70,'シフト記号表（勤務時間帯）'!$C$6:$U$35,19,FALSE))</f>
        <v/>
      </c>
      <c r="AC72" s="257" t="str">
        <f>IF(AC70="","",VLOOKUP(AC70,'シフト記号表（勤務時間帯）'!$C$6:$U$35,19,FALSE))</f>
        <v/>
      </c>
      <c r="AD72" s="257" t="str">
        <f>IF(AD70="","",VLOOKUP(AD70,'シフト記号表（勤務時間帯）'!$C$6:$U$35,19,FALSE))</f>
        <v/>
      </c>
      <c r="AE72" s="257" t="str">
        <f>IF(AE70="","",VLOOKUP(AE70,'シフト記号表（勤務時間帯）'!$C$6:$U$35,19,FALSE))</f>
        <v/>
      </c>
      <c r="AF72" s="258" t="str">
        <f>IF(AF70="","",VLOOKUP(AF70,'シフト記号表（勤務時間帯）'!$C$6:$U$35,19,FALSE))</f>
        <v/>
      </c>
      <c r="AG72" s="256" t="str">
        <f>IF(AG70="","",VLOOKUP(AG70,'シフト記号表（勤務時間帯）'!$C$6:$U$35,19,FALSE))</f>
        <v/>
      </c>
      <c r="AH72" s="257" t="str">
        <f>IF(AH70="","",VLOOKUP(AH70,'シフト記号表（勤務時間帯）'!$C$6:$U$35,19,FALSE))</f>
        <v/>
      </c>
      <c r="AI72" s="257" t="str">
        <f>IF(AI70="","",VLOOKUP(AI70,'シフト記号表（勤務時間帯）'!$C$6:$U$35,19,FALSE))</f>
        <v/>
      </c>
      <c r="AJ72" s="257" t="str">
        <f>IF(AJ70="","",VLOOKUP(AJ70,'シフト記号表（勤務時間帯）'!$C$6:$U$35,19,FALSE))</f>
        <v/>
      </c>
      <c r="AK72" s="257" t="str">
        <f>IF(AK70="","",VLOOKUP(AK70,'シフト記号表（勤務時間帯）'!$C$6:$U$35,19,FALSE))</f>
        <v/>
      </c>
      <c r="AL72" s="257" t="str">
        <f>IF(AL70="","",VLOOKUP(AL70,'シフト記号表（勤務時間帯）'!$C$6:$U$35,19,FALSE))</f>
        <v/>
      </c>
      <c r="AM72" s="258" t="str">
        <f>IF(AM70="","",VLOOKUP(AM70,'シフト記号表（勤務時間帯）'!$C$6:$U$35,19,FALSE))</f>
        <v/>
      </c>
      <c r="AN72" s="256" t="str">
        <f>IF(AN70="","",VLOOKUP(AN70,'シフト記号表（勤務時間帯）'!$C$6:$U$35,19,FALSE))</f>
        <v/>
      </c>
      <c r="AO72" s="257" t="str">
        <f>IF(AO70="","",VLOOKUP(AO70,'シフト記号表（勤務時間帯）'!$C$6:$U$35,19,FALSE))</f>
        <v/>
      </c>
      <c r="AP72" s="257" t="str">
        <f>IF(AP70="","",VLOOKUP(AP70,'シフト記号表（勤務時間帯）'!$C$6:$U$35,19,FALSE))</f>
        <v/>
      </c>
      <c r="AQ72" s="257" t="str">
        <f>IF(AQ70="","",VLOOKUP(AQ70,'シフト記号表（勤務時間帯）'!$C$6:$U$35,19,FALSE))</f>
        <v/>
      </c>
      <c r="AR72" s="257" t="str">
        <f>IF(AR70="","",VLOOKUP(AR70,'シフト記号表（勤務時間帯）'!$C$6:$U$35,19,FALSE))</f>
        <v/>
      </c>
      <c r="AS72" s="257" t="str">
        <f>IF(AS70="","",VLOOKUP(AS70,'シフト記号表（勤務時間帯）'!$C$6:$U$35,19,FALSE))</f>
        <v/>
      </c>
      <c r="AT72" s="258" t="str">
        <f>IF(AT70="","",VLOOKUP(AT70,'シフト記号表（勤務時間帯）'!$C$6:$U$35,19,FALSE))</f>
        <v/>
      </c>
      <c r="AU72" s="256" t="str">
        <f>IF(AU70="","",VLOOKUP(AU70,'シフト記号表（勤務時間帯）'!$C$6:$U$35,19,FALSE))</f>
        <v/>
      </c>
      <c r="AV72" s="257" t="str">
        <f>IF(AV70="","",VLOOKUP(AV70,'シフト記号表（勤務時間帯）'!$C$6:$U$35,19,FALSE))</f>
        <v/>
      </c>
      <c r="AW72" s="257" t="str">
        <f>IF(AW70="","",VLOOKUP(AW70,'シフト記号表（勤務時間帯）'!$C$6:$U$35,19,FALSE))</f>
        <v/>
      </c>
      <c r="AX72" s="723" t="str">
        <f>IF($BB$3="４週",SUM(S72:AT72),IF($BB$3="暦月",SUM(S72:AW72),""))</f>
        <v/>
      </c>
      <c r="AY72" s="724"/>
      <c r="AZ72" s="725" t="str">
        <f>IF($BB$3="４週",AX72/4,IF($BB$3="暦月",'勤務表（参考様式１_100名まで）'!AX72/('勤務表（参考様式１_100名まで）'!$BB$8/7),""))</f>
        <v/>
      </c>
      <c r="BA72" s="726"/>
      <c r="BB72" s="710"/>
      <c r="BC72" s="711"/>
      <c r="BD72" s="711"/>
      <c r="BE72" s="711"/>
      <c r="BF72" s="712"/>
    </row>
    <row r="73" spans="2:58" ht="20.25" customHeight="1" x14ac:dyDescent="0.15">
      <c r="B73" s="727">
        <f>B70+1</f>
        <v>18</v>
      </c>
      <c r="C73" s="728"/>
      <c r="D73" s="729"/>
      <c r="E73" s="730"/>
      <c r="F73" s="259"/>
      <c r="G73" s="737"/>
      <c r="H73" s="740"/>
      <c r="I73" s="741"/>
      <c r="J73" s="741"/>
      <c r="K73" s="742"/>
      <c r="L73" s="744"/>
      <c r="M73" s="705"/>
      <c r="N73" s="705"/>
      <c r="O73" s="706"/>
      <c r="P73" s="747" t="s">
        <v>248</v>
      </c>
      <c r="Q73" s="748"/>
      <c r="R73" s="749"/>
      <c r="S73" s="248"/>
      <c r="T73" s="249"/>
      <c r="U73" s="249"/>
      <c r="V73" s="249"/>
      <c r="W73" s="249"/>
      <c r="X73" s="249"/>
      <c r="Y73" s="250"/>
      <c r="Z73" s="248"/>
      <c r="AA73" s="249"/>
      <c r="AB73" s="249"/>
      <c r="AC73" s="249"/>
      <c r="AD73" s="249"/>
      <c r="AE73" s="249"/>
      <c r="AF73" s="250"/>
      <c r="AG73" s="248"/>
      <c r="AH73" s="249"/>
      <c r="AI73" s="249"/>
      <c r="AJ73" s="249"/>
      <c r="AK73" s="249"/>
      <c r="AL73" s="249"/>
      <c r="AM73" s="250"/>
      <c r="AN73" s="248"/>
      <c r="AO73" s="249"/>
      <c r="AP73" s="249"/>
      <c r="AQ73" s="249"/>
      <c r="AR73" s="249"/>
      <c r="AS73" s="249"/>
      <c r="AT73" s="250"/>
      <c r="AU73" s="248"/>
      <c r="AV73" s="249"/>
      <c r="AW73" s="249"/>
      <c r="AX73" s="700"/>
      <c r="AY73" s="701"/>
      <c r="AZ73" s="702"/>
      <c r="BA73" s="703"/>
      <c r="BB73" s="704"/>
      <c r="BC73" s="705"/>
      <c r="BD73" s="705"/>
      <c r="BE73" s="705"/>
      <c r="BF73" s="706"/>
    </row>
    <row r="74" spans="2:58" ht="20.25" customHeight="1" x14ac:dyDescent="0.15">
      <c r="B74" s="727"/>
      <c r="C74" s="731"/>
      <c r="D74" s="732"/>
      <c r="E74" s="733"/>
      <c r="F74" s="251"/>
      <c r="G74" s="738"/>
      <c r="H74" s="743"/>
      <c r="I74" s="741"/>
      <c r="J74" s="741"/>
      <c r="K74" s="742"/>
      <c r="L74" s="745"/>
      <c r="M74" s="708"/>
      <c r="N74" s="708"/>
      <c r="O74" s="709"/>
      <c r="P74" s="713" t="s">
        <v>249</v>
      </c>
      <c r="Q74" s="714"/>
      <c r="R74" s="715"/>
      <c r="S74" s="252" t="str">
        <f>IF(S73="","",VLOOKUP(S73,'シフト記号表（勤務時間帯）'!$C$6:$K$35,9,FALSE))</f>
        <v/>
      </c>
      <c r="T74" s="253" t="str">
        <f>IF(T73="","",VLOOKUP(T73,'シフト記号表（勤務時間帯）'!$C$6:$K$35,9,FALSE))</f>
        <v/>
      </c>
      <c r="U74" s="253" t="str">
        <f>IF(U73="","",VLOOKUP(U73,'シフト記号表（勤務時間帯）'!$C$6:$K$35,9,FALSE))</f>
        <v/>
      </c>
      <c r="V74" s="253" t="str">
        <f>IF(V73="","",VLOOKUP(V73,'シフト記号表（勤務時間帯）'!$C$6:$K$35,9,FALSE))</f>
        <v/>
      </c>
      <c r="W74" s="253" t="str">
        <f>IF(W73="","",VLOOKUP(W73,'シフト記号表（勤務時間帯）'!$C$6:$K$35,9,FALSE))</f>
        <v/>
      </c>
      <c r="X74" s="253" t="str">
        <f>IF(X73="","",VLOOKUP(X73,'シフト記号表（勤務時間帯）'!$C$6:$K$35,9,FALSE))</f>
        <v/>
      </c>
      <c r="Y74" s="254" t="str">
        <f>IF(Y73="","",VLOOKUP(Y73,'シフト記号表（勤務時間帯）'!$C$6:$K$35,9,FALSE))</f>
        <v/>
      </c>
      <c r="Z74" s="252" t="str">
        <f>IF(Z73="","",VLOOKUP(Z73,'シフト記号表（勤務時間帯）'!$C$6:$K$35,9,FALSE))</f>
        <v/>
      </c>
      <c r="AA74" s="253" t="str">
        <f>IF(AA73="","",VLOOKUP(AA73,'シフト記号表（勤務時間帯）'!$C$6:$K$35,9,FALSE))</f>
        <v/>
      </c>
      <c r="AB74" s="253" t="str">
        <f>IF(AB73="","",VLOOKUP(AB73,'シフト記号表（勤務時間帯）'!$C$6:$K$35,9,FALSE))</f>
        <v/>
      </c>
      <c r="AC74" s="253" t="str">
        <f>IF(AC73="","",VLOOKUP(AC73,'シフト記号表（勤務時間帯）'!$C$6:$K$35,9,FALSE))</f>
        <v/>
      </c>
      <c r="AD74" s="253" t="str">
        <f>IF(AD73="","",VLOOKUP(AD73,'シフト記号表（勤務時間帯）'!$C$6:$K$35,9,FALSE))</f>
        <v/>
      </c>
      <c r="AE74" s="253" t="str">
        <f>IF(AE73="","",VLOOKUP(AE73,'シフト記号表（勤務時間帯）'!$C$6:$K$35,9,FALSE))</f>
        <v/>
      </c>
      <c r="AF74" s="254" t="str">
        <f>IF(AF73="","",VLOOKUP(AF73,'シフト記号表（勤務時間帯）'!$C$6:$K$35,9,FALSE))</f>
        <v/>
      </c>
      <c r="AG74" s="252" t="str">
        <f>IF(AG73="","",VLOOKUP(AG73,'シフト記号表（勤務時間帯）'!$C$6:$K$35,9,FALSE))</f>
        <v/>
      </c>
      <c r="AH74" s="253" t="str">
        <f>IF(AH73="","",VLOOKUP(AH73,'シフト記号表（勤務時間帯）'!$C$6:$K$35,9,FALSE))</f>
        <v/>
      </c>
      <c r="AI74" s="253" t="str">
        <f>IF(AI73="","",VLOOKUP(AI73,'シフト記号表（勤務時間帯）'!$C$6:$K$35,9,FALSE))</f>
        <v/>
      </c>
      <c r="AJ74" s="253" t="str">
        <f>IF(AJ73="","",VLOOKUP(AJ73,'シフト記号表（勤務時間帯）'!$C$6:$K$35,9,FALSE))</f>
        <v/>
      </c>
      <c r="AK74" s="253" t="str">
        <f>IF(AK73="","",VLOOKUP(AK73,'シフト記号表（勤務時間帯）'!$C$6:$K$35,9,FALSE))</f>
        <v/>
      </c>
      <c r="AL74" s="253" t="str">
        <f>IF(AL73="","",VLOOKUP(AL73,'シフト記号表（勤務時間帯）'!$C$6:$K$35,9,FALSE))</f>
        <v/>
      </c>
      <c r="AM74" s="254" t="str">
        <f>IF(AM73="","",VLOOKUP(AM73,'シフト記号表（勤務時間帯）'!$C$6:$K$35,9,FALSE))</f>
        <v/>
      </c>
      <c r="AN74" s="252" t="str">
        <f>IF(AN73="","",VLOOKUP(AN73,'シフト記号表（勤務時間帯）'!$C$6:$K$35,9,FALSE))</f>
        <v/>
      </c>
      <c r="AO74" s="253" t="str">
        <f>IF(AO73="","",VLOOKUP(AO73,'シフト記号表（勤務時間帯）'!$C$6:$K$35,9,FALSE))</f>
        <v/>
      </c>
      <c r="AP74" s="253" t="str">
        <f>IF(AP73="","",VLOOKUP(AP73,'シフト記号表（勤務時間帯）'!$C$6:$K$35,9,FALSE))</f>
        <v/>
      </c>
      <c r="AQ74" s="253" t="str">
        <f>IF(AQ73="","",VLOOKUP(AQ73,'シフト記号表（勤務時間帯）'!$C$6:$K$35,9,FALSE))</f>
        <v/>
      </c>
      <c r="AR74" s="253" t="str">
        <f>IF(AR73="","",VLOOKUP(AR73,'シフト記号表（勤務時間帯）'!$C$6:$K$35,9,FALSE))</f>
        <v/>
      </c>
      <c r="AS74" s="253" t="str">
        <f>IF(AS73="","",VLOOKUP(AS73,'シフト記号表（勤務時間帯）'!$C$6:$K$35,9,FALSE))</f>
        <v/>
      </c>
      <c r="AT74" s="254" t="str">
        <f>IF(AT73="","",VLOOKUP(AT73,'シフト記号表（勤務時間帯）'!$C$6:$K$35,9,FALSE))</f>
        <v/>
      </c>
      <c r="AU74" s="252" t="str">
        <f>IF(AU73="","",VLOOKUP(AU73,'シフト記号表（勤務時間帯）'!$C$6:$K$35,9,FALSE))</f>
        <v/>
      </c>
      <c r="AV74" s="253" t="str">
        <f>IF(AV73="","",VLOOKUP(AV73,'シフト記号表（勤務時間帯）'!$C$6:$K$35,9,FALSE))</f>
        <v/>
      </c>
      <c r="AW74" s="253" t="str">
        <f>IF(AW73="","",VLOOKUP(AW73,'シフト記号表（勤務時間帯）'!$C$6:$K$35,9,FALSE))</f>
        <v/>
      </c>
      <c r="AX74" s="716" t="str">
        <f>IF($BB$3="４週",SUM(S74:AT74),IF($BB$3="暦月",SUM(S74:AW74),""))</f>
        <v/>
      </c>
      <c r="AY74" s="717"/>
      <c r="AZ74" s="718" t="str">
        <f>IF($BB$3="４週",AX74/4,IF($BB$3="暦月",'勤務表（参考様式１_100名まで）'!AX74/('勤務表（参考様式１_100名まで）'!$BB$8/7),""))</f>
        <v/>
      </c>
      <c r="BA74" s="719"/>
      <c r="BB74" s="707"/>
      <c r="BC74" s="708"/>
      <c r="BD74" s="708"/>
      <c r="BE74" s="708"/>
      <c r="BF74" s="709"/>
    </row>
    <row r="75" spans="2:58" ht="20.25" customHeight="1" x14ac:dyDescent="0.15">
      <c r="B75" s="727"/>
      <c r="C75" s="734"/>
      <c r="D75" s="735"/>
      <c r="E75" s="736"/>
      <c r="F75" s="260">
        <f>C73</f>
        <v>0</v>
      </c>
      <c r="G75" s="739"/>
      <c r="H75" s="743"/>
      <c r="I75" s="741"/>
      <c r="J75" s="741"/>
      <c r="K75" s="742"/>
      <c r="L75" s="746"/>
      <c r="M75" s="711"/>
      <c r="N75" s="711"/>
      <c r="O75" s="712"/>
      <c r="P75" s="720" t="s">
        <v>250</v>
      </c>
      <c r="Q75" s="721"/>
      <c r="R75" s="722"/>
      <c r="S75" s="256" t="str">
        <f>IF(S73="","",VLOOKUP(S73,'シフト記号表（勤務時間帯）'!$C$6:$U$35,19,FALSE))</f>
        <v/>
      </c>
      <c r="T75" s="257" t="str">
        <f>IF(T73="","",VLOOKUP(T73,'シフト記号表（勤務時間帯）'!$C$6:$U$35,19,FALSE))</f>
        <v/>
      </c>
      <c r="U75" s="257" t="str">
        <f>IF(U73="","",VLOOKUP(U73,'シフト記号表（勤務時間帯）'!$C$6:$U$35,19,FALSE))</f>
        <v/>
      </c>
      <c r="V75" s="257" t="str">
        <f>IF(V73="","",VLOOKUP(V73,'シフト記号表（勤務時間帯）'!$C$6:$U$35,19,FALSE))</f>
        <v/>
      </c>
      <c r="W75" s="257" t="str">
        <f>IF(W73="","",VLOOKUP(W73,'シフト記号表（勤務時間帯）'!$C$6:$U$35,19,FALSE))</f>
        <v/>
      </c>
      <c r="X75" s="257" t="str">
        <f>IF(X73="","",VLOOKUP(X73,'シフト記号表（勤務時間帯）'!$C$6:$U$35,19,FALSE))</f>
        <v/>
      </c>
      <c r="Y75" s="258" t="str">
        <f>IF(Y73="","",VLOOKUP(Y73,'シフト記号表（勤務時間帯）'!$C$6:$U$35,19,FALSE))</f>
        <v/>
      </c>
      <c r="Z75" s="256" t="str">
        <f>IF(Z73="","",VLOOKUP(Z73,'シフト記号表（勤務時間帯）'!$C$6:$U$35,19,FALSE))</f>
        <v/>
      </c>
      <c r="AA75" s="257" t="str">
        <f>IF(AA73="","",VLOOKUP(AA73,'シフト記号表（勤務時間帯）'!$C$6:$U$35,19,FALSE))</f>
        <v/>
      </c>
      <c r="AB75" s="257" t="str">
        <f>IF(AB73="","",VLOOKUP(AB73,'シフト記号表（勤務時間帯）'!$C$6:$U$35,19,FALSE))</f>
        <v/>
      </c>
      <c r="AC75" s="257" t="str">
        <f>IF(AC73="","",VLOOKUP(AC73,'シフト記号表（勤務時間帯）'!$C$6:$U$35,19,FALSE))</f>
        <v/>
      </c>
      <c r="AD75" s="257" t="str">
        <f>IF(AD73="","",VLOOKUP(AD73,'シフト記号表（勤務時間帯）'!$C$6:$U$35,19,FALSE))</f>
        <v/>
      </c>
      <c r="AE75" s="257" t="str">
        <f>IF(AE73="","",VLOOKUP(AE73,'シフト記号表（勤務時間帯）'!$C$6:$U$35,19,FALSE))</f>
        <v/>
      </c>
      <c r="AF75" s="258" t="str">
        <f>IF(AF73="","",VLOOKUP(AF73,'シフト記号表（勤務時間帯）'!$C$6:$U$35,19,FALSE))</f>
        <v/>
      </c>
      <c r="AG75" s="256" t="str">
        <f>IF(AG73="","",VLOOKUP(AG73,'シフト記号表（勤務時間帯）'!$C$6:$U$35,19,FALSE))</f>
        <v/>
      </c>
      <c r="AH75" s="257" t="str">
        <f>IF(AH73="","",VLOOKUP(AH73,'シフト記号表（勤務時間帯）'!$C$6:$U$35,19,FALSE))</f>
        <v/>
      </c>
      <c r="AI75" s="257" t="str">
        <f>IF(AI73="","",VLOOKUP(AI73,'シフト記号表（勤務時間帯）'!$C$6:$U$35,19,FALSE))</f>
        <v/>
      </c>
      <c r="AJ75" s="257" t="str">
        <f>IF(AJ73="","",VLOOKUP(AJ73,'シフト記号表（勤務時間帯）'!$C$6:$U$35,19,FALSE))</f>
        <v/>
      </c>
      <c r="AK75" s="257" t="str">
        <f>IF(AK73="","",VLOOKUP(AK73,'シフト記号表（勤務時間帯）'!$C$6:$U$35,19,FALSE))</f>
        <v/>
      </c>
      <c r="AL75" s="257" t="str">
        <f>IF(AL73="","",VLOOKUP(AL73,'シフト記号表（勤務時間帯）'!$C$6:$U$35,19,FALSE))</f>
        <v/>
      </c>
      <c r="AM75" s="258" t="str">
        <f>IF(AM73="","",VLOOKUP(AM73,'シフト記号表（勤務時間帯）'!$C$6:$U$35,19,FALSE))</f>
        <v/>
      </c>
      <c r="AN75" s="256" t="str">
        <f>IF(AN73="","",VLOOKUP(AN73,'シフト記号表（勤務時間帯）'!$C$6:$U$35,19,FALSE))</f>
        <v/>
      </c>
      <c r="AO75" s="257" t="str">
        <f>IF(AO73="","",VLOOKUP(AO73,'シフト記号表（勤務時間帯）'!$C$6:$U$35,19,FALSE))</f>
        <v/>
      </c>
      <c r="AP75" s="257" t="str">
        <f>IF(AP73="","",VLOOKUP(AP73,'シフト記号表（勤務時間帯）'!$C$6:$U$35,19,FALSE))</f>
        <v/>
      </c>
      <c r="AQ75" s="257" t="str">
        <f>IF(AQ73="","",VLOOKUP(AQ73,'シフト記号表（勤務時間帯）'!$C$6:$U$35,19,FALSE))</f>
        <v/>
      </c>
      <c r="AR75" s="257" t="str">
        <f>IF(AR73="","",VLOOKUP(AR73,'シフト記号表（勤務時間帯）'!$C$6:$U$35,19,FALSE))</f>
        <v/>
      </c>
      <c r="AS75" s="257" t="str">
        <f>IF(AS73="","",VLOOKUP(AS73,'シフト記号表（勤務時間帯）'!$C$6:$U$35,19,FALSE))</f>
        <v/>
      </c>
      <c r="AT75" s="258" t="str">
        <f>IF(AT73="","",VLOOKUP(AT73,'シフト記号表（勤務時間帯）'!$C$6:$U$35,19,FALSE))</f>
        <v/>
      </c>
      <c r="AU75" s="256" t="str">
        <f>IF(AU73="","",VLOOKUP(AU73,'シフト記号表（勤務時間帯）'!$C$6:$U$35,19,FALSE))</f>
        <v/>
      </c>
      <c r="AV75" s="257" t="str">
        <f>IF(AV73="","",VLOOKUP(AV73,'シフト記号表（勤務時間帯）'!$C$6:$U$35,19,FALSE))</f>
        <v/>
      </c>
      <c r="AW75" s="257" t="str">
        <f>IF(AW73="","",VLOOKUP(AW73,'シフト記号表（勤務時間帯）'!$C$6:$U$35,19,FALSE))</f>
        <v/>
      </c>
      <c r="AX75" s="723" t="str">
        <f>IF($BB$3="４週",SUM(S75:AT75),IF($BB$3="暦月",SUM(S75:AW75),""))</f>
        <v/>
      </c>
      <c r="AY75" s="724"/>
      <c r="AZ75" s="725" t="str">
        <f>IF($BB$3="４週",AX75/4,IF($BB$3="暦月",'勤務表（参考様式１_100名まで）'!AX75/('勤務表（参考様式１_100名まで）'!$BB$8/7),""))</f>
        <v/>
      </c>
      <c r="BA75" s="726"/>
      <c r="BB75" s="710"/>
      <c r="BC75" s="711"/>
      <c r="BD75" s="711"/>
      <c r="BE75" s="711"/>
      <c r="BF75" s="712"/>
    </row>
    <row r="76" spans="2:58" ht="20.25" customHeight="1" x14ac:dyDescent="0.15">
      <c r="B76" s="727">
        <f>B73+1</f>
        <v>19</v>
      </c>
      <c r="C76" s="728"/>
      <c r="D76" s="729"/>
      <c r="E76" s="730"/>
      <c r="F76" s="259"/>
      <c r="G76" s="737"/>
      <c r="H76" s="740"/>
      <c r="I76" s="741"/>
      <c r="J76" s="741"/>
      <c r="K76" s="742"/>
      <c r="L76" s="744"/>
      <c r="M76" s="705"/>
      <c r="N76" s="705"/>
      <c r="O76" s="706"/>
      <c r="P76" s="747" t="s">
        <v>248</v>
      </c>
      <c r="Q76" s="748"/>
      <c r="R76" s="749"/>
      <c r="S76" s="248"/>
      <c r="T76" s="249"/>
      <c r="U76" s="249"/>
      <c r="V76" s="249"/>
      <c r="W76" s="249"/>
      <c r="X76" s="249"/>
      <c r="Y76" s="250"/>
      <c r="Z76" s="248"/>
      <c r="AA76" s="249"/>
      <c r="AB76" s="249"/>
      <c r="AC76" s="249"/>
      <c r="AD76" s="249"/>
      <c r="AE76" s="249"/>
      <c r="AF76" s="250"/>
      <c r="AG76" s="248"/>
      <c r="AH76" s="249"/>
      <c r="AI76" s="249"/>
      <c r="AJ76" s="249"/>
      <c r="AK76" s="249"/>
      <c r="AL76" s="249"/>
      <c r="AM76" s="250"/>
      <c r="AN76" s="248"/>
      <c r="AO76" s="249"/>
      <c r="AP76" s="249"/>
      <c r="AQ76" s="249"/>
      <c r="AR76" s="249"/>
      <c r="AS76" s="249"/>
      <c r="AT76" s="250"/>
      <c r="AU76" s="248"/>
      <c r="AV76" s="249"/>
      <c r="AW76" s="249"/>
      <c r="AX76" s="700"/>
      <c r="AY76" s="701"/>
      <c r="AZ76" s="702"/>
      <c r="BA76" s="703"/>
      <c r="BB76" s="704"/>
      <c r="BC76" s="705"/>
      <c r="BD76" s="705"/>
      <c r="BE76" s="705"/>
      <c r="BF76" s="706"/>
    </row>
    <row r="77" spans="2:58" ht="20.25" customHeight="1" x14ac:dyDescent="0.15">
      <c r="B77" s="727"/>
      <c r="C77" s="731"/>
      <c r="D77" s="732"/>
      <c r="E77" s="733"/>
      <c r="F77" s="251"/>
      <c r="G77" s="738"/>
      <c r="H77" s="743"/>
      <c r="I77" s="741"/>
      <c r="J77" s="741"/>
      <c r="K77" s="742"/>
      <c r="L77" s="745"/>
      <c r="M77" s="708"/>
      <c r="N77" s="708"/>
      <c r="O77" s="709"/>
      <c r="P77" s="713" t="s">
        <v>249</v>
      </c>
      <c r="Q77" s="714"/>
      <c r="R77" s="715"/>
      <c r="S77" s="252" t="str">
        <f>IF(S76="","",VLOOKUP(S76,'シフト記号表（勤務時間帯）'!$C$6:$K$35,9,FALSE))</f>
        <v/>
      </c>
      <c r="T77" s="253" t="str">
        <f>IF(T76="","",VLOOKUP(T76,'シフト記号表（勤務時間帯）'!$C$6:$K$35,9,FALSE))</f>
        <v/>
      </c>
      <c r="U77" s="253" t="str">
        <f>IF(U76="","",VLOOKUP(U76,'シフト記号表（勤務時間帯）'!$C$6:$K$35,9,FALSE))</f>
        <v/>
      </c>
      <c r="V77" s="253" t="str">
        <f>IF(V76="","",VLOOKUP(V76,'シフト記号表（勤務時間帯）'!$C$6:$K$35,9,FALSE))</f>
        <v/>
      </c>
      <c r="W77" s="253" t="str">
        <f>IF(W76="","",VLOOKUP(W76,'シフト記号表（勤務時間帯）'!$C$6:$K$35,9,FALSE))</f>
        <v/>
      </c>
      <c r="X77" s="253" t="str">
        <f>IF(X76="","",VLOOKUP(X76,'シフト記号表（勤務時間帯）'!$C$6:$K$35,9,FALSE))</f>
        <v/>
      </c>
      <c r="Y77" s="254" t="str">
        <f>IF(Y76="","",VLOOKUP(Y76,'シフト記号表（勤務時間帯）'!$C$6:$K$35,9,FALSE))</f>
        <v/>
      </c>
      <c r="Z77" s="252" t="str">
        <f>IF(Z76="","",VLOOKUP(Z76,'シフト記号表（勤務時間帯）'!$C$6:$K$35,9,FALSE))</f>
        <v/>
      </c>
      <c r="AA77" s="253" t="str">
        <f>IF(AA76="","",VLOOKUP(AA76,'シフト記号表（勤務時間帯）'!$C$6:$K$35,9,FALSE))</f>
        <v/>
      </c>
      <c r="AB77" s="253" t="str">
        <f>IF(AB76="","",VLOOKUP(AB76,'シフト記号表（勤務時間帯）'!$C$6:$K$35,9,FALSE))</f>
        <v/>
      </c>
      <c r="AC77" s="253" t="str">
        <f>IF(AC76="","",VLOOKUP(AC76,'シフト記号表（勤務時間帯）'!$C$6:$K$35,9,FALSE))</f>
        <v/>
      </c>
      <c r="AD77" s="253" t="str">
        <f>IF(AD76="","",VLOOKUP(AD76,'シフト記号表（勤務時間帯）'!$C$6:$K$35,9,FALSE))</f>
        <v/>
      </c>
      <c r="AE77" s="253" t="str">
        <f>IF(AE76="","",VLOOKUP(AE76,'シフト記号表（勤務時間帯）'!$C$6:$K$35,9,FALSE))</f>
        <v/>
      </c>
      <c r="AF77" s="254" t="str">
        <f>IF(AF76="","",VLOOKUP(AF76,'シフト記号表（勤務時間帯）'!$C$6:$K$35,9,FALSE))</f>
        <v/>
      </c>
      <c r="AG77" s="252" t="str">
        <f>IF(AG76="","",VLOOKUP(AG76,'シフト記号表（勤務時間帯）'!$C$6:$K$35,9,FALSE))</f>
        <v/>
      </c>
      <c r="AH77" s="253" t="str">
        <f>IF(AH76="","",VLOOKUP(AH76,'シフト記号表（勤務時間帯）'!$C$6:$K$35,9,FALSE))</f>
        <v/>
      </c>
      <c r="AI77" s="253" t="str">
        <f>IF(AI76="","",VLOOKUP(AI76,'シフト記号表（勤務時間帯）'!$C$6:$K$35,9,FALSE))</f>
        <v/>
      </c>
      <c r="AJ77" s="253" t="str">
        <f>IF(AJ76="","",VLOOKUP(AJ76,'シフト記号表（勤務時間帯）'!$C$6:$K$35,9,FALSE))</f>
        <v/>
      </c>
      <c r="AK77" s="253" t="str">
        <f>IF(AK76="","",VLOOKUP(AK76,'シフト記号表（勤務時間帯）'!$C$6:$K$35,9,FALSE))</f>
        <v/>
      </c>
      <c r="AL77" s="253" t="str">
        <f>IF(AL76="","",VLOOKUP(AL76,'シフト記号表（勤務時間帯）'!$C$6:$K$35,9,FALSE))</f>
        <v/>
      </c>
      <c r="AM77" s="254" t="str">
        <f>IF(AM76="","",VLOOKUP(AM76,'シフト記号表（勤務時間帯）'!$C$6:$K$35,9,FALSE))</f>
        <v/>
      </c>
      <c r="AN77" s="252" t="str">
        <f>IF(AN76="","",VLOOKUP(AN76,'シフト記号表（勤務時間帯）'!$C$6:$K$35,9,FALSE))</f>
        <v/>
      </c>
      <c r="AO77" s="253" t="str">
        <f>IF(AO76="","",VLOOKUP(AO76,'シフト記号表（勤務時間帯）'!$C$6:$K$35,9,FALSE))</f>
        <v/>
      </c>
      <c r="AP77" s="253" t="str">
        <f>IF(AP76="","",VLOOKUP(AP76,'シフト記号表（勤務時間帯）'!$C$6:$K$35,9,FALSE))</f>
        <v/>
      </c>
      <c r="AQ77" s="253" t="str">
        <f>IF(AQ76="","",VLOOKUP(AQ76,'シフト記号表（勤務時間帯）'!$C$6:$K$35,9,FALSE))</f>
        <v/>
      </c>
      <c r="AR77" s="253" t="str">
        <f>IF(AR76="","",VLOOKUP(AR76,'シフト記号表（勤務時間帯）'!$C$6:$K$35,9,FALSE))</f>
        <v/>
      </c>
      <c r="AS77" s="253" t="str">
        <f>IF(AS76="","",VLOOKUP(AS76,'シフト記号表（勤務時間帯）'!$C$6:$K$35,9,FALSE))</f>
        <v/>
      </c>
      <c r="AT77" s="254" t="str">
        <f>IF(AT76="","",VLOOKUP(AT76,'シフト記号表（勤務時間帯）'!$C$6:$K$35,9,FALSE))</f>
        <v/>
      </c>
      <c r="AU77" s="252" t="str">
        <f>IF(AU76="","",VLOOKUP(AU76,'シフト記号表（勤務時間帯）'!$C$6:$K$35,9,FALSE))</f>
        <v/>
      </c>
      <c r="AV77" s="253" t="str">
        <f>IF(AV76="","",VLOOKUP(AV76,'シフト記号表（勤務時間帯）'!$C$6:$K$35,9,FALSE))</f>
        <v/>
      </c>
      <c r="AW77" s="253" t="str">
        <f>IF(AW76="","",VLOOKUP(AW76,'シフト記号表（勤務時間帯）'!$C$6:$K$35,9,FALSE))</f>
        <v/>
      </c>
      <c r="AX77" s="716" t="str">
        <f>IF($BB$3="４週",SUM(S77:AT77),IF($BB$3="暦月",SUM(S77:AW77),""))</f>
        <v/>
      </c>
      <c r="AY77" s="717"/>
      <c r="AZ77" s="718" t="str">
        <f>IF($BB$3="４週",AX77/4,IF($BB$3="暦月",'勤務表（参考様式１_100名まで）'!AX77/('勤務表（参考様式１_100名まで）'!$BB$8/7),""))</f>
        <v/>
      </c>
      <c r="BA77" s="719"/>
      <c r="BB77" s="707"/>
      <c r="BC77" s="708"/>
      <c r="BD77" s="708"/>
      <c r="BE77" s="708"/>
      <c r="BF77" s="709"/>
    </row>
    <row r="78" spans="2:58" ht="20.25" customHeight="1" x14ac:dyDescent="0.15">
      <c r="B78" s="727"/>
      <c r="C78" s="734"/>
      <c r="D78" s="735"/>
      <c r="E78" s="736"/>
      <c r="F78" s="260">
        <f>C76</f>
        <v>0</v>
      </c>
      <c r="G78" s="739"/>
      <c r="H78" s="743"/>
      <c r="I78" s="741"/>
      <c r="J78" s="741"/>
      <c r="K78" s="742"/>
      <c r="L78" s="746"/>
      <c r="M78" s="711"/>
      <c r="N78" s="711"/>
      <c r="O78" s="712"/>
      <c r="P78" s="720" t="s">
        <v>250</v>
      </c>
      <c r="Q78" s="721"/>
      <c r="R78" s="722"/>
      <c r="S78" s="256" t="str">
        <f>IF(S76="","",VLOOKUP(S76,'シフト記号表（勤務時間帯）'!$C$6:$U$35,19,FALSE))</f>
        <v/>
      </c>
      <c r="T78" s="257" t="str">
        <f>IF(T76="","",VLOOKUP(T76,'シフト記号表（勤務時間帯）'!$C$6:$U$35,19,FALSE))</f>
        <v/>
      </c>
      <c r="U78" s="257" t="str">
        <f>IF(U76="","",VLOOKUP(U76,'シフト記号表（勤務時間帯）'!$C$6:$U$35,19,FALSE))</f>
        <v/>
      </c>
      <c r="V78" s="257" t="str">
        <f>IF(V76="","",VLOOKUP(V76,'シフト記号表（勤務時間帯）'!$C$6:$U$35,19,FALSE))</f>
        <v/>
      </c>
      <c r="W78" s="257" t="str">
        <f>IF(W76="","",VLOOKUP(W76,'シフト記号表（勤務時間帯）'!$C$6:$U$35,19,FALSE))</f>
        <v/>
      </c>
      <c r="X78" s="257" t="str">
        <f>IF(X76="","",VLOOKUP(X76,'シフト記号表（勤務時間帯）'!$C$6:$U$35,19,FALSE))</f>
        <v/>
      </c>
      <c r="Y78" s="258" t="str">
        <f>IF(Y76="","",VLOOKUP(Y76,'シフト記号表（勤務時間帯）'!$C$6:$U$35,19,FALSE))</f>
        <v/>
      </c>
      <c r="Z78" s="256" t="str">
        <f>IF(Z76="","",VLOOKUP(Z76,'シフト記号表（勤務時間帯）'!$C$6:$U$35,19,FALSE))</f>
        <v/>
      </c>
      <c r="AA78" s="257" t="str">
        <f>IF(AA76="","",VLOOKUP(AA76,'シフト記号表（勤務時間帯）'!$C$6:$U$35,19,FALSE))</f>
        <v/>
      </c>
      <c r="AB78" s="257" t="str">
        <f>IF(AB76="","",VLOOKUP(AB76,'シフト記号表（勤務時間帯）'!$C$6:$U$35,19,FALSE))</f>
        <v/>
      </c>
      <c r="AC78" s="257" t="str">
        <f>IF(AC76="","",VLOOKUP(AC76,'シフト記号表（勤務時間帯）'!$C$6:$U$35,19,FALSE))</f>
        <v/>
      </c>
      <c r="AD78" s="257" t="str">
        <f>IF(AD76="","",VLOOKUP(AD76,'シフト記号表（勤務時間帯）'!$C$6:$U$35,19,FALSE))</f>
        <v/>
      </c>
      <c r="AE78" s="257" t="str">
        <f>IF(AE76="","",VLOOKUP(AE76,'シフト記号表（勤務時間帯）'!$C$6:$U$35,19,FALSE))</f>
        <v/>
      </c>
      <c r="AF78" s="258" t="str">
        <f>IF(AF76="","",VLOOKUP(AF76,'シフト記号表（勤務時間帯）'!$C$6:$U$35,19,FALSE))</f>
        <v/>
      </c>
      <c r="AG78" s="256" t="str">
        <f>IF(AG76="","",VLOOKUP(AG76,'シフト記号表（勤務時間帯）'!$C$6:$U$35,19,FALSE))</f>
        <v/>
      </c>
      <c r="AH78" s="257" t="str">
        <f>IF(AH76="","",VLOOKUP(AH76,'シフト記号表（勤務時間帯）'!$C$6:$U$35,19,FALSE))</f>
        <v/>
      </c>
      <c r="AI78" s="257" t="str">
        <f>IF(AI76="","",VLOOKUP(AI76,'シフト記号表（勤務時間帯）'!$C$6:$U$35,19,FALSE))</f>
        <v/>
      </c>
      <c r="AJ78" s="257" t="str">
        <f>IF(AJ76="","",VLOOKUP(AJ76,'シフト記号表（勤務時間帯）'!$C$6:$U$35,19,FALSE))</f>
        <v/>
      </c>
      <c r="AK78" s="257" t="str">
        <f>IF(AK76="","",VLOOKUP(AK76,'シフト記号表（勤務時間帯）'!$C$6:$U$35,19,FALSE))</f>
        <v/>
      </c>
      <c r="AL78" s="257" t="str">
        <f>IF(AL76="","",VLOOKUP(AL76,'シフト記号表（勤務時間帯）'!$C$6:$U$35,19,FALSE))</f>
        <v/>
      </c>
      <c r="AM78" s="258" t="str">
        <f>IF(AM76="","",VLOOKUP(AM76,'シフト記号表（勤務時間帯）'!$C$6:$U$35,19,FALSE))</f>
        <v/>
      </c>
      <c r="AN78" s="256" t="str">
        <f>IF(AN76="","",VLOOKUP(AN76,'シフト記号表（勤務時間帯）'!$C$6:$U$35,19,FALSE))</f>
        <v/>
      </c>
      <c r="AO78" s="257" t="str">
        <f>IF(AO76="","",VLOOKUP(AO76,'シフト記号表（勤務時間帯）'!$C$6:$U$35,19,FALSE))</f>
        <v/>
      </c>
      <c r="AP78" s="257" t="str">
        <f>IF(AP76="","",VLOOKUP(AP76,'シフト記号表（勤務時間帯）'!$C$6:$U$35,19,FALSE))</f>
        <v/>
      </c>
      <c r="AQ78" s="257" t="str">
        <f>IF(AQ76="","",VLOOKUP(AQ76,'シフト記号表（勤務時間帯）'!$C$6:$U$35,19,FALSE))</f>
        <v/>
      </c>
      <c r="AR78" s="257" t="str">
        <f>IF(AR76="","",VLOOKUP(AR76,'シフト記号表（勤務時間帯）'!$C$6:$U$35,19,FALSE))</f>
        <v/>
      </c>
      <c r="AS78" s="257" t="str">
        <f>IF(AS76="","",VLOOKUP(AS76,'シフト記号表（勤務時間帯）'!$C$6:$U$35,19,FALSE))</f>
        <v/>
      </c>
      <c r="AT78" s="258" t="str">
        <f>IF(AT76="","",VLOOKUP(AT76,'シフト記号表（勤務時間帯）'!$C$6:$U$35,19,FALSE))</f>
        <v/>
      </c>
      <c r="AU78" s="256" t="str">
        <f>IF(AU76="","",VLOOKUP(AU76,'シフト記号表（勤務時間帯）'!$C$6:$U$35,19,FALSE))</f>
        <v/>
      </c>
      <c r="AV78" s="257" t="str">
        <f>IF(AV76="","",VLOOKUP(AV76,'シフト記号表（勤務時間帯）'!$C$6:$U$35,19,FALSE))</f>
        <v/>
      </c>
      <c r="AW78" s="257" t="str">
        <f>IF(AW76="","",VLOOKUP(AW76,'シフト記号表（勤務時間帯）'!$C$6:$U$35,19,FALSE))</f>
        <v/>
      </c>
      <c r="AX78" s="723" t="str">
        <f>IF($BB$3="４週",SUM(S78:AT78),IF($BB$3="暦月",SUM(S78:AW78),""))</f>
        <v/>
      </c>
      <c r="AY78" s="724"/>
      <c r="AZ78" s="725" t="str">
        <f>IF($BB$3="４週",AX78/4,IF($BB$3="暦月",'勤務表（参考様式１_100名まで）'!AX78/('勤務表（参考様式１_100名まで）'!$BB$8/7),""))</f>
        <v/>
      </c>
      <c r="BA78" s="726"/>
      <c r="BB78" s="710"/>
      <c r="BC78" s="711"/>
      <c r="BD78" s="711"/>
      <c r="BE78" s="711"/>
      <c r="BF78" s="712"/>
    </row>
    <row r="79" spans="2:58" ht="20.25" customHeight="1" x14ac:dyDescent="0.15">
      <c r="B79" s="727">
        <f>B76+1</f>
        <v>20</v>
      </c>
      <c r="C79" s="728"/>
      <c r="D79" s="729"/>
      <c r="E79" s="730"/>
      <c r="F79" s="259"/>
      <c r="G79" s="737"/>
      <c r="H79" s="740"/>
      <c r="I79" s="741"/>
      <c r="J79" s="741"/>
      <c r="K79" s="742"/>
      <c r="L79" s="744"/>
      <c r="M79" s="705"/>
      <c r="N79" s="705"/>
      <c r="O79" s="706"/>
      <c r="P79" s="747" t="s">
        <v>248</v>
      </c>
      <c r="Q79" s="748"/>
      <c r="R79" s="749"/>
      <c r="S79" s="248"/>
      <c r="T79" s="249"/>
      <c r="U79" s="249"/>
      <c r="V79" s="249"/>
      <c r="W79" s="249"/>
      <c r="X79" s="249"/>
      <c r="Y79" s="250"/>
      <c r="Z79" s="248"/>
      <c r="AA79" s="249"/>
      <c r="AB79" s="249"/>
      <c r="AC79" s="249"/>
      <c r="AD79" s="249"/>
      <c r="AE79" s="249"/>
      <c r="AF79" s="250"/>
      <c r="AG79" s="248"/>
      <c r="AH79" s="249"/>
      <c r="AI79" s="249"/>
      <c r="AJ79" s="249"/>
      <c r="AK79" s="249"/>
      <c r="AL79" s="249"/>
      <c r="AM79" s="250"/>
      <c r="AN79" s="248"/>
      <c r="AO79" s="249"/>
      <c r="AP79" s="249"/>
      <c r="AQ79" s="249"/>
      <c r="AR79" s="249"/>
      <c r="AS79" s="249"/>
      <c r="AT79" s="250"/>
      <c r="AU79" s="248"/>
      <c r="AV79" s="249"/>
      <c r="AW79" s="249"/>
      <c r="AX79" s="700"/>
      <c r="AY79" s="701"/>
      <c r="AZ79" s="702"/>
      <c r="BA79" s="703"/>
      <c r="BB79" s="704"/>
      <c r="BC79" s="705"/>
      <c r="BD79" s="705"/>
      <c r="BE79" s="705"/>
      <c r="BF79" s="706"/>
    </row>
    <row r="80" spans="2:58" ht="20.25" customHeight="1" x14ac:dyDescent="0.15">
      <c r="B80" s="727"/>
      <c r="C80" s="731"/>
      <c r="D80" s="732"/>
      <c r="E80" s="733"/>
      <c r="F80" s="251"/>
      <c r="G80" s="738"/>
      <c r="H80" s="743"/>
      <c r="I80" s="741"/>
      <c r="J80" s="741"/>
      <c r="K80" s="742"/>
      <c r="L80" s="745"/>
      <c r="M80" s="708"/>
      <c r="N80" s="708"/>
      <c r="O80" s="709"/>
      <c r="P80" s="713" t="s">
        <v>249</v>
      </c>
      <c r="Q80" s="714"/>
      <c r="R80" s="715"/>
      <c r="S80" s="252" t="str">
        <f>IF(S79="","",VLOOKUP(S79,'シフト記号表（勤務時間帯）'!$C$6:$K$35,9,FALSE))</f>
        <v/>
      </c>
      <c r="T80" s="253" t="str">
        <f>IF(T79="","",VLOOKUP(T79,'シフト記号表（勤務時間帯）'!$C$6:$K$35,9,FALSE))</f>
        <v/>
      </c>
      <c r="U80" s="253" t="str">
        <f>IF(U79="","",VLOOKUP(U79,'シフト記号表（勤務時間帯）'!$C$6:$K$35,9,FALSE))</f>
        <v/>
      </c>
      <c r="V80" s="253" t="str">
        <f>IF(V79="","",VLOOKUP(V79,'シフト記号表（勤務時間帯）'!$C$6:$K$35,9,FALSE))</f>
        <v/>
      </c>
      <c r="W80" s="253" t="str">
        <f>IF(W79="","",VLOOKUP(W79,'シフト記号表（勤務時間帯）'!$C$6:$K$35,9,FALSE))</f>
        <v/>
      </c>
      <c r="X80" s="253" t="str">
        <f>IF(X79="","",VLOOKUP(X79,'シフト記号表（勤務時間帯）'!$C$6:$K$35,9,FALSE))</f>
        <v/>
      </c>
      <c r="Y80" s="254" t="str">
        <f>IF(Y79="","",VLOOKUP(Y79,'シフト記号表（勤務時間帯）'!$C$6:$K$35,9,FALSE))</f>
        <v/>
      </c>
      <c r="Z80" s="252" t="str">
        <f>IF(Z79="","",VLOOKUP(Z79,'シフト記号表（勤務時間帯）'!$C$6:$K$35,9,FALSE))</f>
        <v/>
      </c>
      <c r="AA80" s="253" t="str">
        <f>IF(AA79="","",VLOOKUP(AA79,'シフト記号表（勤務時間帯）'!$C$6:$K$35,9,FALSE))</f>
        <v/>
      </c>
      <c r="AB80" s="253" t="str">
        <f>IF(AB79="","",VLOOKUP(AB79,'シフト記号表（勤務時間帯）'!$C$6:$K$35,9,FALSE))</f>
        <v/>
      </c>
      <c r="AC80" s="253" t="str">
        <f>IF(AC79="","",VLOOKUP(AC79,'シフト記号表（勤務時間帯）'!$C$6:$K$35,9,FALSE))</f>
        <v/>
      </c>
      <c r="AD80" s="253" t="str">
        <f>IF(AD79="","",VLOOKUP(AD79,'シフト記号表（勤務時間帯）'!$C$6:$K$35,9,FALSE))</f>
        <v/>
      </c>
      <c r="AE80" s="253" t="str">
        <f>IF(AE79="","",VLOOKUP(AE79,'シフト記号表（勤務時間帯）'!$C$6:$K$35,9,FALSE))</f>
        <v/>
      </c>
      <c r="AF80" s="254" t="str">
        <f>IF(AF79="","",VLOOKUP(AF79,'シフト記号表（勤務時間帯）'!$C$6:$K$35,9,FALSE))</f>
        <v/>
      </c>
      <c r="AG80" s="252" t="str">
        <f>IF(AG79="","",VLOOKUP(AG79,'シフト記号表（勤務時間帯）'!$C$6:$K$35,9,FALSE))</f>
        <v/>
      </c>
      <c r="AH80" s="253" t="str">
        <f>IF(AH79="","",VLOOKUP(AH79,'シフト記号表（勤務時間帯）'!$C$6:$K$35,9,FALSE))</f>
        <v/>
      </c>
      <c r="AI80" s="253" t="str">
        <f>IF(AI79="","",VLOOKUP(AI79,'シフト記号表（勤務時間帯）'!$C$6:$K$35,9,FALSE))</f>
        <v/>
      </c>
      <c r="AJ80" s="253" t="str">
        <f>IF(AJ79="","",VLOOKUP(AJ79,'シフト記号表（勤務時間帯）'!$C$6:$K$35,9,FALSE))</f>
        <v/>
      </c>
      <c r="AK80" s="253" t="str">
        <f>IF(AK79="","",VLOOKUP(AK79,'シフト記号表（勤務時間帯）'!$C$6:$K$35,9,FALSE))</f>
        <v/>
      </c>
      <c r="AL80" s="253" t="str">
        <f>IF(AL79="","",VLOOKUP(AL79,'シフト記号表（勤務時間帯）'!$C$6:$K$35,9,FALSE))</f>
        <v/>
      </c>
      <c r="AM80" s="254" t="str">
        <f>IF(AM79="","",VLOOKUP(AM79,'シフト記号表（勤務時間帯）'!$C$6:$K$35,9,FALSE))</f>
        <v/>
      </c>
      <c r="AN80" s="252" t="str">
        <f>IF(AN79="","",VLOOKUP(AN79,'シフト記号表（勤務時間帯）'!$C$6:$K$35,9,FALSE))</f>
        <v/>
      </c>
      <c r="AO80" s="253" t="str">
        <f>IF(AO79="","",VLOOKUP(AO79,'シフト記号表（勤務時間帯）'!$C$6:$K$35,9,FALSE))</f>
        <v/>
      </c>
      <c r="AP80" s="253" t="str">
        <f>IF(AP79="","",VLOOKUP(AP79,'シフト記号表（勤務時間帯）'!$C$6:$K$35,9,FALSE))</f>
        <v/>
      </c>
      <c r="AQ80" s="253" t="str">
        <f>IF(AQ79="","",VLOOKUP(AQ79,'シフト記号表（勤務時間帯）'!$C$6:$K$35,9,FALSE))</f>
        <v/>
      </c>
      <c r="AR80" s="253" t="str">
        <f>IF(AR79="","",VLOOKUP(AR79,'シフト記号表（勤務時間帯）'!$C$6:$K$35,9,FALSE))</f>
        <v/>
      </c>
      <c r="AS80" s="253" t="str">
        <f>IF(AS79="","",VLOOKUP(AS79,'シフト記号表（勤務時間帯）'!$C$6:$K$35,9,FALSE))</f>
        <v/>
      </c>
      <c r="AT80" s="254" t="str">
        <f>IF(AT79="","",VLOOKUP(AT79,'シフト記号表（勤務時間帯）'!$C$6:$K$35,9,FALSE))</f>
        <v/>
      </c>
      <c r="AU80" s="252" t="str">
        <f>IF(AU79="","",VLOOKUP(AU79,'シフト記号表（勤務時間帯）'!$C$6:$K$35,9,FALSE))</f>
        <v/>
      </c>
      <c r="AV80" s="253" t="str">
        <f>IF(AV79="","",VLOOKUP(AV79,'シフト記号表（勤務時間帯）'!$C$6:$K$35,9,FALSE))</f>
        <v/>
      </c>
      <c r="AW80" s="253" t="str">
        <f>IF(AW79="","",VLOOKUP(AW79,'シフト記号表（勤務時間帯）'!$C$6:$K$35,9,FALSE))</f>
        <v/>
      </c>
      <c r="AX80" s="716" t="str">
        <f>IF($BB$3="４週",SUM(S80:AT80),IF($BB$3="暦月",SUM(S80:AW80),""))</f>
        <v/>
      </c>
      <c r="AY80" s="717"/>
      <c r="AZ80" s="718" t="str">
        <f>IF($BB$3="４週",AX80/4,IF($BB$3="暦月",'勤務表（参考様式１_100名まで）'!AX80/('勤務表（参考様式１_100名まで）'!$BB$8/7),""))</f>
        <v/>
      </c>
      <c r="BA80" s="719"/>
      <c r="BB80" s="707"/>
      <c r="BC80" s="708"/>
      <c r="BD80" s="708"/>
      <c r="BE80" s="708"/>
      <c r="BF80" s="709"/>
    </row>
    <row r="81" spans="2:58" ht="20.25" customHeight="1" x14ac:dyDescent="0.15">
      <c r="B81" s="727"/>
      <c r="C81" s="734"/>
      <c r="D81" s="735"/>
      <c r="E81" s="736"/>
      <c r="F81" s="260">
        <f>C79</f>
        <v>0</v>
      </c>
      <c r="G81" s="739"/>
      <c r="H81" s="743"/>
      <c r="I81" s="741"/>
      <c r="J81" s="741"/>
      <c r="K81" s="742"/>
      <c r="L81" s="746"/>
      <c r="M81" s="711"/>
      <c r="N81" s="711"/>
      <c r="O81" s="712"/>
      <c r="P81" s="720" t="s">
        <v>250</v>
      </c>
      <c r="Q81" s="721"/>
      <c r="R81" s="722"/>
      <c r="S81" s="256" t="str">
        <f>IF(S79="","",VLOOKUP(S79,'シフト記号表（勤務時間帯）'!$C$6:$U$35,19,FALSE))</f>
        <v/>
      </c>
      <c r="T81" s="257" t="str">
        <f>IF(T79="","",VLOOKUP(T79,'シフト記号表（勤務時間帯）'!$C$6:$U$35,19,FALSE))</f>
        <v/>
      </c>
      <c r="U81" s="257" t="str">
        <f>IF(U79="","",VLOOKUP(U79,'シフト記号表（勤務時間帯）'!$C$6:$U$35,19,FALSE))</f>
        <v/>
      </c>
      <c r="V81" s="257" t="str">
        <f>IF(V79="","",VLOOKUP(V79,'シフト記号表（勤務時間帯）'!$C$6:$U$35,19,FALSE))</f>
        <v/>
      </c>
      <c r="W81" s="257" t="str">
        <f>IF(W79="","",VLOOKUP(W79,'シフト記号表（勤務時間帯）'!$C$6:$U$35,19,FALSE))</f>
        <v/>
      </c>
      <c r="X81" s="257" t="str">
        <f>IF(X79="","",VLOOKUP(X79,'シフト記号表（勤務時間帯）'!$C$6:$U$35,19,FALSE))</f>
        <v/>
      </c>
      <c r="Y81" s="258" t="str">
        <f>IF(Y79="","",VLOOKUP(Y79,'シフト記号表（勤務時間帯）'!$C$6:$U$35,19,FALSE))</f>
        <v/>
      </c>
      <c r="Z81" s="256" t="str">
        <f>IF(Z79="","",VLOOKUP(Z79,'シフト記号表（勤務時間帯）'!$C$6:$U$35,19,FALSE))</f>
        <v/>
      </c>
      <c r="AA81" s="257" t="str">
        <f>IF(AA79="","",VLOOKUP(AA79,'シフト記号表（勤務時間帯）'!$C$6:$U$35,19,FALSE))</f>
        <v/>
      </c>
      <c r="AB81" s="257" t="str">
        <f>IF(AB79="","",VLOOKUP(AB79,'シフト記号表（勤務時間帯）'!$C$6:$U$35,19,FALSE))</f>
        <v/>
      </c>
      <c r="AC81" s="257" t="str">
        <f>IF(AC79="","",VLOOKUP(AC79,'シフト記号表（勤務時間帯）'!$C$6:$U$35,19,FALSE))</f>
        <v/>
      </c>
      <c r="AD81" s="257" t="str">
        <f>IF(AD79="","",VLOOKUP(AD79,'シフト記号表（勤務時間帯）'!$C$6:$U$35,19,FALSE))</f>
        <v/>
      </c>
      <c r="AE81" s="257" t="str">
        <f>IF(AE79="","",VLOOKUP(AE79,'シフト記号表（勤務時間帯）'!$C$6:$U$35,19,FALSE))</f>
        <v/>
      </c>
      <c r="AF81" s="258" t="str">
        <f>IF(AF79="","",VLOOKUP(AF79,'シフト記号表（勤務時間帯）'!$C$6:$U$35,19,FALSE))</f>
        <v/>
      </c>
      <c r="AG81" s="256" t="str">
        <f>IF(AG79="","",VLOOKUP(AG79,'シフト記号表（勤務時間帯）'!$C$6:$U$35,19,FALSE))</f>
        <v/>
      </c>
      <c r="AH81" s="257" t="str">
        <f>IF(AH79="","",VLOOKUP(AH79,'シフト記号表（勤務時間帯）'!$C$6:$U$35,19,FALSE))</f>
        <v/>
      </c>
      <c r="AI81" s="257" t="str">
        <f>IF(AI79="","",VLOOKUP(AI79,'シフト記号表（勤務時間帯）'!$C$6:$U$35,19,FALSE))</f>
        <v/>
      </c>
      <c r="AJ81" s="257" t="str">
        <f>IF(AJ79="","",VLOOKUP(AJ79,'シフト記号表（勤務時間帯）'!$C$6:$U$35,19,FALSE))</f>
        <v/>
      </c>
      <c r="AK81" s="257" t="str">
        <f>IF(AK79="","",VLOOKUP(AK79,'シフト記号表（勤務時間帯）'!$C$6:$U$35,19,FALSE))</f>
        <v/>
      </c>
      <c r="AL81" s="257" t="str">
        <f>IF(AL79="","",VLOOKUP(AL79,'シフト記号表（勤務時間帯）'!$C$6:$U$35,19,FALSE))</f>
        <v/>
      </c>
      <c r="AM81" s="258" t="str">
        <f>IF(AM79="","",VLOOKUP(AM79,'シフト記号表（勤務時間帯）'!$C$6:$U$35,19,FALSE))</f>
        <v/>
      </c>
      <c r="AN81" s="256" t="str">
        <f>IF(AN79="","",VLOOKUP(AN79,'シフト記号表（勤務時間帯）'!$C$6:$U$35,19,FALSE))</f>
        <v/>
      </c>
      <c r="AO81" s="257" t="str">
        <f>IF(AO79="","",VLOOKUP(AO79,'シフト記号表（勤務時間帯）'!$C$6:$U$35,19,FALSE))</f>
        <v/>
      </c>
      <c r="AP81" s="257" t="str">
        <f>IF(AP79="","",VLOOKUP(AP79,'シフト記号表（勤務時間帯）'!$C$6:$U$35,19,FALSE))</f>
        <v/>
      </c>
      <c r="AQ81" s="257" t="str">
        <f>IF(AQ79="","",VLOOKUP(AQ79,'シフト記号表（勤務時間帯）'!$C$6:$U$35,19,FALSE))</f>
        <v/>
      </c>
      <c r="AR81" s="257" t="str">
        <f>IF(AR79="","",VLOOKUP(AR79,'シフト記号表（勤務時間帯）'!$C$6:$U$35,19,FALSE))</f>
        <v/>
      </c>
      <c r="AS81" s="257" t="str">
        <f>IF(AS79="","",VLOOKUP(AS79,'シフト記号表（勤務時間帯）'!$C$6:$U$35,19,FALSE))</f>
        <v/>
      </c>
      <c r="AT81" s="258" t="str">
        <f>IF(AT79="","",VLOOKUP(AT79,'シフト記号表（勤務時間帯）'!$C$6:$U$35,19,FALSE))</f>
        <v/>
      </c>
      <c r="AU81" s="256" t="str">
        <f>IF(AU79="","",VLOOKUP(AU79,'シフト記号表（勤務時間帯）'!$C$6:$U$35,19,FALSE))</f>
        <v/>
      </c>
      <c r="AV81" s="257" t="str">
        <f>IF(AV79="","",VLOOKUP(AV79,'シフト記号表（勤務時間帯）'!$C$6:$U$35,19,FALSE))</f>
        <v/>
      </c>
      <c r="AW81" s="257" t="str">
        <f>IF(AW79="","",VLOOKUP(AW79,'シフト記号表（勤務時間帯）'!$C$6:$U$35,19,FALSE))</f>
        <v/>
      </c>
      <c r="AX81" s="723" t="str">
        <f>IF($BB$3="４週",SUM(S81:AT81),IF($BB$3="暦月",SUM(S81:AW81),""))</f>
        <v/>
      </c>
      <c r="AY81" s="724"/>
      <c r="AZ81" s="725" t="str">
        <f>IF($BB$3="４週",AX81/4,IF($BB$3="暦月",'勤務表（参考様式１_100名まで）'!AX81/('勤務表（参考様式１_100名まで）'!$BB$8/7),""))</f>
        <v/>
      </c>
      <c r="BA81" s="726"/>
      <c r="BB81" s="710"/>
      <c r="BC81" s="711"/>
      <c r="BD81" s="711"/>
      <c r="BE81" s="711"/>
      <c r="BF81" s="712"/>
    </row>
    <row r="82" spans="2:58" ht="20.25" customHeight="1" x14ac:dyDescent="0.15">
      <c r="B82" s="727">
        <f>B79+1</f>
        <v>21</v>
      </c>
      <c r="C82" s="728"/>
      <c r="D82" s="729"/>
      <c r="E82" s="730"/>
      <c r="F82" s="259"/>
      <c r="G82" s="737"/>
      <c r="H82" s="740"/>
      <c r="I82" s="741"/>
      <c r="J82" s="741"/>
      <c r="K82" s="742"/>
      <c r="L82" s="744"/>
      <c r="M82" s="705"/>
      <c r="N82" s="705"/>
      <c r="O82" s="706"/>
      <c r="P82" s="747" t="s">
        <v>248</v>
      </c>
      <c r="Q82" s="748"/>
      <c r="R82" s="749"/>
      <c r="S82" s="248"/>
      <c r="T82" s="249"/>
      <c r="U82" s="249"/>
      <c r="V82" s="249"/>
      <c r="W82" s="249"/>
      <c r="X82" s="249"/>
      <c r="Y82" s="250"/>
      <c r="Z82" s="248"/>
      <c r="AA82" s="249"/>
      <c r="AB82" s="249"/>
      <c r="AC82" s="249"/>
      <c r="AD82" s="249"/>
      <c r="AE82" s="249"/>
      <c r="AF82" s="250"/>
      <c r="AG82" s="248"/>
      <c r="AH82" s="249"/>
      <c r="AI82" s="249"/>
      <c r="AJ82" s="249"/>
      <c r="AK82" s="249"/>
      <c r="AL82" s="249"/>
      <c r="AM82" s="250"/>
      <c r="AN82" s="248"/>
      <c r="AO82" s="249"/>
      <c r="AP82" s="249"/>
      <c r="AQ82" s="249"/>
      <c r="AR82" s="249"/>
      <c r="AS82" s="249"/>
      <c r="AT82" s="250"/>
      <c r="AU82" s="248"/>
      <c r="AV82" s="249"/>
      <c r="AW82" s="249"/>
      <c r="AX82" s="700"/>
      <c r="AY82" s="701"/>
      <c r="AZ82" s="702"/>
      <c r="BA82" s="703"/>
      <c r="BB82" s="704"/>
      <c r="BC82" s="705"/>
      <c r="BD82" s="705"/>
      <c r="BE82" s="705"/>
      <c r="BF82" s="706"/>
    </row>
    <row r="83" spans="2:58" ht="20.25" customHeight="1" x14ac:dyDescent="0.15">
      <c r="B83" s="727"/>
      <c r="C83" s="731"/>
      <c r="D83" s="732"/>
      <c r="E83" s="733"/>
      <c r="F83" s="251"/>
      <c r="G83" s="738"/>
      <c r="H83" s="743"/>
      <c r="I83" s="741"/>
      <c r="J83" s="741"/>
      <c r="K83" s="742"/>
      <c r="L83" s="745"/>
      <c r="M83" s="708"/>
      <c r="N83" s="708"/>
      <c r="O83" s="709"/>
      <c r="P83" s="713" t="s">
        <v>249</v>
      </c>
      <c r="Q83" s="714"/>
      <c r="R83" s="715"/>
      <c r="S83" s="252" t="str">
        <f>IF(S82="","",VLOOKUP(S82,'シフト記号表（勤務時間帯）'!$C$6:$K$35,9,FALSE))</f>
        <v/>
      </c>
      <c r="T83" s="253" t="str">
        <f>IF(T82="","",VLOOKUP(T82,'シフト記号表（勤務時間帯）'!$C$6:$K$35,9,FALSE))</f>
        <v/>
      </c>
      <c r="U83" s="253" t="str">
        <f>IF(U82="","",VLOOKUP(U82,'シフト記号表（勤務時間帯）'!$C$6:$K$35,9,FALSE))</f>
        <v/>
      </c>
      <c r="V83" s="253" t="str">
        <f>IF(V82="","",VLOOKUP(V82,'シフト記号表（勤務時間帯）'!$C$6:$K$35,9,FALSE))</f>
        <v/>
      </c>
      <c r="W83" s="253" t="str">
        <f>IF(W82="","",VLOOKUP(W82,'シフト記号表（勤務時間帯）'!$C$6:$K$35,9,FALSE))</f>
        <v/>
      </c>
      <c r="X83" s="253" t="str">
        <f>IF(X82="","",VLOOKUP(X82,'シフト記号表（勤務時間帯）'!$C$6:$K$35,9,FALSE))</f>
        <v/>
      </c>
      <c r="Y83" s="254" t="str">
        <f>IF(Y82="","",VLOOKUP(Y82,'シフト記号表（勤務時間帯）'!$C$6:$K$35,9,FALSE))</f>
        <v/>
      </c>
      <c r="Z83" s="252" t="str">
        <f>IF(Z82="","",VLOOKUP(Z82,'シフト記号表（勤務時間帯）'!$C$6:$K$35,9,FALSE))</f>
        <v/>
      </c>
      <c r="AA83" s="253" t="str">
        <f>IF(AA82="","",VLOOKUP(AA82,'シフト記号表（勤務時間帯）'!$C$6:$K$35,9,FALSE))</f>
        <v/>
      </c>
      <c r="AB83" s="253" t="str">
        <f>IF(AB82="","",VLOOKUP(AB82,'シフト記号表（勤務時間帯）'!$C$6:$K$35,9,FALSE))</f>
        <v/>
      </c>
      <c r="AC83" s="253" t="str">
        <f>IF(AC82="","",VLOOKUP(AC82,'シフト記号表（勤務時間帯）'!$C$6:$K$35,9,FALSE))</f>
        <v/>
      </c>
      <c r="AD83" s="253" t="str">
        <f>IF(AD82="","",VLOOKUP(AD82,'シフト記号表（勤務時間帯）'!$C$6:$K$35,9,FALSE))</f>
        <v/>
      </c>
      <c r="AE83" s="253" t="str">
        <f>IF(AE82="","",VLOOKUP(AE82,'シフト記号表（勤務時間帯）'!$C$6:$K$35,9,FALSE))</f>
        <v/>
      </c>
      <c r="AF83" s="254" t="str">
        <f>IF(AF82="","",VLOOKUP(AF82,'シフト記号表（勤務時間帯）'!$C$6:$K$35,9,FALSE))</f>
        <v/>
      </c>
      <c r="AG83" s="252" t="str">
        <f>IF(AG82="","",VLOOKUP(AG82,'シフト記号表（勤務時間帯）'!$C$6:$K$35,9,FALSE))</f>
        <v/>
      </c>
      <c r="AH83" s="253" t="str">
        <f>IF(AH82="","",VLOOKUP(AH82,'シフト記号表（勤務時間帯）'!$C$6:$K$35,9,FALSE))</f>
        <v/>
      </c>
      <c r="AI83" s="253" t="str">
        <f>IF(AI82="","",VLOOKUP(AI82,'シフト記号表（勤務時間帯）'!$C$6:$K$35,9,FALSE))</f>
        <v/>
      </c>
      <c r="AJ83" s="253" t="str">
        <f>IF(AJ82="","",VLOOKUP(AJ82,'シフト記号表（勤務時間帯）'!$C$6:$K$35,9,FALSE))</f>
        <v/>
      </c>
      <c r="AK83" s="253" t="str">
        <f>IF(AK82="","",VLOOKUP(AK82,'シフト記号表（勤務時間帯）'!$C$6:$K$35,9,FALSE))</f>
        <v/>
      </c>
      <c r="AL83" s="253" t="str">
        <f>IF(AL82="","",VLOOKUP(AL82,'シフト記号表（勤務時間帯）'!$C$6:$K$35,9,FALSE))</f>
        <v/>
      </c>
      <c r="AM83" s="254" t="str">
        <f>IF(AM82="","",VLOOKUP(AM82,'シフト記号表（勤務時間帯）'!$C$6:$K$35,9,FALSE))</f>
        <v/>
      </c>
      <c r="AN83" s="252" t="str">
        <f>IF(AN82="","",VLOOKUP(AN82,'シフト記号表（勤務時間帯）'!$C$6:$K$35,9,FALSE))</f>
        <v/>
      </c>
      <c r="AO83" s="253" t="str">
        <f>IF(AO82="","",VLOOKUP(AO82,'シフト記号表（勤務時間帯）'!$C$6:$K$35,9,FALSE))</f>
        <v/>
      </c>
      <c r="AP83" s="253" t="str">
        <f>IF(AP82="","",VLOOKUP(AP82,'シフト記号表（勤務時間帯）'!$C$6:$K$35,9,FALSE))</f>
        <v/>
      </c>
      <c r="AQ83" s="253" t="str">
        <f>IF(AQ82="","",VLOOKUP(AQ82,'シフト記号表（勤務時間帯）'!$C$6:$K$35,9,FALSE))</f>
        <v/>
      </c>
      <c r="AR83" s="253" t="str">
        <f>IF(AR82="","",VLOOKUP(AR82,'シフト記号表（勤務時間帯）'!$C$6:$K$35,9,FALSE))</f>
        <v/>
      </c>
      <c r="AS83" s="253" t="str">
        <f>IF(AS82="","",VLOOKUP(AS82,'シフト記号表（勤務時間帯）'!$C$6:$K$35,9,FALSE))</f>
        <v/>
      </c>
      <c r="AT83" s="254" t="str">
        <f>IF(AT82="","",VLOOKUP(AT82,'シフト記号表（勤務時間帯）'!$C$6:$K$35,9,FALSE))</f>
        <v/>
      </c>
      <c r="AU83" s="252" t="str">
        <f>IF(AU82="","",VLOOKUP(AU82,'シフト記号表（勤務時間帯）'!$C$6:$K$35,9,FALSE))</f>
        <v/>
      </c>
      <c r="AV83" s="253" t="str">
        <f>IF(AV82="","",VLOOKUP(AV82,'シフト記号表（勤務時間帯）'!$C$6:$K$35,9,FALSE))</f>
        <v/>
      </c>
      <c r="AW83" s="253" t="str">
        <f>IF(AW82="","",VLOOKUP(AW82,'シフト記号表（勤務時間帯）'!$C$6:$K$35,9,FALSE))</f>
        <v/>
      </c>
      <c r="AX83" s="716" t="str">
        <f>IF($BB$3="４週",SUM(S83:AT83),IF($BB$3="暦月",SUM(S83:AW83),""))</f>
        <v/>
      </c>
      <c r="AY83" s="717"/>
      <c r="AZ83" s="718" t="str">
        <f>IF($BB$3="４週",AX83/4,IF($BB$3="暦月",'勤務表（参考様式１_100名まで）'!AX83/('勤務表（参考様式１_100名まで）'!$BB$8/7),""))</f>
        <v/>
      </c>
      <c r="BA83" s="719"/>
      <c r="BB83" s="707"/>
      <c r="BC83" s="708"/>
      <c r="BD83" s="708"/>
      <c r="BE83" s="708"/>
      <c r="BF83" s="709"/>
    </row>
    <row r="84" spans="2:58" ht="20.25" customHeight="1" x14ac:dyDescent="0.15">
      <c r="B84" s="727"/>
      <c r="C84" s="734"/>
      <c r="D84" s="735"/>
      <c r="E84" s="736"/>
      <c r="F84" s="260">
        <f>C82</f>
        <v>0</v>
      </c>
      <c r="G84" s="739"/>
      <c r="H84" s="743"/>
      <c r="I84" s="741"/>
      <c r="J84" s="741"/>
      <c r="K84" s="742"/>
      <c r="L84" s="746"/>
      <c r="M84" s="711"/>
      <c r="N84" s="711"/>
      <c r="O84" s="712"/>
      <c r="P84" s="720" t="s">
        <v>250</v>
      </c>
      <c r="Q84" s="721"/>
      <c r="R84" s="722"/>
      <c r="S84" s="256" t="str">
        <f>IF(S82="","",VLOOKUP(S82,'シフト記号表（勤務時間帯）'!$C$6:$U$35,19,FALSE))</f>
        <v/>
      </c>
      <c r="T84" s="257" t="str">
        <f>IF(T82="","",VLOOKUP(T82,'シフト記号表（勤務時間帯）'!$C$6:$U$35,19,FALSE))</f>
        <v/>
      </c>
      <c r="U84" s="257" t="str">
        <f>IF(U82="","",VLOOKUP(U82,'シフト記号表（勤務時間帯）'!$C$6:$U$35,19,FALSE))</f>
        <v/>
      </c>
      <c r="V84" s="257" t="str">
        <f>IF(V82="","",VLOOKUP(V82,'シフト記号表（勤務時間帯）'!$C$6:$U$35,19,FALSE))</f>
        <v/>
      </c>
      <c r="W84" s="257" t="str">
        <f>IF(W82="","",VLOOKUP(W82,'シフト記号表（勤務時間帯）'!$C$6:$U$35,19,FALSE))</f>
        <v/>
      </c>
      <c r="X84" s="257" t="str">
        <f>IF(X82="","",VLOOKUP(X82,'シフト記号表（勤務時間帯）'!$C$6:$U$35,19,FALSE))</f>
        <v/>
      </c>
      <c r="Y84" s="258" t="str">
        <f>IF(Y82="","",VLOOKUP(Y82,'シフト記号表（勤務時間帯）'!$C$6:$U$35,19,FALSE))</f>
        <v/>
      </c>
      <c r="Z84" s="256" t="str">
        <f>IF(Z82="","",VLOOKUP(Z82,'シフト記号表（勤務時間帯）'!$C$6:$U$35,19,FALSE))</f>
        <v/>
      </c>
      <c r="AA84" s="257" t="str">
        <f>IF(AA82="","",VLOOKUP(AA82,'シフト記号表（勤務時間帯）'!$C$6:$U$35,19,FALSE))</f>
        <v/>
      </c>
      <c r="AB84" s="257" t="str">
        <f>IF(AB82="","",VLOOKUP(AB82,'シフト記号表（勤務時間帯）'!$C$6:$U$35,19,FALSE))</f>
        <v/>
      </c>
      <c r="AC84" s="257" t="str">
        <f>IF(AC82="","",VLOOKUP(AC82,'シフト記号表（勤務時間帯）'!$C$6:$U$35,19,FALSE))</f>
        <v/>
      </c>
      <c r="AD84" s="257" t="str">
        <f>IF(AD82="","",VLOOKUP(AD82,'シフト記号表（勤務時間帯）'!$C$6:$U$35,19,FALSE))</f>
        <v/>
      </c>
      <c r="AE84" s="257" t="str">
        <f>IF(AE82="","",VLOOKUP(AE82,'シフト記号表（勤務時間帯）'!$C$6:$U$35,19,FALSE))</f>
        <v/>
      </c>
      <c r="AF84" s="258" t="str">
        <f>IF(AF82="","",VLOOKUP(AF82,'シフト記号表（勤務時間帯）'!$C$6:$U$35,19,FALSE))</f>
        <v/>
      </c>
      <c r="AG84" s="256" t="str">
        <f>IF(AG82="","",VLOOKUP(AG82,'シフト記号表（勤務時間帯）'!$C$6:$U$35,19,FALSE))</f>
        <v/>
      </c>
      <c r="AH84" s="257" t="str">
        <f>IF(AH82="","",VLOOKUP(AH82,'シフト記号表（勤務時間帯）'!$C$6:$U$35,19,FALSE))</f>
        <v/>
      </c>
      <c r="AI84" s="257" t="str">
        <f>IF(AI82="","",VLOOKUP(AI82,'シフト記号表（勤務時間帯）'!$C$6:$U$35,19,FALSE))</f>
        <v/>
      </c>
      <c r="AJ84" s="257" t="str">
        <f>IF(AJ82="","",VLOOKUP(AJ82,'シフト記号表（勤務時間帯）'!$C$6:$U$35,19,FALSE))</f>
        <v/>
      </c>
      <c r="AK84" s="257" t="str">
        <f>IF(AK82="","",VLOOKUP(AK82,'シフト記号表（勤務時間帯）'!$C$6:$U$35,19,FALSE))</f>
        <v/>
      </c>
      <c r="AL84" s="257" t="str">
        <f>IF(AL82="","",VLOOKUP(AL82,'シフト記号表（勤務時間帯）'!$C$6:$U$35,19,FALSE))</f>
        <v/>
      </c>
      <c r="AM84" s="258" t="str">
        <f>IF(AM82="","",VLOOKUP(AM82,'シフト記号表（勤務時間帯）'!$C$6:$U$35,19,FALSE))</f>
        <v/>
      </c>
      <c r="AN84" s="256" t="str">
        <f>IF(AN82="","",VLOOKUP(AN82,'シフト記号表（勤務時間帯）'!$C$6:$U$35,19,FALSE))</f>
        <v/>
      </c>
      <c r="AO84" s="257" t="str">
        <f>IF(AO82="","",VLOOKUP(AO82,'シフト記号表（勤務時間帯）'!$C$6:$U$35,19,FALSE))</f>
        <v/>
      </c>
      <c r="AP84" s="257" t="str">
        <f>IF(AP82="","",VLOOKUP(AP82,'シフト記号表（勤務時間帯）'!$C$6:$U$35,19,FALSE))</f>
        <v/>
      </c>
      <c r="AQ84" s="257" t="str">
        <f>IF(AQ82="","",VLOOKUP(AQ82,'シフト記号表（勤務時間帯）'!$C$6:$U$35,19,FALSE))</f>
        <v/>
      </c>
      <c r="AR84" s="257" t="str">
        <f>IF(AR82="","",VLOOKUP(AR82,'シフト記号表（勤務時間帯）'!$C$6:$U$35,19,FALSE))</f>
        <v/>
      </c>
      <c r="AS84" s="257" t="str">
        <f>IF(AS82="","",VLOOKUP(AS82,'シフト記号表（勤務時間帯）'!$C$6:$U$35,19,FALSE))</f>
        <v/>
      </c>
      <c r="AT84" s="258" t="str">
        <f>IF(AT82="","",VLOOKUP(AT82,'シフト記号表（勤務時間帯）'!$C$6:$U$35,19,FALSE))</f>
        <v/>
      </c>
      <c r="AU84" s="256" t="str">
        <f>IF(AU82="","",VLOOKUP(AU82,'シフト記号表（勤務時間帯）'!$C$6:$U$35,19,FALSE))</f>
        <v/>
      </c>
      <c r="AV84" s="257" t="str">
        <f>IF(AV82="","",VLOOKUP(AV82,'シフト記号表（勤務時間帯）'!$C$6:$U$35,19,FALSE))</f>
        <v/>
      </c>
      <c r="AW84" s="257" t="str">
        <f>IF(AW82="","",VLOOKUP(AW82,'シフト記号表（勤務時間帯）'!$C$6:$U$35,19,FALSE))</f>
        <v/>
      </c>
      <c r="AX84" s="723" t="str">
        <f>IF($BB$3="４週",SUM(S84:AT84),IF($BB$3="暦月",SUM(S84:AW84),""))</f>
        <v/>
      </c>
      <c r="AY84" s="724"/>
      <c r="AZ84" s="725" t="str">
        <f>IF($BB$3="４週",AX84/4,IF($BB$3="暦月",'勤務表（参考様式１_100名まで）'!AX84/('勤務表（参考様式１_100名まで）'!$BB$8/7),""))</f>
        <v/>
      </c>
      <c r="BA84" s="726"/>
      <c r="BB84" s="710"/>
      <c r="BC84" s="711"/>
      <c r="BD84" s="711"/>
      <c r="BE84" s="711"/>
      <c r="BF84" s="712"/>
    </row>
    <row r="85" spans="2:58" ht="20.25" customHeight="1" x14ac:dyDescent="0.15">
      <c r="B85" s="727">
        <f>B82+1</f>
        <v>22</v>
      </c>
      <c r="C85" s="728"/>
      <c r="D85" s="729"/>
      <c r="E85" s="730"/>
      <c r="F85" s="259"/>
      <c r="G85" s="737"/>
      <c r="H85" s="740"/>
      <c r="I85" s="741"/>
      <c r="J85" s="741"/>
      <c r="K85" s="742"/>
      <c r="L85" s="744"/>
      <c r="M85" s="705"/>
      <c r="N85" s="705"/>
      <c r="O85" s="706"/>
      <c r="P85" s="747" t="s">
        <v>248</v>
      </c>
      <c r="Q85" s="748"/>
      <c r="R85" s="749"/>
      <c r="S85" s="248"/>
      <c r="T85" s="249"/>
      <c r="U85" s="249"/>
      <c r="V85" s="249"/>
      <c r="W85" s="249"/>
      <c r="X85" s="249"/>
      <c r="Y85" s="250"/>
      <c r="Z85" s="248"/>
      <c r="AA85" s="249"/>
      <c r="AB85" s="249"/>
      <c r="AC85" s="249"/>
      <c r="AD85" s="249"/>
      <c r="AE85" s="249"/>
      <c r="AF85" s="250"/>
      <c r="AG85" s="248"/>
      <c r="AH85" s="249"/>
      <c r="AI85" s="249"/>
      <c r="AJ85" s="249"/>
      <c r="AK85" s="249"/>
      <c r="AL85" s="249"/>
      <c r="AM85" s="250"/>
      <c r="AN85" s="248"/>
      <c r="AO85" s="249"/>
      <c r="AP85" s="249"/>
      <c r="AQ85" s="249"/>
      <c r="AR85" s="249"/>
      <c r="AS85" s="249"/>
      <c r="AT85" s="250"/>
      <c r="AU85" s="248"/>
      <c r="AV85" s="249"/>
      <c r="AW85" s="249"/>
      <c r="AX85" s="700"/>
      <c r="AY85" s="701"/>
      <c r="AZ85" s="702"/>
      <c r="BA85" s="703"/>
      <c r="BB85" s="704"/>
      <c r="BC85" s="705"/>
      <c r="BD85" s="705"/>
      <c r="BE85" s="705"/>
      <c r="BF85" s="706"/>
    </row>
    <row r="86" spans="2:58" ht="20.25" customHeight="1" x14ac:dyDescent="0.15">
      <c r="B86" s="727"/>
      <c r="C86" s="731"/>
      <c r="D86" s="732"/>
      <c r="E86" s="733"/>
      <c r="F86" s="251"/>
      <c r="G86" s="738"/>
      <c r="H86" s="743"/>
      <c r="I86" s="741"/>
      <c r="J86" s="741"/>
      <c r="K86" s="742"/>
      <c r="L86" s="745"/>
      <c r="M86" s="708"/>
      <c r="N86" s="708"/>
      <c r="O86" s="709"/>
      <c r="P86" s="713" t="s">
        <v>249</v>
      </c>
      <c r="Q86" s="714"/>
      <c r="R86" s="715"/>
      <c r="S86" s="252" t="str">
        <f>IF(S85="","",VLOOKUP(S85,'シフト記号表（勤務時間帯）'!$C$6:$K$35,9,FALSE))</f>
        <v/>
      </c>
      <c r="T86" s="253" t="str">
        <f>IF(T85="","",VLOOKUP(T85,'シフト記号表（勤務時間帯）'!$C$6:$K$35,9,FALSE))</f>
        <v/>
      </c>
      <c r="U86" s="253" t="str">
        <f>IF(U85="","",VLOOKUP(U85,'シフト記号表（勤務時間帯）'!$C$6:$K$35,9,FALSE))</f>
        <v/>
      </c>
      <c r="V86" s="253" t="str">
        <f>IF(V85="","",VLOOKUP(V85,'シフト記号表（勤務時間帯）'!$C$6:$K$35,9,FALSE))</f>
        <v/>
      </c>
      <c r="W86" s="253" t="str">
        <f>IF(W85="","",VLOOKUP(W85,'シフト記号表（勤務時間帯）'!$C$6:$K$35,9,FALSE))</f>
        <v/>
      </c>
      <c r="X86" s="253" t="str">
        <f>IF(X85="","",VLOOKUP(X85,'シフト記号表（勤務時間帯）'!$C$6:$K$35,9,FALSE))</f>
        <v/>
      </c>
      <c r="Y86" s="254" t="str">
        <f>IF(Y85="","",VLOOKUP(Y85,'シフト記号表（勤務時間帯）'!$C$6:$K$35,9,FALSE))</f>
        <v/>
      </c>
      <c r="Z86" s="252" t="str">
        <f>IF(Z85="","",VLOOKUP(Z85,'シフト記号表（勤務時間帯）'!$C$6:$K$35,9,FALSE))</f>
        <v/>
      </c>
      <c r="AA86" s="253" t="str">
        <f>IF(AA85="","",VLOOKUP(AA85,'シフト記号表（勤務時間帯）'!$C$6:$K$35,9,FALSE))</f>
        <v/>
      </c>
      <c r="AB86" s="253" t="str">
        <f>IF(AB85="","",VLOOKUP(AB85,'シフト記号表（勤務時間帯）'!$C$6:$K$35,9,FALSE))</f>
        <v/>
      </c>
      <c r="AC86" s="253" t="str">
        <f>IF(AC85="","",VLOOKUP(AC85,'シフト記号表（勤務時間帯）'!$C$6:$K$35,9,FALSE))</f>
        <v/>
      </c>
      <c r="AD86" s="253" t="str">
        <f>IF(AD85="","",VLOOKUP(AD85,'シフト記号表（勤務時間帯）'!$C$6:$K$35,9,FALSE))</f>
        <v/>
      </c>
      <c r="AE86" s="253" t="str">
        <f>IF(AE85="","",VLOOKUP(AE85,'シフト記号表（勤務時間帯）'!$C$6:$K$35,9,FALSE))</f>
        <v/>
      </c>
      <c r="AF86" s="254" t="str">
        <f>IF(AF85="","",VLOOKUP(AF85,'シフト記号表（勤務時間帯）'!$C$6:$K$35,9,FALSE))</f>
        <v/>
      </c>
      <c r="AG86" s="252" t="str">
        <f>IF(AG85="","",VLOOKUP(AG85,'シフト記号表（勤務時間帯）'!$C$6:$K$35,9,FALSE))</f>
        <v/>
      </c>
      <c r="AH86" s="253" t="str">
        <f>IF(AH85="","",VLOOKUP(AH85,'シフト記号表（勤務時間帯）'!$C$6:$K$35,9,FALSE))</f>
        <v/>
      </c>
      <c r="AI86" s="253" t="str">
        <f>IF(AI85="","",VLOOKUP(AI85,'シフト記号表（勤務時間帯）'!$C$6:$K$35,9,FALSE))</f>
        <v/>
      </c>
      <c r="AJ86" s="253" t="str">
        <f>IF(AJ85="","",VLOOKUP(AJ85,'シフト記号表（勤務時間帯）'!$C$6:$K$35,9,FALSE))</f>
        <v/>
      </c>
      <c r="AK86" s="253" t="str">
        <f>IF(AK85="","",VLOOKUP(AK85,'シフト記号表（勤務時間帯）'!$C$6:$K$35,9,FALSE))</f>
        <v/>
      </c>
      <c r="AL86" s="253" t="str">
        <f>IF(AL85="","",VLOOKUP(AL85,'シフト記号表（勤務時間帯）'!$C$6:$K$35,9,FALSE))</f>
        <v/>
      </c>
      <c r="AM86" s="254" t="str">
        <f>IF(AM85="","",VLOOKUP(AM85,'シフト記号表（勤務時間帯）'!$C$6:$K$35,9,FALSE))</f>
        <v/>
      </c>
      <c r="AN86" s="252" t="str">
        <f>IF(AN85="","",VLOOKUP(AN85,'シフト記号表（勤務時間帯）'!$C$6:$K$35,9,FALSE))</f>
        <v/>
      </c>
      <c r="AO86" s="253" t="str">
        <f>IF(AO85="","",VLOOKUP(AO85,'シフト記号表（勤務時間帯）'!$C$6:$K$35,9,FALSE))</f>
        <v/>
      </c>
      <c r="AP86" s="253" t="str">
        <f>IF(AP85="","",VLOOKUP(AP85,'シフト記号表（勤務時間帯）'!$C$6:$K$35,9,FALSE))</f>
        <v/>
      </c>
      <c r="AQ86" s="253" t="str">
        <f>IF(AQ85="","",VLOOKUP(AQ85,'シフト記号表（勤務時間帯）'!$C$6:$K$35,9,FALSE))</f>
        <v/>
      </c>
      <c r="AR86" s="253" t="str">
        <f>IF(AR85="","",VLOOKUP(AR85,'シフト記号表（勤務時間帯）'!$C$6:$K$35,9,FALSE))</f>
        <v/>
      </c>
      <c r="AS86" s="253" t="str">
        <f>IF(AS85="","",VLOOKUP(AS85,'シフト記号表（勤務時間帯）'!$C$6:$K$35,9,FALSE))</f>
        <v/>
      </c>
      <c r="AT86" s="254" t="str">
        <f>IF(AT85="","",VLOOKUP(AT85,'シフト記号表（勤務時間帯）'!$C$6:$K$35,9,FALSE))</f>
        <v/>
      </c>
      <c r="AU86" s="252" t="str">
        <f>IF(AU85="","",VLOOKUP(AU85,'シフト記号表（勤務時間帯）'!$C$6:$K$35,9,FALSE))</f>
        <v/>
      </c>
      <c r="AV86" s="253" t="str">
        <f>IF(AV85="","",VLOOKUP(AV85,'シフト記号表（勤務時間帯）'!$C$6:$K$35,9,FALSE))</f>
        <v/>
      </c>
      <c r="AW86" s="253" t="str">
        <f>IF(AW85="","",VLOOKUP(AW85,'シフト記号表（勤務時間帯）'!$C$6:$K$35,9,FALSE))</f>
        <v/>
      </c>
      <c r="AX86" s="716" t="str">
        <f>IF($BB$3="４週",SUM(S86:AT86),IF($BB$3="暦月",SUM(S86:AW86),""))</f>
        <v/>
      </c>
      <c r="AY86" s="717"/>
      <c r="AZ86" s="718" t="str">
        <f>IF($BB$3="４週",AX86/4,IF($BB$3="暦月",'勤務表（参考様式１_100名まで）'!AX86/('勤務表（参考様式１_100名まで）'!$BB$8/7),""))</f>
        <v/>
      </c>
      <c r="BA86" s="719"/>
      <c r="BB86" s="707"/>
      <c r="BC86" s="708"/>
      <c r="BD86" s="708"/>
      <c r="BE86" s="708"/>
      <c r="BF86" s="709"/>
    </row>
    <row r="87" spans="2:58" ht="20.25" customHeight="1" x14ac:dyDescent="0.15">
      <c r="B87" s="727"/>
      <c r="C87" s="734"/>
      <c r="D87" s="735"/>
      <c r="E87" s="736"/>
      <c r="F87" s="260">
        <f>C85</f>
        <v>0</v>
      </c>
      <c r="G87" s="739"/>
      <c r="H87" s="743"/>
      <c r="I87" s="741"/>
      <c r="J87" s="741"/>
      <c r="K87" s="742"/>
      <c r="L87" s="746"/>
      <c r="M87" s="711"/>
      <c r="N87" s="711"/>
      <c r="O87" s="712"/>
      <c r="P87" s="720" t="s">
        <v>250</v>
      </c>
      <c r="Q87" s="721"/>
      <c r="R87" s="722"/>
      <c r="S87" s="256" t="str">
        <f>IF(S85="","",VLOOKUP(S85,'シフト記号表（勤務時間帯）'!$C$6:$U$35,19,FALSE))</f>
        <v/>
      </c>
      <c r="T87" s="257" t="str">
        <f>IF(T85="","",VLOOKUP(T85,'シフト記号表（勤務時間帯）'!$C$6:$U$35,19,FALSE))</f>
        <v/>
      </c>
      <c r="U87" s="257" t="str">
        <f>IF(U85="","",VLOOKUP(U85,'シフト記号表（勤務時間帯）'!$C$6:$U$35,19,FALSE))</f>
        <v/>
      </c>
      <c r="V87" s="257" t="str">
        <f>IF(V85="","",VLOOKUP(V85,'シフト記号表（勤務時間帯）'!$C$6:$U$35,19,FALSE))</f>
        <v/>
      </c>
      <c r="W87" s="257" t="str">
        <f>IF(W85="","",VLOOKUP(W85,'シフト記号表（勤務時間帯）'!$C$6:$U$35,19,FALSE))</f>
        <v/>
      </c>
      <c r="X87" s="257" t="str">
        <f>IF(X85="","",VLOOKUP(X85,'シフト記号表（勤務時間帯）'!$C$6:$U$35,19,FALSE))</f>
        <v/>
      </c>
      <c r="Y87" s="258" t="str">
        <f>IF(Y85="","",VLOOKUP(Y85,'シフト記号表（勤務時間帯）'!$C$6:$U$35,19,FALSE))</f>
        <v/>
      </c>
      <c r="Z87" s="256" t="str">
        <f>IF(Z85="","",VLOOKUP(Z85,'シフト記号表（勤務時間帯）'!$C$6:$U$35,19,FALSE))</f>
        <v/>
      </c>
      <c r="AA87" s="257" t="str">
        <f>IF(AA85="","",VLOOKUP(AA85,'シフト記号表（勤務時間帯）'!$C$6:$U$35,19,FALSE))</f>
        <v/>
      </c>
      <c r="AB87" s="257" t="str">
        <f>IF(AB85="","",VLOOKUP(AB85,'シフト記号表（勤務時間帯）'!$C$6:$U$35,19,FALSE))</f>
        <v/>
      </c>
      <c r="AC87" s="257" t="str">
        <f>IF(AC85="","",VLOOKUP(AC85,'シフト記号表（勤務時間帯）'!$C$6:$U$35,19,FALSE))</f>
        <v/>
      </c>
      <c r="AD87" s="257" t="str">
        <f>IF(AD85="","",VLOOKUP(AD85,'シフト記号表（勤務時間帯）'!$C$6:$U$35,19,FALSE))</f>
        <v/>
      </c>
      <c r="AE87" s="257" t="str">
        <f>IF(AE85="","",VLOOKUP(AE85,'シフト記号表（勤務時間帯）'!$C$6:$U$35,19,FALSE))</f>
        <v/>
      </c>
      <c r="AF87" s="258" t="str">
        <f>IF(AF85="","",VLOOKUP(AF85,'シフト記号表（勤務時間帯）'!$C$6:$U$35,19,FALSE))</f>
        <v/>
      </c>
      <c r="AG87" s="256" t="str">
        <f>IF(AG85="","",VLOOKUP(AG85,'シフト記号表（勤務時間帯）'!$C$6:$U$35,19,FALSE))</f>
        <v/>
      </c>
      <c r="AH87" s="257" t="str">
        <f>IF(AH85="","",VLOOKUP(AH85,'シフト記号表（勤務時間帯）'!$C$6:$U$35,19,FALSE))</f>
        <v/>
      </c>
      <c r="AI87" s="257" t="str">
        <f>IF(AI85="","",VLOOKUP(AI85,'シフト記号表（勤務時間帯）'!$C$6:$U$35,19,FALSE))</f>
        <v/>
      </c>
      <c r="AJ87" s="257" t="str">
        <f>IF(AJ85="","",VLOOKUP(AJ85,'シフト記号表（勤務時間帯）'!$C$6:$U$35,19,FALSE))</f>
        <v/>
      </c>
      <c r="AK87" s="257" t="str">
        <f>IF(AK85="","",VLOOKUP(AK85,'シフト記号表（勤務時間帯）'!$C$6:$U$35,19,FALSE))</f>
        <v/>
      </c>
      <c r="AL87" s="257" t="str">
        <f>IF(AL85="","",VLOOKUP(AL85,'シフト記号表（勤務時間帯）'!$C$6:$U$35,19,FALSE))</f>
        <v/>
      </c>
      <c r="AM87" s="258" t="str">
        <f>IF(AM85="","",VLOOKUP(AM85,'シフト記号表（勤務時間帯）'!$C$6:$U$35,19,FALSE))</f>
        <v/>
      </c>
      <c r="AN87" s="256" t="str">
        <f>IF(AN85="","",VLOOKUP(AN85,'シフト記号表（勤務時間帯）'!$C$6:$U$35,19,FALSE))</f>
        <v/>
      </c>
      <c r="AO87" s="257" t="str">
        <f>IF(AO85="","",VLOOKUP(AO85,'シフト記号表（勤務時間帯）'!$C$6:$U$35,19,FALSE))</f>
        <v/>
      </c>
      <c r="AP87" s="257" t="str">
        <f>IF(AP85="","",VLOOKUP(AP85,'シフト記号表（勤務時間帯）'!$C$6:$U$35,19,FALSE))</f>
        <v/>
      </c>
      <c r="AQ87" s="257" t="str">
        <f>IF(AQ85="","",VLOOKUP(AQ85,'シフト記号表（勤務時間帯）'!$C$6:$U$35,19,FALSE))</f>
        <v/>
      </c>
      <c r="AR87" s="257" t="str">
        <f>IF(AR85="","",VLOOKUP(AR85,'シフト記号表（勤務時間帯）'!$C$6:$U$35,19,FALSE))</f>
        <v/>
      </c>
      <c r="AS87" s="257" t="str">
        <f>IF(AS85="","",VLOOKUP(AS85,'シフト記号表（勤務時間帯）'!$C$6:$U$35,19,FALSE))</f>
        <v/>
      </c>
      <c r="AT87" s="258" t="str">
        <f>IF(AT85="","",VLOOKUP(AT85,'シフト記号表（勤務時間帯）'!$C$6:$U$35,19,FALSE))</f>
        <v/>
      </c>
      <c r="AU87" s="256" t="str">
        <f>IF(AU85="","",VLOOKUP(AU85,'シフト記号表（勤務時間帯）'!$C$6:$U$35,19,FALSE))</f>
        <v/>
      </c>
      <c r="AV87" s="257" t="str">
        <f>IF(AV85="","",VLOOKUP(AV85,'シフト記号表（勤務時間帯）'!$C$6:$U$35,19,FALSE))</f>
        <v/>
      </c>
      <c r="AW87" s="257" t="str">
        <f>IF(AW85="","",VLOOKUP(AW85,'シフト記号表（勤務時間帯）'!$C$6:$U$35,19,FALSE))</f>
        <v/>
      </c>
      <c r="AX87" s="723" t="str">
        <f>IF($BB$3="４週",SUM(S87:AT87),IF($BB$3="暦月",SUM(S87:AW87),""))</f>
        <v/>
      </c>
      <c r="AY87" s="724"/>
      <c r="AZ87" s="725" t="str">
        <f>IF($BB$3="４週",AX87/4,IF($BB$3="暦月",'勤務表（参考様式１_100名まで）'!AX87/('勤務表（参考様式１_100名まで）'!$BB$8/7),""))</f>
        <v/>
      </c>
      <c r="BA87" s="726"/>
      <c r="BB87" s="710"/>
      <c r="BC87" s="711"/>
      <c r="BD87" s="711"/>
      <c r="BE87" s="711"/>
      <c r="BF87" s="712"/>
    </row>
    <row r="88" spans="2:58" ht="20.25" customHeight="1" x14ac:dyDescent="0.15">
      <c r="B88" s="727">
        <f>B85+1</f>
        <v>23</v>
      </c>
      <c r="C88" s="728"/>
      <c r="D88" s="729"/>
      <c r="E88" s="730"/>
      <c r="F88" s="259"/>
      <c r="G88" s="737"/>
      <c r="H88" s="740"/>
      <c r="I88" s="741"/>
      <c r="J88" s="741"/>
      <c r="K88" s="742"/>
      <c r="L88" s="744"/>
      <c r="M88" s="705"/>
      <c r="N88" s="705"/>
      <c r="O88" s="706"/>
      <c r="P88" s="747" t="s">
        <v>248</v>
      </c>
      <c r="Q88" s="748"/>
      <c r="R88" s="749"/>
      <c r="S88" s="248"/>
      <c r="T88" s="249"/>
      <c r="U88" s="249"/>
      <c r="V88" s="249"/>
      <c r="W88" s="249"/>
      <c r="X88" s="249"/>
      <c r="Y88" s="250"/>
      <c r="Z88" s="248"/>
      <c r="AA88" s="249"/>
      <c r="AB88" s="249"/>
      <c r="AC88" s="249"/>
      <c r="AD88" s="249"/>
      <c r="AE88" s="249"/>
      <c r="AF88" s="250"/>
      <c r="AG88" s="248"/>
      <c r="AH88" s="249"/>
      <c r="AI88" s="249"/>
      <c r="AJ88" s="249"/>
      <c r="AK88" s="249"/>
      <c r="AL88" s="249"/>
      <c r="AM88" s="250"/>
      <c r="AN88" s="248"/>
      <c r="AO88" s="249"/>
      <c r="AP88" s="249"/>
      <c r="AQ88" s="249"/>
      <c r="AR88" s="249"/>
      <c r="AS88" s="249"/>
      <c r="AT88" s="250"/>
      <c r="AU88" s="248"/>
      <c r="AV88" s="249"/>
      <c r="AW88" s="249"/>
      <c r="AX88" s="700"/>
      <c r="AY88" s="701"/>
      <c r="AZ88" s="702"/>
      <c r="BA88" s="703"/>
      <c r="BB88" s="704"/>
      <c r="BC88" s="705"/>
      <c r="BD88" s="705"/>
      <c r="BE88" s="705"/>
      <c r="BF88" s="706"/>
    </row>
    <row r="89" spans="2:58" ht="20.25" customHeight="1" x14ac:dyDescent="0.15">
      <c r="B89" s="727"/>
      <c r="C89" s="731"/>
      <c r="D89" s="732"/>
      <c r="E89" s="733"/>
      <c r="F89" s="251"/>
      <c r="G89" s="738"/>
      <c r="H89" s="743"/>
      <c r="I89" s="741"/>
      <c r="J89" s="741"/>
      <c r="K89" s="742"/>
      <c r="L89" s="745"/>
      <c r="M89" s="708"/>
      <c r="N89" s="708"/>
      <c r="O89" s="709"/>
      <c r="P89" s="713" t="s">
        <v>249</v>
      </c>
      <c r="Q89" s="714"/>
      <c r="R89" s="715"/>
      <c r="S89" s="252" t="str">
        <f>IF(S88="","",VLOOKUP(S88,'シフト記号表（勤務時間帯）'!$C$6:$K$35,9,FALSE))</f>
        <v/>
      </c>
      <c r="T89" s="253" t="str">
        <f>IF(T88="","",VLOOKUP(T88,'シフト記号表（勤務時間帯）'!$C$6:$K$35,9,FALSE))</f>
        <v/>
      </c>
      <c r="U89" s="253" t="str">
        <f>IF(U88="","",VLOOKUP(U88,'シフト記号表（勤務時間帯）'!$C$6:$K$35,9,FALSE))</f>
        <v/>
      </c>
      <c r="V89" s="253" t="str">
        <f>IF(V88="","",VLOOKUP(V88,'シフト記号表（勤務時間帯）'!$C$6:$K$35,9,FALSE))</f>
        <v/>
      </c>
      <c r="W89" s="253" t="str">
        <f>IF(W88="","",VLOOKUP(W88,'シフト記号表（勤務時間帯）'!$C$6:$K$35,9,FALSE))</f>
        <v/>
      </c>
      <c r="X89" s="253" t="str">
        <f>IF(X88="","",VLOOKUP(X88,'シフト記号表（勤務時間帯）'!$C$6:$K$35,9,FALSE))</f>
        <v/>
      </c>
      <c r="Y89" s="254" t="str">
        <f>IF(Y88="","",VLOOKUP(Y88,'シフト記号表（勤務時間帯）'!$C$6:$K$35,9,FALSE))</f>
        <v/>
      </c>
      <c r="Z89" s="252" t="str">
        <f>IF(Z88="","",VLOOKUP(Z88,'シフト記号表（勤務時間帯）'!$C$6:$K$35,9,FALSE))</f>
        <v/>
      </c>
      <c r="AA89" s="253" t="str">
        <f>IF(AA88="","",VLOOKUP(AA88,'シフト記号表（勤務時間帯）'!$C$6:$K$35,9,FALSE))</f>
        <v/>
      </c>
      <c r="AB89" s="253" t="str">
        <f>IF(AB88="","",VLOOKUP(AB88,'シフト記号表（勤務時間帯）'!$C$6:$K$35,9,FALSE))</f>
        <v/>
      </c>
      <c r="AC89" s="253" t="str">
        <f>IF(AC88="","",VLOOKUP(AC88,'シフト記号表（勤務時間帯）'!$C$6:$K$35,9,FALSE))</f>
        <v/>
      </c>
      <c r="AD89" s="253" t="str">
        <f>IF(AD88="","",VLOOKUP(AD88,'シフト記号表（勤務時間帯）'!$C$6:$K$35,9,FALSE))</f>
        <v/>
      </c>
      <c r="AE89" s="253" t="str">
        <f>IF(AE88="","",VLOOKUP(AE88,'シフト記号表（勤務時間帯）'!$C$6:$K$35,9,FALSE))</f>
        <v/>
      </c>
      <c r="AF89" s="254" t="str">
        <f>IF(AF88="","",VLOOKUP(AF88,'シフト記号表（勤務時間帯）'!$C$6:$K$35,9,FALSE))</f>
        <v/>
      </c>
      <c r="AG89" s="252" t="str">
        <f>IF(AG88="","",VLOOKUP(AG88,'シフト記号表（勤務時間帯）'!$C$6:$K$35,9,FALSE))</f>
        <v/>
      </c>
      <c r="AH89" s="253" t="str">
        <f>IF(AH88="","",VLOOKUP(AH88,'シフト記号表（勤務時間帯）'!$C$6:$K$35,9,FALSE))</f>
        <v/>
      </c>
      <c r="AI89" s="253" t="str">
        <f>IF(AI88="","",VLOOKUP(AI88,'シフト記号表（勤務時間帯）'!$C$6:$K$35,9,FALSE))</f>
        <v/>
      </c>
      <c r="AJ89" s="253" t="str">
        <f>IF(AJ88="","",VLOOKUP(AJ88,'シフト記号表（勤務時間帯）'!$C$6:$K$35,9,FALSE))</f>
        <v/>
      </c>
      <c r="AK89" s="253" t="str">
        <f>IF(AK88="","",VLOOKUP(AK88,'シフト記号表（勤務時間帯）'!$C$6:$K$35,9,FALSE))</f>
        <v/>
      </c>
      <c r="AL89" s="253" t="str">
        <f>IF(AL88="","",VLOOKUP(AL88,'シフト記号表（勤務時間帯）'!$C$6:$K$35,9,FALSE))</f>
        <v/>
      </c>
      <c r="AM89" s="254" t="str">
        <f>IF(AM88="","",VLOOKUP(AM88,'シフト記号表（勤務時間帯）'!$C$6:$K$35,9,FALSE))</f>
        <v/>
      </c>
      <c r="AN89" s="252" t="str">
        <f>IF(AN88="","",VLOOKUP(AN88,'シフト記号表（勤務時間帯）'!$C$6:$K$35,9,FALSE))</f>
        <v/>
      </c>
      <c r="AO89" s="253" t="str">
        <f>IF(AO88="","",VLOOKUP(AO88,'シフト記号表（勤務時間帯）'!$C$6:$K$35,9,FALSE))</f>
        <v/>
      </c>
      <c r="AP89" s="253" t="str">
        <f>IF(AP88="","",VLOOKUP(AP88,'シフト記号表（勤務時間帯）'!$C$6:$K$35,9,FALSE))</f>
        <v/>
      </c>
      <c r="AQ89" s="253" t="str">
        <f>IF(AQ88="","",VLOOKUP(AQ88,'シフト記号表（勤務時間帯）'!$C$6:$K$35,9,FALSE))</f>
        <v/>
      </c>
      <c r="AR89" s="253" t="str">
        <f>IF(AR88="","",VLOOKUP(AR88,'シフト記号表（勤務時間帯）'!$C$6:$K$35,9,FALSE))</f>
        <v/>
      </c>
      <c r="AS89" s="253" t="str">
        <f>IF(AS88="","",VLOOKUP(AS88,'シフト記号表（勤務時間帯）'!$C$6:$K$35,9,FALSE))</f>
        <v/>
      </c>
      <c r="AT89" s="254" t="str">
        <f>IF(AT88="","",VLOOKUP(AT88,'シフト記号表（勤務時間帯）'!$C$6:$K$35,9,FALSE))</f>
        <v/>
      </c>
      <c r="AU89" s="252" t="str">
        <f>IF(AU88="","",VLOOKUP(AU88,'シフト記号表（勤務時間帯）'!$C$6:$K$35,9,FALSE))</f>
        <v/>
      </c>
      <c r="AV89" s="253" t="str">
        <f>IF(AV88="","",VLOOKUP(AV88,'シフト記号表（勤務時間帯）'!$C$6:$K$35,9,FALSE))</f>
        <v/>
      </c>
      <c r="AW89" s="253" t="str">
        <f>IF(AW88="","",VLOOKUP(AW88,'シフト記号表（勤務時間帯）'!$C$6:$K$35,9,FALSE))</f>
        <v/>
      </c>
      <c r="AX89" s="716" t="str">
        <f>IF($BB$3="４週",SUM(S89:AT89),IF($BB$3="暦月",SUM(S89:AW89),""))</f>
        <v/>
      </c>
      <c r="AY89" s="717"/>
      <c r="AZ89" s="718" t="str">
        <f>IF($BB$3="４週",AX89/4,IF($BB$3="暦月",'勤務表（参考様式１_100名まで）'!AX89/('勤務表（参考様式１_100名まで）'!$BB$8/7),""))</f>
        <v/>
      </c>
      <c r="BA89" s="719"/>
      <c r="BB89" s="707"/>
      <c r="BC89" s="708"/>
      <c r="BD89" s="708"/>
      <c r="BE89" s="708"/>
      <c r="BF89" s="709"/>
    </row>
    <row r="90" spans="2:58" ht="20.25" customHeight="1" x14ac:dyDescent="0.15">
      <c r="B90" s="727"/>
      <c r="C90" s="734"/>
      <c r="D90" s="735"/>
      <c r="E90" s="736"/>
      <c r="F90" s="260">
        <f>C88</f>
        <v>0</v>
      </c>
      <c r="G90" s="739"/>
      <c r="H90" s="743"/>
      <c r="I90" s="741"/>
      <c r="J90" s="741"/>
      <c r="K90" s="742"/>
      <c r="L90" s="746"/>
      <c r="M90" s="711"/>
      <c r="N90" s="711"/>
      <c r="O90" s="712"/>
      <c r="P90" s="720" t="s">
        <v>250</v>
      </c>
      <c r="Q90" s="721"/>
      <c r="R90" s="722"/>
      <c r="S90" s="256" t="str">
        <f>IF(S88="","",VLOOKUP(S88,'シフト記号表（勤務時間帯）'!$C$6:$U$35,19,FALSE))</f>
        <v/>
      </c>
      <c r="T90" s="257" t="str">
        <f>IF(T88="","",VLOOKUP(T88,'シフト記号表（勤務時間帯）'!$C$6:$U$35,19,FALSE))</f>
        <v/>
      </c>
      <c r="U90" s="257" t="str">
        <f>IF(U88="","",VLOOKUP(U88,'シフト記号表（勤務時間帯）'!$C$6:$U$35,19,FALSE))</f>
        <v/>
      </c>
      <c r="V90" s="257" t="str">
        <f>IF(V88="","",VLOOKUP(V88,'シフト記号表（勤務時間帯）'!$C$6:$U$35,19,FALSE))</f>
        <v/>
      </c>
      <c r="W90" s="257" t="str">
        <f>IF(W88="","",VLOOKUP(W88,'シフト記号表（勤務時間帯）'!$C$6:$U$35,19,FALSE))</f>
        <v/>
      </c>
      <c r="X90" s="257" t="str">
        <f>IF(X88="","",VLOOKUP(X88,'シフト記号表（勤務時間帯）'!$C$6:$U$35,19,FALSE))</f>
        <v/>
      </c>
      <c r="Y90" s="258" t="str">
        <f>IF(Y88="","",VLOOKUP(Y88,'シフト記号表（勤務時間帯）'!$C$6:$U$35,19,FALSE))</f>
        <v/>
      </c>
      <c r="Z90" s="256" t="str">
        <f>IF(Z88="","",VLOOKUP(Z88,'シフト記号表（勤務時間帯）'!$C$6:$U$35,19,FALSE))</f>
        <v/>
      </c>
      <c r="AA90" s="257" t="str">
        <f>IF(AA88="","",VLOOKUP(AA88,'シフト記号表（勤務時間帯）'!$C$6:$U$35,19,FALSE))</f>
        <v/>
      </c>
      <c r="AB90" s="257" t="str">
        <f>IF(AB88="","",VLOOKUP(AB88,'シフト記号表（勤務時間帯）'!$C$6:$U$35,19,FALSE))</f>
        <v/>
      </c>
      <c r="AC90" s="257" t="str">
        <f>IF(AC88="","",VLOOKUP(AC88,'シフト記号表（勤務時間帯）'!$C$6:$U$35,19,FALSE))</f>
        <v/>
      </c>
      <c r="AD90" s="257" t="str">
        <f>IF(AD88="","",VLOOKUP(AD88,'シフト記号表（勤務時間帯）'!$C$6:$U$35,19,FALSE))</f>
        <v/>
      </c>
      <c r="AE90" s="257" t="str">
        <f>IF(AE88="","",VLOOKUP(AE88,'シフト記号表（勤務時間帯）'!$C$6:$U$35,19,FALSE))</f>
        <v/>
      </c>
      <c r="AF90" s="258" t="str">
        <f>IF(AF88="","",VLOOKUP(AF88,'シフト記号表（勤務時間帯）'!$C$6:$U$35,19,FALSE))</f>
        <v/>
      </c>
      <c r="AG90" s="256" t="str">
        <f>IF(AG88="","",VLOOKUP(AG88,'シフト記号表（勤務時間帯）'!$C$6:$U$35,19,FALSE))</f>
        <v/>
      </c>
      <c r="AH90" s="257" t="str">
        <f>IF(AH88="","",VLOOKUP(AH88,'シフト記号表（勤務時間帯）'!$C$6:$U$35,19,FALSE))</f>
        <v/>
      </c>
      <c r="AI90" s="257" t="str">
        <f>IF(AI88="","",VLOOKUP(AI88,'シフト記号表（勤務時間帯）'!$C$6:$U$35,19,FALSE))</f>
        <v/>
      </c>
      <c r="AJ90" s="257" t="str">
        <f>IF(AJ88="","",VLOOKUP(AJ88,'シフト記号表（勤務時間帯）'!$C$6:$U$35,19,FALSE))</f>
        <v/>
      </c>
      <c r="AK90" s="257" t="str">
        <f>IF(AK88="","",VLOOKUP(AK88,'シフト記号表（勤務時間帯）'!$C$6:$U$35,19,FALSE))</f>
        <v/>
      </c>
      <c r="AL90" s="257" t="str">
        <f>IF(AL88="","",VLOOKUP(AL88,'シフト記号表（勤務時間帯）'!$C$6:$U$35,19,FALSE))</f>
        <v/>
      </c>
      <c r="AM90" s="258" t="str">
        <f>IF(AM88="","",VLOOKUP(AM88,'シフト記号表（勤務時間帯）'!$C$6:$U$35,19,FALSE))</f>
        <v/>
      </c>
      <c r="AN90" s="256" t="str">
        <f>IF(AN88="","",VLOOKUP(AN88,'シフト記号表（勤務時間帯）'!$C$6:$U$35,19,FALSE))</f>
        <v/>
      </c>
      <c r="AO90" s="257" t="str">
        <f>IF(AO88="","",VLOOKUP(AO88,'シフト記号表（勤務時間帯）'!$C$6:$U$35,19,FALSE))</f>
        <v/>
      </c>
      <c r="AP90" s="257" t="str">
        <f>IF(AP88="","",VLOOKUP(AP88,'シフト記号表（勤務時間帯）'!$C$6:$U$35,19,FALSE))</f>
        <v/>
      </c>
      <c r="AQ90" s="257" t="str">
        <f>IF(AQ88="","",VLOOKUP(AQ88,'シフト記号表（勤務時間帯）'!$C$6:$U$35,19,FALSE))</f>
        <v/>
      </c>
      <c r="AR90" s="257" t="str">
        <f>IF(AR88="","",VLOOKUP(AR88,'シフト記号表（勤務時間帯）'!$C$6:$U$35,19,FALSE))</f>
        <v/>
      </c>
      <c r="AS90" s="257" t="str">
        <f>IF(AS88="","",VLOOKUP(AS88,'シフト記号表（勤務時間帯）'!$C$6:$U$35,19,FALSE))</f>
        <v/>
      </c>
      <c r="AT90" s="258" t="str">
        <f>IF(AT88="","",VLOOKUP(AT88,'シフト記号表（勤務時間帯）'!$C$6:$U$35,19,FALSE))</f>
        <v/>
      </c>
      <c r="AU90" s="256" t="str">
        <f>IF(AU88="","",VLOOKUP(AU88,'シフト記号表（勤務時間帯）'!$C$6:$U$35,19,FALSE))</f>
        <v/>
      </c>
      <c r="AV90" s="257" t="str">
        <f>IF(AV88="","",VLOOKUP(AV88,'シフト記号表（勤務時間帯）'!$C$6:$U$35,19,FALSE))</f>
        <v/>
      </c>
      <c r="AW90" s="257" t="str">
        <f>IF(AW88="","",VLOOKUP(AW88,'シフト記号表（勤務時間帯）'!$C$6:$U$35,19,FALSE))</f>
        <v/>
      </c>
      <c r="AX90" s="723" t="str">
        <f>IF($BB$3="４週",SUM(S90:AT90),IF($BB$3="暦月",SUM(S90:AW90),""))</f>
        <v/>
      </c>
      <c r="AY90" s="724"/>
      <c r="AZ90" s="725" t="str">
        <f>IF($BB$3="４週",AX90/4,IF($BB$3="暦月",'勤務表（参考様式１_100名まで）'!AX90/('勤務表（参考様式１_100名まで）'!$BB$8/7),""))</f>
        <v/>
      </c>
      <c r="BA90" s="726"/>
      <c r="BB90" s="710"/>
      <c r="BC90" s="711"/>
      <c r="BD90" s="711"/>
      <c r="BE90" s="711"/>
      <c r="BF90" s="712"/>
    </row>
    <row r="91" spans="2:58" ht="20.25" customHeight="1" x14ac:dyDescent="0.15">
      <c r="B91" s="727">
        <f>B88+1</f>
        <v>24</v>
      </c>
      <c r="C91" s="728"/>
      <c r="D91" s="729"/>
      <c r="E91" s="730"/>
      <c r="F91" s="259"/>
      <c r="G91" s="737"/>
      <c r="H91" s="740"/>
      <c r="I91" s="741"/>
      <c r="J91" s="741"/>
      <c r="K91" s="742"/>
      <c r="L91" s="744"/>
      <c r="M91" s="705"/>
      <c r="N91" s="705"/>
      <c r="O91" s="706"/>
      <c r="P91" s="747" t="s">
        <v>248</v>
      </c>
      <c r="Q91" s="748"/>
      <c r="R91" s="749"/>
      <c r="S91" s="248"/>
      <c r="T91" s="249"/>
      <c r="U91" s="249"/>
      <c r="V91" s="249"/>
      <c r="W91" s="249"/>
      <c r="X91" s="249"/>
      <c r="Y91" s="250"/>
      <c r="Z91" s="248"/>
      <c r="AA91" s="249"/>
      <c r="AB91" s="249"/>
      <c r="AC91" s="249"/>
      <c r="AD91" s="249"/>
      <c r="AE91" s="249"/>
      <c r="AF91" s="250"/>
      <c r="AG91" s="248"/>
      <c r="AH91" s="249"/>
      <c r="AI91" s="249"/>
      <c r="AJ91" s="249"/>
      <c r="AK91" s="249"/>
      <c r="AL91" s="249"/>
      <c r="AM91" s="250"/>
      <c r="AN91" s="248"/>
      <c r="AO91" s="249"/>
      <c r="AP91" s="249"/>
      <c r="AQ91" s="249"/>
      <c r="AR91" s="249"/>
      <c r="AS91" s="249"/>
      <c r="AT91" s="250"/>
      <c r="AU91" s="248"/>
      <c r="AV91" s="249"/>
      <c r="AW91" s="249"/>
      <c r="AX91" s="700"/>
      <c r="AY91" s="701"/>
      <c r="AZ91" s="702"/>
      <c r="BA91" s="703"/>
      <c r="BB91" s="704"/>
      <c r="BC91" s="705"/>
      <c r="BD91" s="705"/>
      <c r="BE91" s="705"/>
      <c r="BF91" s="706"/>
    </row>
    <row r="92" spans="2:58" ht="20.25" customHeight="1" x14ac:dyDescent="0.15">
      <c r="B92" s="727"/>
      <c r="C92" s="731"/>
      <c r="D92" s="732"/>
      <c r="E92" s="733"/>
      <c r="F92" s="251"/>
      <c r="G92" s="738"/>
      <c r="H92" s="743"/>
      <c r="I92" s="741"/>
      <c r="J92" s="741"/>
      <c r="K92" s="742"/>
      <c r="L92" s="745"/>
      <c r="M92" s="708"/>
      <c r="N92" s="708"/>
      <c r="O92" s="709"/>
      <c r="P92" s="713" t="s">
        <v>249</v>
      </c>
      <c r="Q92" s="714"/>
      <c r="R92" s="715"/>
      <c r="S92" s="252" t="str">
        <f>IF(S91="","",VLOOKUP(S91,'シフト記号表（勤務時間帯）'!$C$6:$K$35,9,FALSE))</f>
        <v/>
      </c>
      <c r="T92" s="253" t="str">
        <f>IF(T91="","",VLOOKUP(T91,'シフト記号表（勤務時間帯）'!$C$6:$K$35,9,FALSE))</f>
        <v/>
      </c>
      <c r="U92" s="253" t="str">
        <f>IF(U91="","",VLOOKUP(U91,'シフト記号表（勤務時間帯）'!$C$6:$K$35,9,FALSE))</f>
        <v/>
      </c>
      <c r="V92" s="253" t="str">
        <f>IF(V91="","",VLOOKUP(V91,'シフト記号表（勤務時間帯）'!$C$6:$K$35,9,FALSE))</f>
        <v/>
      </c>
      <c r="W92" s="253" t="str">
        <f>IF(W91="","",VLOOKUP(W91,'シフト記号表（勤務時間帯）'!$C$6:$K$35,9,FALSE))</f>
        <v/>
      </c>
      <c r="X92" s="253" t="str">
        <f>IF(X91="","",VLOOKUP(X91,'シフト記号表（勤務時間帯）'!$C$6:$K$35,9,FALSE))</f>
        <v/>
      </c>
      <c r="Y92" s="254" t="str">
        <f>IF(Y91="","",VLOOKUP(Y91,'シフト記号表（勤務時間帯）'!$C$6:$K$35,9,FALSE))</f>
        <v/>
      </c>
      <c r="Z92" s="252" t="str">
        <f>IF(Z91="","",VLOOKUP(Z91,'シフト記号表（勤務時間帯）'!$C$6:$K$35,9,FALSE))</f>
        <v/>
      </c>
      <c r="AA92" s="253" t="str">
        <f>IF(AA91="","",VLOOKUP(AA91,'シフト記号表（勤務時間帯）'!$C$6:$K$35,9,FALSE))</f>
        <v/>
      </c>
      <c r="AB92" s="253" t="str">
        <f>IF(AB91="","",VLOOKUP(AB91,'シフト記号表（勤務時間帯）'!$C$6:$K$35,9,FALSE))</f>
        <v/>
      </c>
      <c r="AC92" s="253" t="str">
        <f>IF(AC91="","",VLOOKUP(AC91,'シフト記号表（勤務時間帯）'!$C$6:$K$35,9,FALSE))</f>
        <v/>
      </c>
      <c r="AD92" s="253" t="str">
        <f>IF(AD91="","",VLOOKUP(AD91,'シフト記号表（勤務時間帯）'!$C$6:$K$35,9,FALSE))</f>
        <v/>
      </c>
      <c r="AE92" s="253" t="str">
        <f>IF(AE91="","",VLOOKUP(AE91,'シフト記号表（勤務時間帯）'!$C$6:$K$35,9,FALSE))</f>
        <v/>
      </c>
      <c r="AF92" s="254" t="str">
        <f>IF(AF91="","",VLOOKUP(AF91,'シフト記号表（勤務時間帯）'!$C$6:$K$35,9,FALSE))</f>
        <v/>
      </c>
      <c r="AG92" s="252" t="str">
        <f>IF(AG91="","",VLOOKUP(AG91,'シフト記号表（勤務時間帯）'!$C$6:$K$35,9,FALSE))</f>
        <v/>
      </c>
      <c r="AH92" s="253" t="str">
        <f>IF(AH91="","",VLOOKUP(AH91,'シフト記号表（勤務時間帯）'!$C$6:$K$35,9,FALSE))</f>
        <v/>
      </c>
      <c r="AI92" s="253" t="str">
        <f>IF(AI91="","",VLOOKUP(AI91,'シフト記号表（勤務時間帯）'!$C$6:$K$35,9,FALSE))</f>
        <v/>
      </c>
      <c r="AJ92" s="253" t="str">
        <f>IF(AJ91="","",VLOOKUP(AJ91,'シフト記号表（勤務時間帯）'!$C$6:$K$35,9,FALSE))</f>
        <v/>
      </c>
      <c r="AK92" s="253" t="str">
        <f>IF(AK91="","",VLOOKUP(AK91,'シフト記号表（勤務時間帯）'!$C$6:$K$35,9,FALSE))</f>
        <v/>
      </c>
      <c r="AL92" s="253" t="str">
        <f>IF(AL91="","",VLOOKUP(AL91,'シフト記号表（勤務時間帯）'!$C$6:$K$35,9,FALSE))</f>
        <v/>
      </c>
      <c r="AM92" s="254" t="str">
        <f>IF(AM91="","",VLOOKUP(AM91,'シフト記号表（勤務時間帯）'!$C$6:$K$35,9,FALSE))</f>
        <v/>
      </c>
      <c r="AN92" s="252" t="str">
        <f>IF(AN91="","",VLOOKUP(AN91,'シフト記号表（勤務時間帯）'!$C$6:$K$35,9,FALSE))</f>
        <v/>
      </c>
      <c r="AO92" s="253" t="str">
        <f>IF(AO91="","",VLOOKUP(AO91,'シフト記号表（勤務時間帯）'!$C$6:$K$35,9,FALSE))</f>
        <v/>
      </c>
      <c r="AP92" s="253" t="str">
        <f>IF(AP91="","",VLOOKUP(AP91,'シフト記号表（勤務時間帯）'!$C$6:$K$35,9,FALSE))</f>
        <v/>
      </c>
      <c r="AQ92" s="253" t="str">
        <f>IF(AQ91="","",VLOOKUP(AQ91,'シフト記号表（勤務時間帯）'!$C$6:$K$35,9,FALSE))</f>
        <v/>
      </c>
      <c r="AR92" s="253" t="str">
        <f>IF(AR91="","",VLOOKUP(AR91,'シフト記号表（勤務時間帯）'!$C$6:$K$35,9,FALSE))</f>
        <v/>
      </c>
      <c r="AS92" s="253" t="str">
        <f>IF(AS91="","",VLOOKUP(AS91,'シフト記号表（勤務時間帯）'!$C$6:$K$35,9,FALSE))</f>
        <v/>
      </c>
      <c r="AT92" s="254" t="str">
        <f>IF(AT91="","",VLOOKUP(AT91,'シフト記号表（勤務時間帯）'!$C$6:$K$35,9,FALSE))</f>
        <v/>
      </c>
      <c r="AU92" s="252" t="str">
        <f>IF(AU91="","",VLOOKUP(AU91,'シフト記号表（勤務時間帯）'!$C$6:$K$35,9,FALSE))</f>
        <v/>
      </c>
      <c r="AV92" s="253" t="str">
        <f>IF(AV91="","",VLOOKUP(AV91,'シフト記号表（勤務時間帯）'!$C$6:$K$35,9,FALSE))</f>
        <v/>
      </c>
      <c r="AW92" s="253" t="str">
        <f>IF(AW91="","",VLOOKUP(AW91,'シフト記号表（勤務時間帯）'!$C$6:$K$35,9,FALSE))</f>
        <v/>
      </c>
      <c r="AX92" s="716" t="str">
        <f>IF($BB$3="４週",SUM(S92:AT92),IF($BB$3="暦月",SUM(S92:AW92),""))</f>
        <v/>
      </c>
      <c r="AY92" s="717"/>
      <c r="AZ92" s="718" t="str">
        <f>IF($BB$3="４週",AX92/4,IF($BB$3="暦月",'勤務表（参考様式１_100名まで）'!AX92/('勤務表（参考様式１_100名まで）'!$BB$8/7),""))</f>
        <v/>
      </c>
      <c r="BA92" s="719"/>
      <c r="BB92" s="707"/>
      <c r="BC92" s="708"/>
      <c r="BD92" s="708"/>
      <c r="BE92" s="708"/>
      <c r="BF92" s="709"/>
    </row>
    <row r="93" spans="2:58" ht="20.25" customHeight="1" x14ac:dyDescent="0.15">
      <c r="B93" s="727"/>
      <c r="C93" s="734"/>
      <c r="D93" s="735"/>
      <c r="E93" s="736"/>
      <c r="F93" s="260">
        <f>C91</f>
        <v>0</v>
      </c>
      <c r="G93" s="739"/>
      <c r="H93" s="743"/>
      <c r="I93" s="741"/>
      <c r="J93" s="741"/>
      <c r="K93" s="742"/>
      <c r="L93" s="746"/>
      <c r="M93" s="711"/>
      <c r="N93" s="711"/>
      <c r="O93" s="712"/>
      <c r="P93" s="720" t="s">
        <v>250</v>
      </c>
      <c r="Q93" s="721"/>
      <c r="R93" s="722"/>
      <c r="S93" s="256" t="str">
        <f>IF(S91="","",VLOOKUP(S91,'シフト記号表（勤務時間帯）'!$C$6:$U$35,19,FALSE))</f>
        <v/>
      </c>
      <c r="T93" s="257" t="str">
        <f>IF(T91="","",VLOOKUP(T91,'シフト記号表（勤務時間帯）'!$C$6:$U$35,19,FALSE))</f>
        <v/>
      </c>
      <c r="U93" s="257" t="str">
        <f>IF(U91="","",VLOOKUP(U91,'シフト記号表（勤務時間帯）'!$C$6:$U$35,19,FALSE))</f>
        <v/>
      </c>
      <c r="V93" s="257" t="str">
        <f>IF(V91="","",VLOOKUP(V91,'シフト記号表（勤務時間帯）'!$C$6:$U$35,19,FALSE))</f>
        <v/>
      </c>
      <c r="W93" s="257" t="str">
        <f>IF(W91="","",VLOOKUP(W91,'シフト記号表（勤務時間帯）'!$C$6:$U$35,19,FALSE))</f>
        <v/>
      </c>
      <c r="X93" s="257" t="str">
        <f>IF(X91="","",VLOOKUP(X91,'シフト記号表（勤務時間帯）'!$C$6:$U$35,19,FALSE))</f>
        <v/>
      </c>
      <c r="Y93" s="258" t="str">
        <f>IF(Y91="","",VLOOKUP(Y91,'シフト記号表（勤務時間帯）'!$C$6:$U$35,19,FALSE))</f>
        <v/>
      </c>
      <c r="Z93" s="256" t="str">
        <f>IF(Z91="","",VLOOKUP(Z91,'シフト記号表（勤務時間帯）'!$C$6:$U$35,19,FALSE))</f>
        <v/>
      </c>
      <c r="AA93" s="257" t="str">
        <f>IF(AA91="","",VLOOKUP(AA91,'シフト記号表（勤務時間帯）'!$C$6:$U$35,19,FALSE))</f>
        <v/>
      </c>
      <c r="AB93" s="257" t="str">
        <f>IF(AB91="","",VLOOKUP(AB91,'シフト記号表（勤務時間帯）'!$C$6:$U$35,19,FALSE))</f>
        <v/>
      </c>
      <c r="AC93" s="257" t="str">
        <f>IF(AC91="","",VLOOKUP(AC91,'シフト記号表（勤務時間帯）'!$C$6:$U$35,19,FALSE))</f>
        <v/>
      </c>
      <c r="AD93" s="257" t="str">
        <f>IF(AD91="","",VLOOKUP(AD91,'シフト記号表（勤務時間帯）'!$C$6:$U$35,19,FALSE))</f>
        <v/>
      </c>
      <c r="AE93" s="257" t="str">
        <f>IF(AE91="","",VLOOKUP(AE91,'シフト記号表（勤務時間帯）'!$C$6:$U$35,19,FALSE))</f>
        <v/>
      </c>
      <c r="AF93" s="258" t="str">
        <f>IF(AF91="","",VLOOKUP(AF91,'シフト記号表（勤務時間帯）'!$C$6:$U$35,19,FALSE))</f>
        <v/>
      </c>
      <c r="AG93" s="256" t="str">
        <f>IF(AG91="","",VLOOKUP(AG91,'シフト記号表（勤務時間帯）'!$C$6:$U$35,19,FALSE))</f>
        <v/>
      </c>
      <c r="AH93" s="257" t="str">
        <f>IF(AH91="","",VLOOKUP(AH91,'シフト記号表（勤務時間帯）'!$C$6:$U$35,19,FALSE))</f>
        <v/>
      </c>
      <c r="AI93" s="257" t="str">
        <f>IF(AI91="","",VLOOKUP(AI91,'シフト記号表（勤務時間帯）'!$C$6:$U$35,19,FALSE))</f>
        <v/>
      </c>
      <c r="AJ93" s="257" t="str">
        <f>IF(AJ91="","",VLOOKUP(AJ91,'シフト記号表（勤務時間帯）'!$C$6:$U$35,19,FALSE))</f>
        <v/>
      </c>
      <c r="AK93" s="257" t="str">
        <f>IF(AK91="","",VLOOKUP(AK91,'シフト記号表（勤務時間帯）'!$C$6:$U$35,19,FALSE))</f>
        <v/>
      </c>
      <c r="AL93" s="257" t="str">
        <f>IF(AL91="","",VLOOKUP(AL91,'シフト記号表（勤務時間帯）'!$C$6:$U$35,19,FALSE))</f>
        <v/>
      </c>
      <c r="AM93" s="258" t="str">
        <f>IF(AM91="","",VLOOKUP(AM91,'シフト記号表（勤務時間帯）'!$C$6:$U$35,19,FALSE))</f>
        <v/>
      </c>
      <c r="AN93" s="256" t="str">
        <f>IF(AN91="","",VLOOKUP(AN91,'シフト記号表（勤務時間帯）'!$C$6:$U$35,19,FALSE))</f>
        <v/>
      </c>
      <c r="AO93" s="257" t="str">
        <f>IF(AO91="","",VLOOKUP(AO91,'シフト記号表（勤務時間帯）'!$C$6:$U$35,19,FALSE))</f>
        <v/>
      </c>
      <c r="AP93" s="257" t="str">
        <f>IF(AP91="","",VLOOKUP(AP91,'シフト記号表（勤務時間帯）'!$C$6:$U$35,19,FALSE))</f>
        <v/>
      </c>
      <c r="AQ93" s="257" t="str">
        <f>IF(AQ91="","",VLOOKUP(AQ91,'シフト記号表（勤務時間帯）'!$C$6:$U$35,19,FALSE))</f>
        <v/>
      </c>
      <c r="AR93" s="257" t="str">
        <f>IF(AR91="","",VLOOKUP(AR91,'シフト記号表（勤務時間帯）'!$C$6:$U$35,19,FALSE))</f>
        <v/>
      </c>
      <c r="AS93" s="257" t="str">
        <f>IF(AS91="","",VLOOKUP(AS91,'シフト記号表（勤務時間帯）'!$C$6:$U$35,19,FALSE))</f>
        <v/>
      </c>
      <c r="AT93" s="258" t="str">
        <f>IF(AT91="","",VLOOKUP(AT91,'シフト記号表（勤務時間帯）'!$C$6:$U$35,19,FALSE))</f>
        <v/>
      </c>
      <c r="AU93" s="256" t="str">
        <f>IF(AU91="","",VLOOKUP(AU91,'シフト記号表（勤務時間帯）'!$C$6:$U$35,19,FALSE))</f>
        <v/>
      </c>
      <c r="AV93" s="257" t="str">
        <f>IF(AV91="","",VLOOKUP(AV91,'シフト記号表（勤務時間帯）'!$C$6:$U$35,19,FALSE))</f>
        <v/>
      </c>
      <c r="AW93" s="257" t="str">
        <f>IF(AW91="","",VLOOKUP(AW91,'シフト記号表（勤務時間帯）'!$C$6:$U$35,19,FALSE))</f>
        <v/>
      </c>
      <c r="AX93" s="723" t="str">
        <f>IF($BB$3="４週",SUM(S93:AT93),IF($BB$3="暦月",SUM(S93:AW93),""))</f>
        <v/>
      </c>
      <c r="AY93" s="724"/>
      <c r="AZ93" s="725" t="str">
        <f>IF($BB$3="４週",AX93/4,IF($BB$3="暦月",'勤務表（参考様式１_100名まで）'!AX93/('勤務表（参考様式１_100名まで）'!$BB$8/7),""))</f>
        <v/>
      </c>
      <c r="BA93" s="726"/>
      <c r="BB93" s="710"/>
      <c r="BC93" s="711"/>
      <c r="BD93" s="711"/>
      <c r="BE93" s="711"/>
      <c r="BF93" s="712"/>
    </row>
    <row r="94" spans="2:58" ht="20.25" customHeight="1" x14ac:dyDescent="0.15">
      <c r="B94" s="727">
        <f>B91+1</f>
        <v>25</v>
      </c>
      <c r="C94" s="728"/>
      <c r="D94" s="729"/>
      <c r="E94" s="730"/>
      <c r="F94" s="259"/>
      <c r="G94" s="737"/>
      <c r="H94" s="740"/>
      <c r="I94" s="741"/>
      <c r="J94" s="741"/>
      <c r="K94" s="742"/>
      <c r="L94" s="744"/>
      <c r="M94" s="705"/>
      <c r="N94" s="705"/>
      <c r="O94" s="706"/>
      <c r="P94" s="747" t="s">
        <v>248</v>
      </c>
      <c r="Q94" s="748"/>
      <c r="R94" s="749"/>
      <c r="S94" s="248"/>
      <c r="T94" s="249"/>
      <c r="U94" s="249"/>
      <c r="V94" s="249"/>
      <c r="W94" s="249"/>
      <c r="X94" s="249"/>
      <c r="Y94" s="250"/>
      <c r="Z94" s="248"/>
      <c r="AA94" s="249"/>
      <c r="AB94" s="249"/>
      <c r="AC94" s="249"/>
      <c r="AD94" s="249"/>
      <c r="AE94" s="249"/>
      <c r="AF94" s="250"/>
      <c r="AG94" s="248"/>
      <c r="AH94" s="249"/>
      <c r="AI94" s="249"/>
      <c r="AJ94" s="249"/>
      <c r="AK94" s="249"/>
      <c r="AL94" s="249"/>
      <c r="AM94" s="250"/>
      <c r="AN94" s="248"/>
      <c r="AO94" s="249"/>
      <c r="AP94" s="249"/>
      <c r="AQ94" s="249"/>
      <c r="AR94" s="249"/>
      <c r="AS94" s="249"/>
      <c r="AT94" s="250"/>
      <c r="AU94" s="248"/>
      <c r="AV94" s="249"/>
      <c r="AW94" s="249"/>
      <c r="AX94" s="700"/>
      <c r="AY94" s="701"/>
      <c r="AZ94" s="702"/>
      <c r="BA94" s="703"/>
      <c r="BB94" s="704"/>
      <c r="BC94" s="705"/>
      <c r="BD94" s="705"/>
      <c r="BE94" s="705"/>
      <c r="BF94" s="706"/>
    </row>
    <row r="95" spans="2:58" ht="20.25" customHeight="1" x14ac:dyDescent="0.15">
      <c r="B95" s="727"/>
      <c r="C95" s="731"/>
      <c r="D95" s="732"/>
      <c r="E95" s="733"/>
      <c r="F95" s="251"/>
      <c r="G95" s="738"/>
      <c r="H95" s="743"/>
      <c r="I95" s="741"/>
      <c r="J95" s="741"/>
      <c r="K95" s="742"/>
      <c r="L95" s="745"/>
      <c r="M95" s="708"/>
      <c r="N95" s="708"/>
      <c r="O95" s="709"/>
      <c r="P95" s="713" t="s">
        <v>249</v>
      </c>
      <c r="Q95" s="714"/>
      <c r="R95" s="715"/>
      <c r="S95" s="252" t="str">
        <f>IF(S94="","",VLOOKUP(S94,'シフト記号表（勤務時間帯）'!$C$6:$K$35,9,FALSE))</f>
        <v/>
      </c>
      <c r="T95" s="253" t="str">
        <f>IF(T94="","",VLOOKUP(T94,'シフト記号表（勤務時間帯）'!$C$6:$K$35,9,FALSE))</f>
        <v/>
      </c>
      <c r="U95" s="253" t="str">
        <f>IF(U94="","",VLOOKUP(U94,'シフト記号表（勤務時間帯）'!$C$6:$K$35,9,FALSE))</f>
        <v/>
      </c>
      <c r="V95" s="253" t="str">
        <f>IF(V94="","",VLOOKUP(V94,'シフト記号表（勤務時間帯）'!$C$6:$K$35,9,FALSE))</f>
        <v/>
      </c>
      <c r="W95" s="253" t="str">
        <f>IF(W94="","",VLOOKUP(W94,'シフト記号表（勤務時間帯）'!$C$6:$K$35,9,FALSE))</f>
        <v/>
      </c>
      <c r="X95" s="253" t="str">
        <f>IF(X94="","",VLOOKUP(X94,'シフト記号表（勤務時間帯）'!$C$6:$K$35,9,FALSE))</f>
        <v/>
      </c>
      <c r="Y95" s="254" t="str">
        <f>IF(Y94="","",VLOOKUP(Y94,'シフト記号表（勤務時間帯）'!$C$6:$K$35,9,FALSE))</f>
        <v/>
      </c>
      <c r="Z95" s="252" t="str">
        <f>IF(Z94="","",VLOOKUP(Z94,'シフト記号表（勤務時間帯）'!$C$6:$K$35,9,FALSE))</f>
        <v/>
      </c>
      <c r="AA95" s="253" t="str">
        <f>IF(AA94="","",VLOOKUP(AA94,'シフト記号表（勤務時間帯）'!$C$6:$K$35,9,FALSE))</f>
        <v/>
      </c>
      <c r="AB95" s="253" t="str">
        <f>IF(AB94="","",VLOOKUP(AB94,'シフト記号表（勤務時間帯）'!$C$6:$K$35,9,FALSE))</f>
        <v/>
      </c>
      <c r="AC95" s="253" t="str">
        <f>IF(AC94="","",VLOOKUP(AC94,'シフト記号表（勤務時間帯）'!$C$6:$K$35,9,FALSE))</f>
        <v/>
      </c>
      <c r="AD95" s="253" t="str">
        <f>IF(AD94="","",VLOOKUP(AD94,'シフト記号表（勤務時間帯）'!$C$6:$K$35,9,FALSE))</f>
        <v/>
      </c>
      <c r="AE95" s="253" t="str">
        <f>IF(AE94="","",VLOOKUP(AE94,'シフト記号表（勤務時間帯）'!$C$6:$K$35,9,FALSE))</f>
        <v/>
      </c>
      <c r="AF95" s="254" t="str">
        <f>IF(AF94="","",VLOOKUP(AF94,'シフト記号表（勤務時間帯）'!$C$6:$K$35,9,FALSE))</f>
        <v/>
      </c>
      <c r="AG95" s="252" t="str">
        <f>IF(AG94="","",VLOOKUP(AG94,'シフト記号表（勤務時間帯）'!$C$6:$K$35,9,FALSE))</f>
        <v/>
      </c>
      <c r="AH95" s="253" t="str">
        <f>IF(AH94="","",VLOOKUP(AH94,'シフト記号表（勤務時間帯）'!$C$6:$K$35,9,FALSE))</f>
        <v/>
      </c>
      <c r="AI95" s="253" t="str">
        <f>IF(AI94="","",VLOOKUP(AI94,'シフト記号表（勤務時間帯）'!$C$6:$K$35,9,FALSE))</f>
        <v/>
      </c>
      <c r="AJ95" s="253" t="str">
        <f>IF(AJ94="","",VLOOKUP(AJ94,'シフト記号表（勤務時間帯）'!$C$6:$K$35,9,FALSE))</f>
        <v/>
      </c>
      <c r="AK95" s="253" t="str">
        <f>IF(AK94="","",VLOOKUP(AK94,'シフト記号表（勤務時間帯）'!$C$6:$K$35,9,FALSE))</f>
        <v/>
      </c>
      <c r="AL95" s="253" t="str">
        <f>IF(AL94="","",VLOOKUP(AL94,'シフト記号表（勤務時間帯）'!$C$6:$K$35,9,FALSE))</f>
        <v/>
      </c>
      <c r="AM95" s="254" t="str">
        <f>IF(AM94="","",VLOOKUP(AM94,'シフト記号表（勤務時間帯）'!$C$6:$K$35,9,FALSE))</f>
        <v/>
      </c>
      <c r="AN95" s="252" t="str">
        <f>IF(AN94="","",VLOOKUP(AN94,'シフト記号表（勤務時間帯）'!$C$6:$K$35,9,FALSE))</f>
        <v/>
      </c>
      <c r="AO95" s="253" t="str">
        <f>IF(AO94="","",VLOOKUP(AO94,'シフト記号表（勤務時間帯）'!$C$6:$K$35,9,FALSE))</f>
        <v/>
      </c>
      <c r="AP95" s="253" t="str">
        <f>IF(AP94="","",VLOOKUP(AP94,'シフト記号表（勤務時間帯）'!$C$6:$K$35,9,FALSE))</f>
        <v/>
      </c>
      <c r="AQ95" s="253" t="str">
        <f>IF(AQ94="","",VLOOKUP(AQ94,'シフト記号表（勤務時間帯）'!$C$6:$K$35,9,FALSE))</f>
        <v/>
      </c>
      <c r="AR95" s="253" t="str">
        <f>IF(AR94="","",VLOOKUP(AR94,'シフト記号表（勤務時間帯）'!$C$6:$K$35,9,FALSE))</f>
        <v/>
      </c>
      <c r="AS95" s="253" t="str">
        <f>IF(AS94="","",VLOOKUP(AS94,'シフト記号表（勤務時間帯）'!$C$6:$K$35,9,FALSE))</f>
        <v/>
      </c>
      <c r="AT95" s="254" t="str">
        <f>IF(AT94="","",VLOOKUP(AT94,'シフト記号表（勤務時間帯）'!$C$6:$K$35,9,FALSE))</f>
        <v/>
      </c>
      <c r="AU95" s="252" t="str">
        <f>IF(AU94="","",VLOOKUP(AU94,'シフト記号表（勤務時間帯）'!$C$6:$K$35,9,FALSE))</f>
        <v/>
      </c>
      <c r="AV95" s="253" t="str">
        <f>IF(AV94="","",VLOOKUP(AV94,'シフト記号表（勤務時間帯）'!$C$6:$K$35,9,FALSE))</f>
        <v/>
      </c>
      <c r="AW95" s="253" t="str">
        <f>IF(AW94="","",VLOOKUP(AW94,'シフト記号表（勤務時間帯）'!$C$6:$K$35,9,FALSE))</f>
        <v/>
      </c>
      <c r="AX95" s="716" t="str">
        <f>IF($BB$3="４週",SUM(S95:AT95),IF($BB$3="暦月",SUM(S95:AW95),""))</f>
        <v/>
      </c>
      <c r="AY95" s="717"/>
      <c r="AZ95" s="718" t="str">
        <f>IF($BB$3="４週",AX95/4,IF($BB$3="暦月",'勤務表（参考様式１_100名まで）'!AX95/('勤務表（参考様式１_100名まで）'!$BB$8/7),""))</f>
        <v/>
      </c>
      <c r="BA95" s="719"/>
      <c r="BB95" s="707"/>
      <c r="BC95" s="708"/>
      <c r="BD95" s="708"/>
      <c r="BE95" s="708"/>
      <c r="BF95" s="709"/>
    </row>
    <row r="96" spans="2:58" ht="20.25" customHeight="1" x14ac:dyDescent="0.15">
      <c r="B96" s="727"/>
      <c r="C96" s="734"/>
      <c r="D96" s="735"/>
      <c r="E96" s="736"/>
      <c r="F96" s="260">
        <f>C94</f>
        <v>0</v>
      </c>
      <c r="G96" s="739"/>
      <c r="H96" s="743"/>
      <c r="I96" s="741"/>
      <c r="J96" s="741"/>
      <c r="K96" s="742"/>
      <c r="L96" s="746"/>
      <c r="M96" s="711"/>
      <c r="N96" s="711"/>
      <c r="O96" s="712"/>
      <c r="P96" s="720" t="s">
        <v>250</v>
      </c>
      <c r="Q96" s="721"/>
      <c r="R96" s="722"/>
      <c r="S96" s="256" t="str">
        <f>IF(S94="","",VLOOKUP(S94,'シフト記号表（勤務時間帯）'!$C$6:$U$35,19,FALSE))</f>
        <v/>
      </c>
      <c r="T96" s="257" t="str">
        <f>IF(T94="","",VLOOKUP(T94,'シフト記号表（勤務時間帯）'!$C$6:$U$35,19,FALSE))</f>
        <v/>
      </c>
      <c r="U96" s="257" t="str">
        <f>IF(U94="","",VLOOKUP(U94,'シフト記号表（勤務時間帯）'!$C$6:$U$35,19,FALSE))</f>
        <v/>
      </c>
      <c r="V96" s="257" t="str">
        <f>IF(V94="","",VLOOKUP(V94,'シフト記号表（勤務時間帯）'!$C$6:$U$35,19,FALSE))</f>
        <v/>
      </c>
      <c r="W96" s="257" t="str">
        <f>IF(W94="","",VLOOKUP(W94,'シフト記号表（勤務時間帯）'!$C$6:$U$35,19,FALSE))</f>
        <v/>
      </c>
      <c r="X96" s="257" t="str">
        <f>IF(X94="","",VLOOKUP(X94,'シフト記号表（勤務時間帯）'!$C$6:$U$35,19,FALSE))</f>
        <v/>
      </c>
      <c r="Y96" s="258" t="str">
        <f>IF(Y94="","",VLOOKUP(Y94,'シフト記号表（勤務時間帯）'!$C$6:$U$35,19,FALSE))</f>
        <v/>
      </c>
      <c r="Z96" s="256" t="str">
        <f>IF(Z94="","",VLOOKUP(Z94,'シフト記号表（勤務時間帯）'!$C$6:$U$35,19,FALSE))</f>
        <v/>
      </c>
      <c r="AA96" s="257" t="str">
        <f>IF(AA94="","",VLOOKUP(AA94,'シフト記号表（勤務時間帯）'!$C$6:$U$35,19,FALSE))</f>
        <v/>
      </c>
      <c r="AB96" s="257" t="str">
        <f>IF(AB94="","",VLOOKUP(AB94,'シフト記号表（勤務時間帯）'!$C$6:$U$35,19,FALSE))</f>
        <v/>
      </c>
      <c r="AC96" s="257" t="str">
        <f>IF(AC94="","",VLOOKUP(AC94,'シフト記号表（勤務時間帯）'!$C$6:$U$35,19,FALSE))</f>
        <v/>
      </c>
      <c r="AD96" s="257" t="str">
        <f>IF(AD94="","",VLOOKUP(AD94,'シフト記号表（勤務時間帯）'!$C$6:$U$35,19,FALSE))</f>
        <v/>
      </c>
      <c r="AE96" s="257" t="str">
        <f>IF(AE94="","",VLOOKUP(AE94,'シフト記号表（勤務時間帯）'!$C$6:$U$35,19,FALSE))</f>
        <v/>
      </c>
      <c r="AF96" s="258" t="str">
        <f>IF(AF94="","",VLOOKUP(AF94,'シフト記号表（勤務時間帯）'!$C$6:$U$35,19,FALSE))</f>
        <v/>
      </c>
      <c r="AG96" s="256" t="str">
        <f>IF(AG94="","",VLOOKUP(AG94,'シフト記号表（勤務時間帯）'!$C$6:$U$35,19,FALSE))</f>
        <v/>
      </c>
      <c r="AH96" s="257" t="str">
        <f>IF(AH94="","",VLOOKUP(AH94,'シフト記号表（勤務時間帯）'!$C$6:$U$35,19,FALSE))</f>
        <v/>
      </c>
      <c r="AI96" s="257" t="str">
        <f>IF(AI94="","",VLOOKUP(AI94,'シフト記号表（勤務時間帯）'!$C$6:$U$35,19,FALSE))</f>
        <v/>
      </c>
      <c r="AJ96" s="257" t="str">
        <f>IF(AJ94="","",VLOOKUP(AJ94,'シフト記号表（勤務時間帯）'!$C$6:$U$35,19,FALSE))</f>
        <v/>
      </c>
      <c r="AK96" s="257" t="str">
        <f>IF(AK94="","",VLOOKUP(AK94,'シフト記号表（勤務時間帯）'!$C$6:$U$35,19,FALSE))</f>
        <v/>
      </c>
      <c r="AL96" s="257" t="str">
        <f>IF(AL94="","",VLOOKUP(AL94,'シフト記号表（勤務時間帯）'!$C$6:$U$35,19,FALSE))</f>
        <v/>
      </c>
      <c r="AM96" s="258" t="str">
        <f>IF(AM94="","",VLOOKUP(AM94,'シフト記号表（勤務時間帯）'!$C$6:$U$35,19,FALSE))</f>
        <v/>
      </c>
      <c r="AN96" s="256" t="str">
        <f>IF(AN94="","",VLOOKUP(AN94,'シフト記号表（勤務時間帯）'!$C$6:$U$35,19,FALSE))</f>
        <v/>
      </c>
      <c r="AO96" s="257" t="str">
        <f>IF(AO94="","",VLOOKUP(AO94,'シフト記号表（勤務時間帯）'!$C$6:$U$35,19,FALSE))</f>
        <v/>
      </c>
      <c r="AP96" s="257" t="str">
        <f>IF(AP94="","",VLOOKUP(AP94,'シフト記号表（勤務時間帯）'!$C$6:$U$35,19,FALSE))</f>
        <v/>
      </c>
      <c r="AQ96" s="257" t="str">
        <f>IF(AQ94="","",VLOOKUP(AQ94,'シフト記号表（勤務時間帯）'!$C$6:$U$35,19,FALSE))</f>
        <v/>
      </c>
      <c r="AR96" s="257" t="str">
        <f>IF(AR94="","",VLOOKUP(AR94,'シフト記号表（勤務時間帯）'!$C$6:$U$35,19,FALSE))</f>
        <v/>
      </c>
      <c r="AS96" s="257" t="str">
        <f>IF(AS94="","",VLOOKUP(AS94,'シフト記号表（勤務時間帯）'!$C$6:$U$35,19,FALSE))</f>
        <v/>
      </c>
      <c r="AT96" s="258" t="str">
        <f>IF(AT94="","",VLOOKUP(AT94,'シフト記号表（勤務時間帯）'!$C$6:$U$35,19,FALSE))</f>
        <v/>
      </c>
      <c r="AU96" s="256" t="str">
        <f>IF(AU94="","",VLOOKUP(AU94,'シフト記号表（勤務時間帯）'!$C$6:$U$35,19,FALSE))</f>
        <v/>
      </c>
      <c r="AV96" s="257" t="str">
        <f>IF(AV94="","",VLOOKUP(AV94,'シフト記号表（勤務時間帯）'!$C$6:$U$35,19,FALSE))</f>
        <v/>
      </c>
      <c r="AW96" s="257" t="str">
        <f>IF(AW94="","",VLOOKUP(AW94,'シフト記号表（勤務時間帯）'!$C$6:$U$35,19,FALSE))</f>
        <v/>
      </c>
      <c r="AX96" s="723" t="str">
        <f>IF($BB$3="４週",SUM(S96:AT96),IF($BB$3="暦月",SUM(S96:AW96),""))</f>
        <v/>
      </c>
      <c r="AY96" s="724"/>
      <c r="AZ96" s="725" t="str">
        <f>IF($BB$3="４週",AX96/4,IF($BB$3="暦月",'勤務表（参考様式１_100名まで）'!AX96/('勤務表（参考様式１_100名まで）'!$BB$8/7),""))</f>
        <v/>
      </c>
      <c r="BA96" s="726"/>
      <c r="BB96" s="710"/>
      <c r="BC96" s="711"/>
      <c r="BD96" s="711"/>
      <c r="BE96" s="711"/>
      <c r="BF96" s="712"/>
    </row>
    <row r="97" spans="2:58" ht="20.25" customHeight="1" x14ac:dyDescent="0.15">
      <c r="B97" s="727">
        <f>B94+1</f>
        <v>26</v>
      </c>
      <c r="C97" s="728"/>
      <c r="D97" s="729"/>
      <c r="E97" s="730"/>
      <c r="F97" s="259"/>
      <c r="G97" s="737"/>
      <c r="H97" s="740"/>
      <c r="I97" s="741"/>
      <c r="J97" s="741"/>
      <c r="K97" s="742"/>
      <c r="L97" s="744"/>
      <c r="M97" s="705"/>
      <c r="N97" s="705"/>
      <c r="O97" s="706"/>
      <c r="P97" s="747" t="s">
        <v>248</v>
      </c>
      <c r="Q97" s="748"/>
      <c r="R97" s="749"/>
      <c r="S97" s="248"/>
      <c r="T97" s="249"/>
      <c r="U97" s="249"/>
      <c r="V97" s="249"/>
      <c r="W97" s="249"/>
      <c r="X97" s="249"/>
      <c r="Y97" s="250"/>
      <c r="Z97" s="248"/>
      <c r="AA97" s="249"/>
      <c r="AB97" s="249"/>
      <c r="AC97" s="249"/>
      <c r="AD97" s="249"/>
      <c r="AE97" s="249"/>
      <c r="AF97" s="250"/>
      <c r="AG97" s="248"/>
      <c r="AH97" s="249"/>
      <c r="AI97" s="249"/>
      <c r="AJ97" s="249"/>
      <c r="AK97" s="249"/>
      <c r="AL97" s="249"/>
      <c r="AM97" s="250"/>
      <c r="AN97" s="248"/>
      <c r="AO97" s="249"/>
      <c r="AP97" s="249"/>
      <c r="AQ97" s="249"/>
      <c r="AR97" s="249"/>
      <c r="AS97" s="249"/>
      <c r="AT97" s="250"/>
      <c r="AU97" s="248"/>
      <c r="AV97" s="249"/>
      <c r="AW97" s="249"/>
      <c r="AX97" s="700"/>
      <c r="AY97" s="701"/>
      <c r="AZ97" s="702"/>
      <c r="BA97" s="703"/>
      <c r="BB97" s="704"/>
      <c r="BC97" s="705"/>
      <c r="BD97" s="705"/>
      <c r="BE97" s="705"/>
      <c r="BF97" s="706"/>
    </row>
    <row r="98" spans="2:58" ht="20.25" customHeight="1" x14ac:dyDescent="0.15">
      <c r="B98" s="727"/>
      <c r="C98" s="731"/>
      <c r="D98" s="732"/>
      <c r="E98" s="733"/>
      <c r="F98" s="251"/>
      <c r="G98" s="738"/>
      <c r="H98" s="743"/>
      <c r="I98" s="741"/>
      <c r="J98" s="741"/>
      <c r="K98" s="742"/>
      <c r="L98" s="745"/>
      <c r="M98" s="708"/>
      <c r="N98" s="708"/>
      <c r="O98" s="709"/>
      <c r="P98" s="713" t="s">
        <v>249</v>
      </c>
      <c r="Q98" s="714"/>
      <c r="R98" s="715"/>
      <c r="S98" s="252" t="str">
        <f>IF(S97="","",VLOOKUP(S97,'シフト記号表（勤務時間帯）'!$C$6:$K$35,9,FALSE))</f>
        <v/>
      </c>
      <c r="T98" s="253" t="str">
        <f>IF(T97="","",VLOOKUP(T97,'シフト記号表（勤務時間帯）'!$C$6:$K$35,9,FALSE))</f>
        <v/>
      </c>
      <c r="U98" s="253" t="str">
        <f>IF(U97="","",VLOOKUP(U97,'シフト記号表（勤務時間帯）'!$C$6:$K$35,9,FALSE))</f>
        <v/>
      </c>
      <c r="V98" s="253" t="str">
        <f>IF(V97="","",VLOOKUP(V97,'シフト記号表（勤務時間帯）'!$C$6:$K$35,9,FALSE))</f>
        <v/>
      </c>
      <c r="W98" s="253" t="str">
        <f>IF(W97="","",VLOOKUP(W97,'シフト記号表（勤務時間帯）'!$C$6:$K$35,9,FALSE))</f>
        <v/>
      </c>
      <c r="X98" s="253" t="str">
        <f>IF(X97="","",VLOOKUP(X97,'シフト記号表（勤務時間帯）'!$C$6:$K$35,9,FALSE))</f>
        <v/>
      </c>
      <c r="Y98" s="254" t="str">
        <f>IF(Y97="","",VLOOKUP(Y97,'シフト記号表（勤務時間帯）'!$C$6:$K$35,9,FALSE))</f>
        <v/>
      </c>
      <c r="Z98" s="252" t="str">
        <f>IF(Z97="","",VLOOKUP(Z97,'シフト記号表（勤務時間帯）'!$C$6:$K$35,9,FALSE))</f>
        <v/>
      </c>
      <c r="AA98" s="253" t="str">
        <f>IF(AA97="","",VLOOKUP(AA97,'シフト記号表（勤務時間帯）'!$C$6:$K$35,9,FALSE))</f>
        <v/>
      </c>
      <c r="AB98" s="253" t="str">
        <f>IF(AB97="","",VLOOKUP(AB97,'シフト記号表（勤務時間帯）'!$C$6:$K$35,9,FALSE))</f>
        <v/>
      </c>
      <c r="AC98" s="253" t="str">
        <f>IF(AC97="","",VLOOKUP(AC97,'シフト記号表（勤務時間帯）'!$C$6:$K$35,9,FALSE))</f>
        <v/>
      </c>
      <c r="AD98" s="253" t="str">
        <f>IF(AD97="","",VLOOKUP(AD97,'シフト記号表（勤務時間帯）'!$C$6:$K$35,9,FALSE))</f>
        <v/>
      </c>
      <c r="AE98" s="253" t="str">
        <f>IF(AE97="","",VLOOKUP(AE97,'シフト記号表（勤務時間帯）'!$C$6:$K$35,9,FALSE))</f>
        <v/>
      </c>
      <c r="AF98" s="254" t="str">
        <f>IF(AF97="","",VLOOKUP(AF97,'シフト記号表（勤務時間帯）'!$C$6:$K$35,9,FALSE))</f>
        <v/>
      </c>
      <c r="AG98" s="252" t="str">
        <f>IF(AG97="","",VLOOKUP(AG97,'シフト記号表（勤務時間帯）'!$C$6:$K$35,9,FALSE))</f>
        <v/>
      </c>
      <c r="AH98" s="253" t="str">
        <f>IF(AH97="","",VLOOKUP(AH97,'シフト記号表（勤務時間帯）'!$C$6:$K$35,9,FALSE))</f>
        <v/>
      </c>
      <c r="AI98" s="253" t="str">
        <f>IF(AI97="","",VLOOKUP(AI97,'シフト記号表（勤務時間帯）'!$C$6:$K$35,9,FALSE))</f>
        <v/>
      </c>
      <c r="AJ98" s="253" t="str">
        <f>IF(AJ97="","",VLOOKUP(AJ97,'シフト記号表（勤務時間帯）'!$C$6:$K$35,9,FALSE))</f>
        <v/>
      </c>
      <c r="AK98" s="253" t="str">
        <f>IF(AK97="","",VLOOKUP(AK97,'シフト記号表（勤務時間帯）'!$C$6:$K$35,9,FALSE))</f>
        <v/>
      </c>
      <c r="AL98" s="253" t="str">
        <f>IF(AL97="","",VLOOKUP(AL97,'シフト記号表（勤務時間帯）'!$C$6:$K$35,9,FALSE))</f>
        <v/>
      </c>
      <c r="AM98" s="254" t="str">
        <f>IF(AM97="","",VLOOKUP(AM97,'シフト記号表（勤務時間帯）'!$C$6:$K$35,9,FALSE))</f>
        <v/>
      </c>
      <c r="AN98" s="252" t="str">
        <f>IF(AN97="","",VLOOKUP(AN97,'シフト記号表（勤務時間帯）'!$C$6:$K$35,9,FALSE))</f>
        <v/>
      </c>
      <c r="AO98" s="253" t="str">
        <f>IF(AO97="","",VLOOKUP(AO97,'シフト記号表（勤務時間帯）'!$C$6:$K$35,9,FALSE))</f>
        <v/>
      </c>
      <c r="AP98" s="253" t="str">
        <f>IF(AP97="","",VLOOKUP(AP97,'シフト記号表（勤務時間帯）'!$C$6:$K$35,9,FALSE))</f>
        <v/>
      </c>
      <c r="AQ98" s="253" t="str">
        <f>IF(AQ97="","",VLOOKUP(AQ97,'シフト記号表（勤務時間帯）'!$C$6:$K$35,9,FALSE))</f>
        <v/>
      </c>
      <c r="AR98" s="253" t="str">
        <f>IF(AR97="","",VLOOKUP(AR97,'シフト記号表（勤務時間帯）'!$C$6:$K$35,9,FALSE))</f>
        <v/>
      </c>
      <c r="AS98" s="253" t="str">
        <f>IF(AS97="","",VLOOKUP(AS97,'シフト記号表（勤務時間帯）'!$C$6:$K$35,9,FALSE))</f>
        <v/>
      </c>
      <c r="AT98" s="254" t="str">
        <f>IF(AT97="","",VLOOKUP(AT97,'シフト記号表（勤務時間帯）'!$C$6:$K$35,9,FALSE))</f>
        <v/>
      </c>
      <c r="AU98" s="252" t="str">
        <f>IF(AU97="","",VLOOKUP(AU97,'シフト記号表（勤務時間帯）'!$C$6:$K$35,9,FALSE))</f>
        <v/>
      </c>
      <c r="AV98" s="253" t="str">
        <f>IF(AV97="","",VLOOKUP(AV97,'シフト記号表（勤務時間帯）'!$C$6:$K$35,9,FALSE))</f>
        <v/>
      </c>
      <c r="AW98" s="253" t="str">
        <f>IF(AW97="","",VLOOKUP(AW97,'シフト記号表（勤務時間帯）'!$C$6:$K$35,9,FALSE))</f>
        <v/>
      </c>
      <c r="AX98" s="716" t="str">
        <f>IF($BB$3="４週",SUM(S98:AT98),IF($BB$3="暦月",SUM(S98:AW98),""))</f>
        <v/>
      </c>
      <c r="AY98" s="717"/>
      <c r="AZ98" s="718" t="str">
        <f>IF($BB$3="４週",AX98/4,IF($BB$3="暦月",'勤務表（参考様式１_100名まで）'!AX98/('勤務表（参考様式１_100名まで）'!$BB$8/7),""))</f>
        <v/>
      </c>
      <c r="BA98" s="719"/>
      <c r="BB98" s="707"/>
      <c r="BC98" s="708"/>
      <c r="BD98" s="708"/>
      <c r="BE98" s="708"/>
      <c r="BF98" s="709"/>
    </row>
    <row r="99" spans="2:58" ht="20.25" customHeight="1" x14ac:dyDescent="0.15">
      <c r="B99" s="727"/>
      <c r="C99" s="734"/>
      <c r="D99" s="735"/>
      <c r="E99" s="736"/>
      <c r="F99" s="260">
        <f>C97</f>
        <v>0</v>
      </c>
      <c r="G99" s="739"/>
      <c r="H99" s="743"/>
      <c r="I99" s="741"/>
      <c r="J99" s="741"/>
      <c r="K99" s="742"/>
      <c r="L99" s="746"/>
      <c r="M99" s="711"/>
      <c r="N99" s="711"/>
      <c r="O99" s="712"/>
      <c r="P99" s="720" t="s">
        <v>250</v>
      </c>
      <c r="Q99" s="721"/>
      <c r="R99" s="722"/>
      <c r="S99" s="256" t="str">
        <f>IF(S97="","",VLOOKUP(S97,'シフト記号表（勤務時間帯）'!$C$6:$U$35,19,FALSE))</f>
        <v/>
      </c>
      <c r="T99" s="257" t="str">
        <f>IF(T97="","",VLOOKUP(T97,'シフト記号表（勤務時間帯）'!$C$6:$U$35,19,FALSE))</f>
        <v/>
      </c>
      <c r="U99" s="257" t="str">
        <f>IF(U97="","",VLOOKUP(U97,'シフト記号表（勤務時間帯）'!$C$6:$U$35,19,FALSE))</f>
        <v/>
      </c>
      <c r="V99" s="257" t="str">
        <f>IF(V97="","",VLOOKUP(V97,'シフト記号表（勤務時間帯）'!$C$6:$U$35,19,FALSE))</f>
        <v/>
      </c>
      <c r="W99" s="257" t="str">
        <f>IF(W97="","",VLOOKUP(W97,'シフト記号表（勤務時間帯）'!$C$6:$U$35,19,FALSE))</f>
        <v/>
      </c>
      <c r="X99" s="257" t="str">
        <f>IF(X97="","",VLOOKUP(X97,'シフト記号表（勤務時間帯）'!$C$6:$U$35,19,FALSE))</f>
        <v/>
      </c>
      <c r="Y99" s="258" t="str">
        <f>IF(Y97="","",VLOOKUP(Y97,'シフト記号表（勤務時間帯）'!$C$6:$U$35,19,FALSE))</f>
        <v/>
      </c>
      <c r="Z99" s="256" t="str">
        <f>IF(Z97="","",VLOOKUP(Z97,'シフト記号表（勤務時間帯）'!$C$6:$U$35,19,FALSE))</f>
        <v/>
      </c>
      <c r="AA99" s="257" t="str">
        <f>IF(AA97="","",VLOOKUP(AA97,'シフト記号表（勤務時間帯）'!$C$6:$U$35,19,FALSE))</f>
        <v/>
      </c>
      <c r="AB99" s="257" t="str">
        <f>IF(AB97="","",VLOOKUP(AB97,'シフト記号表（勤務時間帯）'!$C$6:$U$35,19,FALSE))</f>
        <v/>
      </c>
      <c r="AC99" s="257" t="str">
        <f>IF(AC97="","",VLOOKUP(AC97,'シフト記号表（勤務時間帯）'!$C$6:$U$35,19,FALSE))</f>
        <v/>
      </c>
      <c r="AD99" s="257" t="str">
        <f>IF(AD97="","",VLOOKUP(AD97,'シフト記号表（勤務時間帯）'!$C$6:$U$35,19,FALSE))</f>
        <v/>
      </c>
      <c r="AE99" s="257" t="str">
        <f>IF(AE97="","",VLOOKUP(AE97,'シフト記号表（勤務時間帯）'!$C$6:$U$35,19,FALSE))</f>
        <v/>
      </c>
      <c r="AF99" s="258" t="str">
        <f>IF(AF97="","",VLOOKUP(AF97,'シフト記号表（勤務時間帯）'!$C$6:$U$35,19,FALSE))</f>
        <v/>
      </c>
      <c r="AG99" s="256" t="str">
        <f>IF(AG97="","",VLOOKUP(AG97,'シフト記号表（勤務時間帯）'!$C$6:$U$35,19,FALSE))</f>
        <v/>
      </c>
      <c r="AH99" s="257" t="str">
        <f>IF(AH97="","",VLOOKUP(AH97,'シフト記号表（勤務時間帯）'!$C$6:$U$35,19,FALSE))</f>
        <v/>
      </c>
      <c r="AI99" s="257" t="str">
        <f>IF(AI97="","",VLOOKUP(AI97,'シフト記号表（勤務時間帯）'!$C$6:$U$35,19,FALSE))</f>
        <v/>
      </c>
      <c r="AJ99" s="257" t="str">
        <f>IF(AJ97="","",VLOOKUP(AJ97,'シフト記号表（勤務時間帯）'!$C$6:$U$35,19,FALSE))</f>
        <v/>
      </c>
      <c r="AK99" s="257" t="str">
        <f>IF(AK97="","",VLOOKUP(AK97,'シフト記号表（勤務時間帯）'!$C$6:$U$35,19,FALSE))</f>
        <v/>
      </c>
      <c r="AL99" s="257" t="str">
        <f>IF(AL97="","",VLOOKUP(AL97,'シフト記号表（勤務時間帯）'!$C$6:$U$35,19,FALSE))</f>
        <v/>
      </c>
      <c r="AM99" s="258" t="str">
        <f>IF(AM97="","",VLOOKUP(AM97,'シフト記号表（勤務時間帯）'!$C$6:$U$35,19,FALSE))</f>
        <v/>
      </c>
      <c r="AN99" s="256" t="str">
        <f>IF(AN97="","",VLOOKUP(AN97,'シフト記号表（勤務時間帯）'!$C$6:$U$35,19,FALSE))</f>
        <v/>
      </c>
      <c r="AO99" s="257" t="str">
        <f>IF(AO97="","",VLOOKUP(AO97,'シフト記号表（勤務時間帯）'!$C$6:$U$35,19,FALSE))</f>
        <v/>
      </c>
      <c r="AP99" s="257" t="str">
        <f>IF(AP97="","",VLOOKUP(AP97,'シフト記号表（勤務時間帯）'!$C$6:$U$35,19,FALSE))</f>
        <v/>
      </c>
      <c r="AQ99" s="257" t="str">
        <f>IF(AQ97="","",VLOOKUP(AQ97,'シフト記号表（勤務時間帯）'!$C$6:$U$35,19,FALSE))</f>
        <v/>
      </c>
      <c r="AR99" s="257" t="str">
        <f>IF(AR97="","",VLOOKUP(AR97,'シフト記号表（勤務時間帯）'!$C$6:$U$35,19,FALSE))</f>
        <v/>
      </c>
      <c r="AS99" s="257" t="str">
        <f>IF(AS97="","",VLOOKUP(AS97,'シフト記号表（勤務時間帯）'!$C$6:$U$35,19,FALSE))</f>
        <v/>
      </c>
      <c r="AT99" s="258" t="str">
        <f>IF(AT97="","",VLOOKUP(AT97,'シフト記号表（勤務時間帯）'!$C$6:$U$35,19,FALSE))</f>
        <v/>
      </c>
      <c r="AU99" s="256" t="str">
        <f>IF(AU97="","",VLOOKUP(AU97,'シフト記号表（勤務時間帯）'!$C$6:$U$35,19,FALSE))</f>
        <v/>
      </c>
      <c r="AV99" s="257" t="str">
        <f>IF(AV97="","",VLOOKUP(AV97,'シフト記号表（勤務時間帯）'!$C$6:$U$35,19,FALSE))</f>
        <v/>
      </c>
      <c r="AW99" s="257" t="str">
        <f>IF(AW97="","",VLOOKUP(AW97,'シフト記号表（勤務時間帯）'!$C$6:$U$35,19,FALSE))</f>
        <v/>
      </c>
      <c r="AX99" s="723" t="str">
        <f>IF($BB$3="４週",SUM(S99:AT99),IF($BB$3="暦月",SUM(S99:AW99),""))</f>
        <v/>
      </c>
      <c r="AY99" s="724"/>
      <c r="AZ99" s="725" t="str">
        <f>IF($BB$3="４週",AX99/4,IF($BB$3="暦月",'勤務表（参考様式１_100名まで）'!AX99/('勤務表（参考様式１_100名まで）'!$BB$8/7),""))</f>
        <v/>
      </c>
      <c r="BA99" s="726"/>
      <c r="BB99" s="710"/>
      <c r="BC99" s="711"/>
      <c r="BD99" s="711"/>
      <c r="BE99" s="711"/>
      <c r="BF99" s="712"/>
    </row>
    <row r="100" spans="2:58" ht="20.25" customHeight="1" x14ac:dyDescent="0.15">
      <c r="B100" s="727">
        <f>B97+1</f>
        <v>27</v>
      </c>
      <c r="C100" s="728"/>
      <c r="D100" s="729"/>
      <c r="E100" s="730"/>
      <c r="F100" s="259"/>
      <c r="G100" s="737"/>
      <c r="H100" s="740"/>
      <c r="I100" s="741"/>
      <c r="J100" s="741"/>
      <c r="K100" s="742"/>
      <c r="L100" s="744"/>
      <c r="M100" s="705"/>
      <c r="N100" s="705"/>
      <c r="O100" s="706"/>
      <c r="P100" s="747" t="s">
        <v>248</v>
      </c>
      <c r="Q100" s="748"/>
      <c r="R100" s="749"/>
      <c r="S100" s="248"/>
      <c r="T100" s="249"/>
      <c r="U100" s="249"/>
      <c r="V100" s="249"/>
      <c r="W100" s="249"/>
      <c r="X100" s="249"/>
      <c r="Y100" s="250"/>
      <c r="Z100" s="248"/>
      <c r="AA100" s="249"/>
      <c r="AB100" s="249"/>
      <c r="AC100" s="249"/>
      <c r="AD100" s="249"/>
      <c r="AE100" s="249"/>
      <c r="AF100" s="250"/>
      <c r="AG100" s="248"/>
      <c r="AH100" s="249"/>
      <c r="AI100" s="249"/>
      <c r="AJ100" s="249"/>
      <c r="AK100" s="249"/>
      <c r="AL100" s="249"/>
      <c r="AM100" s="250"/>
      <c r="AN100" s="248"/>
      <c r="AO100" s="249"/>
      <c r="AP100" s="249"/>
      <c r="AQ100" s="249"/>
      <c r="AR100" s="249"/>
      <c r="AS100" s="249"/>
      <c r="AT100" s="250"/>
      <c r="AU100" s="248"/>
      <c r="AV100" s="249"/>
      <c r="AW100" s="249"/>
      <c r="AX100" s="700"/>
      <c r="AY100" s="701"/>
      <c r="AZ100" s="702"/>
      <c r="BA100" s="703"/>
      <c r="BB100" s="704"/>
      <c r="BC100" s="705"/>
      <c r="BD100" s="705"/>
      <c r="BE100" s="705"/>
      <c r="BF100" s="706"/>
    </row>
    <row r="101" spans="2:58" ht="20.25" customHeight="1" x14ac:dyDescent="0.15">
      <c r="B101" s="727"/>
      <c r="C101" s="731"/>
      <c r="D101" s="732"/>
      <c r="E101" s="733"/>
      <c r="F101" s="251"/>
      <c r="G101" s="738"/>
      <c r="H101" s="743"/>
      <c r="I101" s="741"/>
      <c r="J101" s="741"/>
      <c r="K101" s="742"/>
      <c r="L101" s="745"/>
      <c r="M101" s="708"/>
      <c r="N101" s="708"/>
      <c r="O101" s="709"/>
      <c r="P101" s="713" t="s">
        <v>249</v>
      </c>
      <c r="Q101" s="714"/>
      <c r="R101" s="715"/>
      <c r="S101" s="252" t="str">
        <f>IF(S100="","",VLOOKUP(S100,'シフト記号表（勤務時間帯）'!$C$6:$K$35,9,FALSE))</f>
        <v/>
      </c>
      <c r="T101" s="253" t="str">
        <f>IF(T100="","",VLOOKUP(T100,'シフト記号表（勤務時間帯）'!$C$6:$K$35,9,FALSE))</f>
        <v/>
      </c>
      <c r="U101" s="253" t="str">
        <f>IF(U100="","",VLOOKUP(U100,'シフト記号表（勤務時間帯）'!$C$6:$K$35,9,FALSE))</f>
        <v/>
      </c>
      <c r="V101" s="253" t="str">
        <f>IF(V100="","",VLOOKUP(V100,'シフト記号表（勤務時間帯）'!$C$6:$K$35,9,FALSE))</f>
        <v/>
      </c>
      <c r="W101" s="253" t="str">
        <f>IF(W100="","",VLOOKUP(W100,'シフト記号表（勤務時間帯）'!$C$6:$K$35,9,FALSE))</f>
        <v/>
      </c>
      <c r="X101" s="253" t="str">
        <f>IF(X100="","",VLOOKUP(X100,'シフト記号表（勤務時間帯）'!$C$6:$K$35,9,FALSE))</f>
        <v/>
      </c>
      <c r="Y101" s="254" t="str">
        <f>IF(Y100="","",VLOOKUP(Y100,'シフト記号表（勤務時間帯）'!$C$6:$K$35,9,FALSE))</f>
        <v/>
      </c>
      <c r="Z101" s="252" t="str">
        <f>IF(Z100="","",VLOOKUP(Z100,'シフト記号表（勤務時間帯）'!$C$6:$K$35,9,FALSE))</f>
        <v/>
      </c>
      <c r="AA101" s="253" t="str">
        <f>IF(AA100="","",VLOOKUP(AA100,'シフト記号表（勤務時間帯）'!$C$6:$K$35,9,FALSE))</f>
        <v/>
      </c>
      <c r="AB101" s="253" t="str">
        <f>IF(AB100="","",VLOOKUP(AB100,'シフト記号表（勤務時間帯）'!$C$6:$K$35,9,FALSE))</f>
        <v/>
      </c>
      <c r="AC101" s="253" t="str">
        <f>IF(AC100="","",VLOOKUP(AC100,'シフト記号表（勤務時間帯）'!$C$6:$K$35,9,FALSE))</f>
        <v/>
      </c>
      <c r="AD101" s="253" t="str">
        <f>IF(AD100="","",VLOOKUP(AD100,'シフト記号表（勤務時間帯）'!$C$6:$K$35,9,FALSE))</f>
        <v/>
      </c>
      <c r="AE101" s="253" t="str">
        <f>IF(AE100="","",VLOOKUP(AE100,'シフト記号表（勤務時間帯）'!$C$6:$K$35,9,FALSE))</f>
        <v/>
      </c>
      <c r="AF101" s="254" t="str">
        <f>IF(AF100="","",VLOOKUP(AF100,'シフト記号表（勤務時間帯）'!$C$6:$K$35,9,FALSE))</f>
        <v/>
      </c>
      <c r="AG101" s="252" t="str">
        <f>IF(AG100="","",VLOOKUP(AG100,'シフト記号表（勤務時間帯）'!$C$6:$K$35,9,FALSE))</f>
        <v/>
      </c>
      <c r="AH101" s="253" t="str">
        <f>IF(AH100="","",VLOOKUP(AH100,'シフト記号表（勤務時間帯）'!$C$6:$K$35,9,FALSE))</f>
        <v/>
      </c>
      <c r="AI101" s="253" t="str">
        <f>IF(AI100="","",VLOOKUP(AI100,'シフト記号表（勤務時間帯）'!$C$6:$K$35,9,FALSE))</f>
        <v/>
      </c>
      <c r="AJ101" s="253" t="str">
        <f>IF(AJ100="","",VLOOKUP(AJ100,'シフト記号表（勤務時間帯）'!$C$6:$K$35,9,FALSE))</f>
        <v/>
      </c>
      <c r="AK101" s="253" t="str">
        <f>IF(AK100="","",VLOOKUP(AK100,'シフト記号表（勤務時間帯）'!$C$6:$K$35,9,FALSE))</f>
        <v/>
      </c>
      <c r="AL101" s="253" t="str">
        <f>IF(AL100="","",VLOOKUP(AL100,'シフト記号表（勤務時間帯）'!$C$6:$K$35,9,FALSE))</f>
        <v/>
      </c>
      <c r="AM101" s="254" t="str">
        <f>IF(AM100="","",VLOOKUP(AM100,'シフト記号表（勤務時間帯）'!$C$6:$K$35,9,FALSE))</f>
        <v/>
      </c>
      <c r="AN101" s="252" t="str">
        <f>IF(AN100="","",VLOOKUP(AN100,'シフト記号表（勤務時間帯）'!$C$6:$K$35,9,FALSE))</f>
        <v/>
      </c>
      <c r="AO101" s="253" t="str">
        <f>IF(AO100="","",VLOOKUP(AO100,'シフト記号表（勤務時間帯）'!$C$6:$K$35,9,FALSE))</f>
        <v/>
      </c>
      <c r="AP101" s="253" t="str">
        <f>IF(AP100="","",VLOOKUP(AP100,'シフト記号表（勤務時間帯）'!$C$6:$K$35,9,FALSE))</f>
        <v/>
      </c>
      <c r="AQ101" s="253" t="str">
        <f>IF(AQ100="","",VLOOKUP(AQ100,'シフト記号表（勤務時間帯）'!$C$6:$K$35,9,FALSE))</f>
        <v/>
      </c>
      <c r="AR101" s="253" t="str">
        <f>IF(AR100="","",VLOOKUP(AR100,'シフト記号表（勤務時間帯）'!$C$6:$K$35,9,FALSE))</f>
        <v/>
      </c>
      <c r="AS101" s="253" t="str">
        <f>IF(AS100="","",VLOOKUP(AS100,'シフト記号表（勤務時間帯）'!$C$6:$K$35,9,FALSE))</f>
        <v/>
      </c>
      <c r="AT101" s="254" t="str">
        <f>IF(AT100="","",VLOOKUP(AT100,'シフト記号表（勤務時間帯）'!$C$6:$K$35,9,FALSE))</f>
        <v/>
      </c>
      <c r="AU101" s="252" t="str">
        <f>IF(AU100="","",VLOOKUP(AU100,'シフト記号表（勤務時間帯）'!$C$6:$K$35,9,FALSE))</f>
        <v/>
      </c>
      <c r="AV101" s="253" t="str">
        <f>IF(AV100="","",VLOOKUP(AV100,'シフト記号表（勤務時間帯）'!$C$6:$K$35,9,FALSE))</f>
        <v/>
      </c>
      <c r="AW101" s="253" t="str">
        <f>IF(AW100="","",VLOOKUP(AW100,'シフト記号表（勤務時間帯）'!$C$6:$K$35,9,FALSE))</f>
        <v/>
      </c>
      <c r="AX101" s="716" t="str">
        <f>IF($BB$3="４週",SUM(S101:AT101),IF($BB$3="暦月",SUM(S101:AW101),""))</f>
        <v/>
      </c>
      <c r="AY101" s="717"/>
      <c r="AZ101" s="718" t="str">
        <f>IF($BB$3="４週",AX101/4,IF($BB$3="暦月",'勤務表（参考様式１_100名まで）'!AX101/('勤務表（参考様式１_100名まで）'!$BB$8/7),""))</f>
        <v/>
      </c>
      <c r="BA101" s="719"/>
      <c r="BB101" s="707"/>
      <c r="BC101" s="708"/>
      <c r="BD101" s="708"/>
      <c r="BE101" s="708"/>
      <c r="BF101" s="709"/>
    </row>
    <row r="102" spans="2:58" ht="20.25" customHeight="1" x14ac:dyDescent="0.15">
      <c r="B102" s="727"/>
      <c r="C102" s="734"/>
      <c r="D102" s="735"/>
      <c r="E102" s="736"/>
      <c r="F102" s="260">
        <f>C100</f>
        <v>0</v>
      </c>
      <c r="G102" s="739"/>
      <c r="H102" s="743"/>
      <c r="I102" s="741"/>
      <c r="J102" s="741"/>
      <c r="K102" s="742"/>
      <c r="L102" s="746"/>
      <c r="M102" s="711"/>
      <c r="N102" s="711"/>
      <c r="O102" s="712"/>
      <c r="P102" s="720" t="s">
        <v>250</v>
      </c>
      <c r="Q102" s="721"/>
      <c r="R102" s="722"/>
      <c r="S102" s="256" t="str">
        <f>IF(S100="","",VLOOKUP(S100,'シフト記号表（勤務時間帯）'!$C$6:$U$35,19,FALSE))</f>
        <v/>
      </c>
      <c r="T102" s="257" t="str">
        <f>IF(T100="","",VLOOKUP(T100,'シフト記号表（勤務時間帯）'!$C$6:$U$35,19,FALSE))</f>
        <v/>
      </c>
      <c r="U102" s="257" t="str">
        <f>IF(U100="","",VLOOKUP(U100,'シフト記号表（勤務時間帯）'!$C$6:$U$35,19,FALSE))</f>
        <v/>
      </c>
      <c r="V102" s="257" t="str">
        <f>IF(V100="","",VLOOKUP(V100,'シフト記号表（勤務時間帯）'!$C$6:$U$35,19,FALSE))</f>
        <v/>
      </c>
      <c r="W102" s="257" t="str">
        <f>IF(W100="","",VLOOKUP(W100,'シフト記号表（勤務時間帯）'!$C$6:$U$35,19,FALSE))</f>
        <v/>
      </c>
      <c r="X102" s="257" t="str">
        <f>IF(X100="","",VLOOKUP(X100,'シフト記号表（勤務時間帯）'!$C$6:$U$35,19,FALSE))</f>
        <v/>
      </c>
      <c r="Y102" s="258" t="str">
        <f>IF(Y100="","",VLOOKUP(Y100,'シフト記号表（勤務時間帯）'!$C$6:$U$35,19,FALSE))</f>
        <v/>
      </c>
      <c r="Z102" s="256" t="str">
        <f>IF(Z100="","",VLOOKUP(Z100,'シフト記号表（勤務時間帯）'!$C$6:$U$35,19,FALSE))</f>
        <v/>
      </c>
      <c r="AA102" s="257" t="str">
        <f>IF(AA100="","",VLOOKUP(AA100,'シフト記号表（勤務時間帯）'!$C$6:$U$35,19,FALSE))</f>
        <v/>
      </c>
      <c r="AB102" s="257" t="str">
        <f>IF(AB100="","",VLOOKUP(AB100,'シフト記号表（勤務時間帯）'!$C$6:$U$35,19,FALSE))</f>
        <v/>
      </c>
      <c r="AC102" s="257" t="str">
        <f>IF(AC100="","",VLOOKUP(AC100,'シフト記号表（勤務時間帯）'!$C$6:$U$35,19,FALSE))</f>
        <v/>
      </c>
      <c r="AD102" s="257" t="str">
        <f>IF(AD100="","",VLOOKUP(AD100,'シフト記号表（勤務時間帯）'!$C$6:$U$35,19,FALSE))</f>
        <v/>
      </c>
      <c r="AE102" s="257" t="str">
        <f>IF(AE100="","",VLOOKUP(AE100,'シフト記号表（勤務時間帯）'!$C$6:$U$35,19,FALSE))</f>
        <v/>
      </c>
      <c r="AF102" s="258" t="str">
        <f>IF(AF100="","",VLOOKUP(AF100,'シフト記号表（勤務時間帯）'!$C$6:$U$35,19,FALSE))</f>
        <v/>
      </c>
      <c r="AG102" s="256" t="str">
        <f>IF(AG100="","",VLOOKUP(AG100,'シフト記号表（勤務時間帯）'!$C$6:$U$35,19,FALSE))</f>
        <v/>
      </c>
      <c r="AH102" s="257" t="str">
        <f>IF(AH100="","",VLOOKUP(AH100,'シフト記号表（勤務時間帯）'!$C$6:$U$35,19,FALSE))</f>
        <v/>
      </c>
      <c r="AI102" s="257" t="str">
        <f>IF(AI100="","",VLOOKUP(AI100,'シフト記号表（勤務時間帯）'!$C$6:$U$35,19,FALSE))</f>
        <v/>
      </c>
      <c r="AJ102" s="257" t="str">
        <f>IF(AJ100="","",VLOOKUP(AJ100,'シフト記号表（勤務時間帯）'!$C$6:$U$35,19,FALSE))</f>
        <v/>
      </c>
      <c r="AK102" s="257" t="str">
        <f>IF(AK100="","",VLOOKUP(AK100,'シフト記号表（勤務時間帯）'!$C$6:$U$35,19,FALSE))</f>
        <v/>
      </c>
      <c r="AL102" s="257" t="str">
        <f>IF(AL100="","",VLOOKUP(AL100,'シフト記号表（勤務時間帯）'!$C$6:$U$35,19,FALSE))</f>
        <v/>
      </c>
      <c r="AM102" s="258" t="str">
        <f>IF(AM100="","",VLOOKUP(AM100,'シフト記号表（勤務時間帯）'!$C$6:$U$35,19,FALSE))</f>
        <v/>
      </c>
      <c r="AN102" s="256" t="str">
        <f>IF(AN100="","",VLOOKUP(AN100,'シフト記号表（勤務時間帯）'!$C$6:$U$35,19,FALSE))</f>
        <v/>
      </c>
      <c r="AO102" s="257" t="str">
        <f>IF(AO100="","",VLOOKUP(AO100,'シフト記号表（勤務時間帯）'!$C$6:$U$35,19,FALSE))</f>
        <v/>
      </c>
      <c r="AP102" s="257" t="str">
        <f>IF(AP100="","",VLOOKUP(AP100,'シフト記号表（勤務時間帯）'!$C$6:$U$35,19,FALSE))</f>
        <v/>
      </c>
      <c r="AQ102" s="257" t="str">
        <f>IF(AQ100="","",VLOOKUP(AQ100,'シフト記号表（勤務時間帯）'!$C$6:$U$35,19,FALSE))</f>
        <v/>
      </c>
      <c r="AR102" s="257" t="str">
        <f>IF(AR100="","",VLOOKUP(AR100,'シフト記号表（勤務時間帯）'!$C$6:$U$35,19,FALSE))</f>
        <v/>
      </c>
      <c r="AS102" s="257" t="str">
        <f>IF(AS100="","",VLOOKUP(AS100,'シフト記号表（勤務時間帯）'!$C$6:$U$35,19,FALSE))</f>
        <v/>
      </c>
      <c r="AT102" s="258" t="str">
        <f>IF(AT100="","",VLOOKUP(AT100,'シフト記号表（勤務時間帯）'!$C$6:$U$35,19,FALSE))</f>
        <v/>
      </c>
      <c r="AU102" s="256" t="str">
        <f>IF(AU100="","",VLOOKUP(AU100,'シフト記号表（勤務時間帯）'!$C$6:$U$35,19,FALSE))</f>
        <v/>
      </c>
      <c r="AV102" s="257" t="str">
        <f>IF(AV100="","",VLOOKUP(AV100,'シフト記号表（勤務時間帯）'!$C$6:$U$35,19,FALSE))</f>
        <v/>
      </c>
      <c r="AW102" s="257" t="str">
        <f>IF(AW100="","",VLOOKUP(AW100,'シフト記号表（勤務時間帯）'!$C$6:$U$35,19,FALSE))</f>
        <v/>
      </c>
      <c r="AX102" s="723" t="str">
        <f>IF($BB$3="４週",SUM(S102:AT102),IF($BB$3="暦月",SUM(S102:AW102),""))</f>
        <v/>
      </c>
      <c r="AY102" s="724"/>
      <c r="AZ102" s="725" t="str">
        <f>IF($BB$3="４週",AX102/4,IF($BB$3="暦月",'勤務表（参考様式１_100名まで）'!AX102/('勤務表（参考様式１_100名まで）'!$BB$8/7),""))</f>
        <v/>
      </c>
      <c r="BA102" s="726"/>
      <c r="BB102" s="710"/>
      <c r="BC102" s="711"/>
      <c r="BD102" s="711"/>
      <c r="BE102" s="711"/>
      <c r="BF102" s="712"/>
    </row>
    <row r="103" spans="2:58" ht="20.25" customHeight="1" x14ac:dyDescent="0.15">
      <c r="B103" s="727">
        <f>B100+1</f>
        <v>28</v>
      </c>
      <c r="C103" s="728"/>
      <c r="D103" s="729"/>
      <c r="E103" s="730"/>
      <c r="F103" s="259"/>
      <c r="G103" s="737"/>
      <c r="H103" s="740"/>
      <c r="I103" s="741"/>
      <c r="J103" s="741"/>
      <c r="K103" s="742"/>
      <c r="L103" s="744"/>
      <c r="M103" s="705"/>
      <c r="N103" s="705"/>
      <c r="O103" s="706"/>
      <c r="P103" s="747" t="s">
        <v>248</v>
      </c>
      <c r="Q103" s="748"/>
      <c r="R103" s="749"/>
      <c r="S103" s="248"/>
      <c r="T103" s="249"/>
      <c r="U103" s="249"/>
      <c r="V103" s="249"/>
      <c r="W103" s="249"/>
      <c r="X103" s="249"/>
      <c r="Y103" s="250"/>
      <c r="Z103" s="248"/>
      <c r="AA103" s="249"/>
      <c r="AB103" s="249"/>
      <c r="AC103" s="249"/>
      <c r="AD103" s="249"/>
      <c r="AE103" s="249"/>
      <c r="AF103" s="250"/>
      <c r="AG103" s="248"/>
      <c r="AH103" s="249"/>
      <c r="AI103" s="249"/>
      <c r="AJ103" s="249"/>
      <c r="AK103" s="249"/>
      <c r="AL103" s="249"/>
      <c r="AM103" s="250"/>
      <c r="AN103" s="248"/>
      <c r="AO103" s="249"/>
      <c r="AP103" s="249"/>
      <c r="AQ103" s="249"/>
      <c r="AR103" s="249"/>
      <c r="AS103" s="249"/>
      <c r="AT103" s="250"/>
      <c r="AU103" s="248"/>
      <c r="AV103" s="249"/>
      <c r="AW103" s="249"/>
      <c r="AX103" s="700"/>
      <c r="AY103" s="701"/>
      <c r="AZ103" s="702"/>
      <c r="BA103" s="703"/>
      <c r="BB103" s="704"/>
      <c r="BC103" s="705"/>
      <c r="BD103" s="705"/>
      <c r="BE103" s="705"/>
      <c r="BF103" s="706"/>
    </row>
    <row r="104" spans="2:58" ht="20.25" customHeight="1" x14ac:dyDescent="0.15">
      <c r="B104" s="727"/>
      <c r="C104" s="731"/>
      <c r="D104" s="732"/>
      <c r="E104" s="733"/>
      <c r="F104" s="251"/>
      <c r="G104" s="738"/>
      <c r="H104" s="743"/>
      <c r="I104" s="741"/>
      <c r="J104" s="741"/>
      <c r="K104" s="742"/>
      <c r="L104" s="745"/>
      <c r="M104" s="708"/>
      <c r="N104" s="708"/>
      <c r="O104" s="709"/>
      <c r="P104" s="713" t="s">
        <v>249</v>
      </c>
      <c r="Q104" s="714"/>
      <c r="R104" s="715"/>
      <c r="S104" s="252" t="str">
        <f>IF(S103="","",VLOOKUP(S103,'シフト記号表（勤務時間帯）'!$C$6:$K$35,9,FALSE))</f>
        <v/>
      </c>
      <c r="T104" s="253" t="str">
        <f>IF(T103="","",VLOOKUP(T103,'シフト記号表（勤務時間帯）'!$C$6:$K$35,9,FALSE))</f>
        <v/>
      </c>
      <c r="U104" s="253" t="str">
        <f>IF(U103="","",VLOOKUP(U103,'シフト記号表（勤務時間帯）'!$C$6:$K$35,9,FALSE))</f>
        <v/>
      </c>
      <c r="V104" s="253" t="str">
        <f>IF(V103="","",VLOOKUP(V103,'シフト記号表（勤務時間帯）'!$C$6:$K$35,9,FALSE))</f>
        <v/>
      </c>
      <c r="W104" s="253" t="str">
        <f>IF(W103="","",VLOOKUP(W103,'シフト記号表（勤務時間帯）'!$C$6:$K$35,9,FALSE))</f>
        <v/>
      </c>
      <c r="X104" s="253" t="str">
        <f>IF(X103="","",VLOOKUP(X103,'シフト記号表（勤務時間帯）'!$C$6:$K$35,9,FALSE))</f>
        <v/>
      </c>
      <c r="Y104" s="254" t="str">
        <f>IF(Y103="","",VLOOKUP(Y103,'シフト記号表（勤務時間帯）'!$C$6:$K$35,9,FALSE))</f>
        <v/>
      </c>
      <c r="Z104" s="252" t="str">
        <f>IF(Z103="","",VLOOKUP(Z103,'シフト記号表（勤務時間帯）'!$C$6:$K$35,9,FALSE))</f>
        <v/>
      </c>
      <c r="AA104" s="253" t="str">
        <f>IF(AA103="","",VLOOKUP(AA103,'シフト記号表（勤務時間帯）'!$C$6:$K$35,9,FALSE))</f>
        <v/>
      </c>
      <c r="AB104" s="253" t="str">
        <f>IF(AB103="","",VLOOKUP(AB103,'シフト記号表（勤務時間帯）'!$C$6:$K$35,9,FALSE))</f>
        <v/>
      </c>
      <c r="AC104" s="253" t="str">
        <f>IF(AC103="","",VLOOKUP(AC103,'シフト記号表（勤務時間帯）'!$C$6:$K$35,9,FALSE))</f>
        <v/>
      </c>
      <c r="AD104" s="253" t="str">
        <f>IF(AD103="","",VLOOKUP(AD103,'シフト記号表（勤務時間帯）'!$C$6:$K$35,9,FALSE))</f>
        <v/>
      </c>
      <c r="AE104" s="253" t="str">
        <f>IF(AE103="","",VLOOKUP(AE103,'シフト記号表（勤務時間帯）'!$C$6:$K$35,9,FALSE))</f>
        <v/>
      </c>
      <c r="AF104" s="254" t="str">
        <f>IF(AF103="","",VLOOKUP(AF103,'シフト記号表（勤務時間帯）'!$C$6:$K$35,9,FALSE))</f>
        <v/>
      </c>
      <c r="AG104" s="252" t="str">
        <f>IF(AG103="","",VLOOKUP(AG103,'シフト記号表（勤務時間帯）'!$C$6:$K$35,9,FALSE))</f>
        <v/>
      </c>
      <c r="AH104" s="253" t="str">
        <f>IF(AH103="","",VLOOKUP(AH103,'シフト記号表（勤務時間帯）'!$C$6:$K$35,9,FALSE))</f>
        <v/>
      </c>
      <c r="AI104" s="253" t="str">
        <f>IF(AI103="","",VLOOKUP(AI103,'シフト記号表（勤務時間帯）'!$C$6:$K$35,9,FALSE))</f>
        <v/>
      </c>
      <c r="AJ104" s="253" t="str">
        <f>IF(AJ103="","",VLOOKUP(AJ103,'シフト記号表（勤務時間帯）'!$C$6:$K$35,9,FALSE))</f>
        <v/>
      </c>
      <c r="AK104" s="253" t="str">
        <f>IF(AK103="","",VLOOKUP(AK103,'シフト記号表（勤務時間帯）'!$C$6:$K$35,9,FALSE))</f>
        <v/>
      </c>
      <c r="AL104" s="253" t="str">
        <f>IF(AL103="","",VLOOKUP(AL103,'シフト記号表（勤務時間帯）'!$C$6:$K$35,9,FALSE))</f>
        <v/>
      </c>
      <c r="AM104" s="254" t="str">
        <f>IF(AM103="","",VLOOKUP(AM103,'シフト記号表（勤務時間帯）'!$C$6:$K$35,9,FALSE))</f>
        <v/>
      </c>
      <c r="AN104" s="252" t="str">
        <f>IF(AN103="","",VLOOKUP(AN103,'シフト記号表（勤務時間帯）'!$C$6:$K$35,9,FALSE))</f>
        <v/>
      </c>
      <c r="AO104" s="253" t="str">
        <f>IF(AO103="","",VLOOKUP(AO103,'シフト記号表（勤務時間帯）'!$C$6:$K$35,9,FALSE))</f>
        <v/>
      </c>
      <c r="AP104" s="253" t="str">
        <f>IF(AP103="","",VLOOKUP(AP103,'シフト記号表（勤務時間帯）'!$C$6:$K$35,9,FALSE))</f>
        <v/>
      </c>
      <c r="AQ104" s="253" t="str">
        <f>IF(AQ103="","",VLOOKUP(AQ103,'シフト記号表（勤務時間帯）'!$C$6:$K$35,9,FALSE))</f>
        <v/>
      </c>
      <c r="AR104" s="253" t="str">
        <f>IF(AR103="","",VLOOKUP(AR103,'シフト記号表（勤務時間帯）'!$C$6:$K$35,9,FALSE))</f>
        <v/>
      </c>
      <c r="AS104" s="253" t="str">
        <f>IF(AS103="","",VLOOKUP(AS103,'シフト記号表（勤務時間帯）'!$C$6:$K$35,9,FALSE))</f>
        <v/>
      </c>
      <c r="AT104" s="254" t="str">
        <f>IF(AT103="","",VLOOKUP(AT103,'シフト記号表（勤務時間帯）'!$C$6:$K$35,9,FALSE))</f>
        <v/>
      </c>
      <c r="AU104" s="252" t="str">
        <f>IF(AU103="","",VLOOKUP(AU103,'シフト記号表（勤務時間帯）'!$C$6:$K$35,9,FALSE))</f>
        <v/>
      </c>
      <c r="AV104" s="253" t="str">
        <f>IF(AV103="","",VLOOKUP(AV103,'シフト記号表（勤務時間帯）'!$C$6:$K$35,9,FALSE))</f>
        <v/>
      </c>
      <c r="AW104" s="253" t="str">
        <f>IF(AW103="","",VLOOKUP(AW103,'シフト記号表（勤務時間帯）'!$C$6:$K$35,9,FALSE))</f>
        <v/>
      </c>
      <c r="AX104" s="716" t="str">
        <f>IF($BB$3="４週",SUM(S104:AT104),IF($BB$3="暦月",SUM(S104:AW104),""))</f>
        <v/>
      </c>
      <c r="AY104" s="717"/>
      <c r="AZ104" s="718" t="str">
        <f>IF($BB$3="４週",AX104/4,IF($BB$3="暦月",'勤務表（参考様式１_100名まで）'!AX104/('勤務表（参考様式１_100名まで）'!$BB$8/7),""))</f>
        <v/>
      </c>
      <c r="BA104" s="719"/>
      <c r="BB104" s="707"/>
      <c r="BC104" s="708"/>
      <c r="BD104" s="708"/>
      <c r="BE104" s="708"/>
      <c r="BF104" s="709"/>
    </row>
    <row r="105" spans="2:58" ht="20.25" customHeight="1" x14ac:dyDescent="0.15">
      <c r="B105" s="727"/>
      <c r="C105" s="734"/>
      <c r="D105" s="735"/>
      <c r="E105" s="736"/>
      <c r="F105" s="260">
        <f>C103</f>
        <v>0</v>
      </c>
      <c r="G105" s="739"/>
      <c r="H105" s="743"/>
      <c r="I105" s="741"/>
      <c r="J105" s="741"/>
      <c r="K105" s="742"/>
      <c r="L105" s="746"/>
      <c r="M105" s="711"/>
      <c r="N105" s="711"/>
      <c r="O105" s="712"/>
      <c r="P105" s="720" t="s">
        <v>250</v>
      </c>
      <c r="Q105" s="721"/>
      <c r="R105" s="722"/>
      <c r="S105" s="256" t="str">
        <f>IF(S103="","",VLOOKUP(S103,'シフト記号表（勤務時間帯）'!$C$6:$U$35,19,FALSE))</f>
        <v/>
      </c>
      <c r="T105" s="257" t="str">
        <f>IF(T103="","",VLOOKUP(T103,'シフト記号表（勤務時間帯）'!$C$6:$U$35,19,FALSE))</f>
        <v/>
      </c>
      <c r="U105" s="257" t="str">
        <f>IF(U103="","",VLOOKUP(U103,'シフト記号表（勤務時間帯）'!$C$6:$U$35,19,FALSE))</f>
        <v/>
      </c>
      <c r="V105" s="257" t="str">
        <f>IF(V103="","",VLOOKUP(V103,'シフト記号表（勤務時間帯）'!$C$6:$U$35,19,FALSE))</f>
        <v/>
      </c>
      <c r="W105" s="257" t="str">
        <f>IF(W103="","",VLOOKUP(W103,'シフト記号表（勤務時間帯）'!$C$6:$U$35,19,FALSE))</f>
        <v/>
      </c>
      <c r="X105" s="257" t="str">
        <f>IF(X103="","",VLOOKUP(X103,'シフト記号表（勤務時間帯）'!$C$6:$U$35,19,FALSE))</f>
        <v/>
      </c>
      <c r="Y105" s="258" t="str">
        <f>IF(Y103="","",VLOOKUP(Y103,'シフト記号表（勤務時間帯）'!$C$6:$U$35,19,FALSE))</f>
        <v/>
      </c>
      <c r="Z105" s="256" t="str">
        <f>IF(Z103="","",VLOOKUP(Z103,'シフト記号表（勤務時間帯）'!$C$6:$U$35,19,FALSE))</f>
        <v/>
      </c>
      <c r="AA105" s="257" t="str">
        <f>IF(AA103="","",VLOOKUP(AA103,'シフト記号表（勤務時間帯）'!$C$6:$U$35,19,FALSE))</f>
        <v/>
      </c>
      <c r="AB105" s="257" t="str">
        <f>IF(AB103="","",VLOOKUP(AB103,'シフト記号表（勤務時間帯）'!$C$6:$U$35,19,FALSE))</f>
        <v/>
      </c>
      <c r="AC105" s="257" t="str">
        <f>IF(AC103="","",VLOOKUP(AC103,'シフト記号表（勤務時間帯）'!$C$6:$U$35,19,FALSE))</f>
        <v/>
      </c>
      <c r="AD105" s="257" t="str">
        <f>IF(AD103="","",VLOOKUP(AD103,'シフト記号表（勤務時間帯）'!$C$6:$U$35,19,FALSE))</f>
        <v/>
      </c>
      <c r="AE105" s="257" t="str">
        <f>IF(AE103="","",VLOOKUP(AE103,'シフト記号表（勤務時間帯）'!$C$6:$U$35,19,FALSE))</f>
        <v/>
      </c>
      <c r="AF105" s="258" t="str">
        <f>IF(AF103="","",VLOOKUP(AF103,'シフト記号表（勤務時間帯）'!$C$6:$U$35,19,FALSE))</f>
        <v/>
      </c>
      <c r="AG105" s="256" t="str">
        <f>IF(AG103="","",VLOOKUP(AG103,'シフト記号表（勤務時間帯）'!$C$6:$U$35,19,FALSE))</f>
        <v/>
      </c>
      <c r="AH105" s="257" t="str">
        <f>IF(AH103="","",VLOOKUP(AH103,'シフト記号表（勤務時間帯）'!$C$6:$U$35,19,FALSE))</f>
        <v/>
      </c>
      <c r="AI105" s="257" t="str">
        <f>IF(AI103="","",VLOOKUP(AI103,'シフト記号表（勤務時間帯）'!$C$6:$U$35,19,FALSE))</f>
        <v/>
      </c>
      <c r="AJ105" s="257" t="str">
        <f>IF(AJ103="","",VLOOKUP(AJ103,'シフト記号表（勤務時間帯）'!$C$6:$U$35,19,FALSE))</f>
        <v/>
      </c>
      <c r="AK105" s="257" t="str">
        <f>IF(AK103="","",VLOOKUP(AK103,'シフト記号表（勤務時間帯）'!$C$6:$U$35,19,FALSE))</f>
        <v/>
      </c>
      <c r="AL105" s="257" t="str">
        <f>IF(AL103="","",VLOOKUP(AL103,'シフト記号表（勤務時間帯）'!$C$6:$U$35,19,FALSE))</f>
        <v/>
      </c>
      <c r="AM105" s="258" t="str">
        <f>IF(AM103="","",VLOOKUP(AM103,'シフト記号表（勤務時間帯）'!$C$6:$U$35,19,FALSE))</f>
        <v/>
      </c>
      <c r="AN105" s="256" t="str">
        <f>IF(AN103="","",VLOOKUP(AN103,'シフト記号表（勤務時間帯）'!$C$6:$U$35,19,FALSE))</f>
        <v/>
      </c>
      <c r="AO105" s="257" t="str">
        <f>IF(AO103="","",VLOOKUP(AO103,'シフト記号表（勤務時間帯）'!$C$6:$U$35,19,FALSE))</f>
        <v/>
      </c>
      <c r="AP105" s="257" t="str">
        <f>IF(AP103="","",VLOOKUP(AP103,'シフト記号表（勤務時間帯）'!$C$6:$U$35,19,FALSE))</f>
        <v/>
      </c>
      <c r="AQ105" s="257" t="str">
        <f>IF(AQ103="","",VLOOKUP(AQ103,'シフト記号表（勤務時間帯）'!$C$6:$U$35,19,FALSE))</f>
        <v/>
      </c>
      <c r="AR105" s="257" t="str">
        <f>IF(AR103="","",VLOOKUP(AR103,'シフト記号表（勤務時間帯）'!$C$6:$U$35,19,FALSE))</f>
        <v/>
      </c>
      <c r="AS105" s="257" t="str">
        <f>IF(AS103="","",VLOOKUP(AS103,'シフト記号表（勤務時間帯）'!$C$6:$U$35,19,FALSE))</f>
        <v/>
      </c>
      <c r="AT105" s="258" t="str">
        <f>IF(AT103="","",VLOOKUP(AT103,'シフト記号表（勤務時間帯）'!$C$6:$U$35,19,FALSE))</f>
        <v/>
      </c>
      <c r="AU105" s="256" t="str">
        <f>IF(AU103="","",VLOOKUP(AU103,'シフト記号表（勤務時間帯）'!$C$6:$U$35,19,FALSE))</f>
        <v/>
      </c>
      <c r="AV105" s="257" t="str">
        <f>IF(AV103="","",VLOOKUP(AV103,'シフト記号表（勤務時間帯）'!$C$6:$U$35,19,FALSE))</f>
        <v/>
      </c>
      <c r="AW105" s="257" t="str">
        <f>IF(AW103="","",VLOOKUP(AW103,'シフト記号表（勤務時間帯）'!$C$6:$U$35,19,FALSE))</f>
        <v/>
      </c>
      <c r="AX105" s="723" t="str">
        <f>IF($BB$3="４週",SUM(S105:AT105),IF($BB$3="暦月",SUM(S105:AW105),""))</f>
        <v/>
      </c>
      <c r="AY105" s="724"/>
      <c r="AZ105" s="725" t="str">
        <f>IF($BB$3="４週",AX105/4,IF($BB$3="暦月",'勤務表（参考様式１_100名まで）'!AX105/('勤務表（参考様式１_100名まで）'!$BB$8/7),""))</f>
        <v/>
      </c>
      <c r="BA105" s="726"/>
      <c r="BB105" s="710"/>
      <c r="BC105" s="711"/>
      <c r="BD105" s="711"/>
      <c r="BE105" s="711"/>
      <c r="BF105" s="712"/>
    </row>
    <row r="106" spans="2:58" ht="20.25" customHeight="1" x14ac:dyDescent="0.15">
      <c r="B106" s="727">
        <f>B103+1</f>
        <v>29</v>
      </c>
      <c r="C106" s="728"/>
      <c r="D106" s="729"/>
      <c r="E106" s="730"/>
      <c r="F106" s="259"/>
      <c r="G106" s="737"/>
      <c r="H106" s="740"/>
      <c r="I106" s="741"/>
      <c r="J106" s="741"/>
      <c r="K106" s="742"/>
      <c r="L106" s="744"/>
      <c r="M106" s="705"/>
      <c r="N106" s="705"/>
      <c r="O106" s="706"/>
      <c r="P106" s="747" t="s">
        <v>248</v>
      </c>
      <c r="Q106" s="748"/>
      <c r="R106" s="749"/>
      <c r="S106" s="248"/>
      <c r="T106" s="249"/>
      <c r="U106" s="249"/>
      <c r="V106" s="249"/>
      <c r="W106" s="249"/>
      <c r="X106" s="249"/>
      <c r="Y106" s="250"/>
      <c r="Z106" s="248"/>
      <c r="AA106" s="249"/>
      <c r="AB106" s="249"/>
      <c r="AC106" s="249"/>
      <c r="AD106" s="249"/>
      <c r="AE106" s="249"/>
      <c r="AF106" s="250"/>
      <c r="AG106" s="248"/>
      <c r="AH106" s="249"/>
      <c r="AI106" s="249"/>
      <c r="AJ106" s="249"/>
      <c r="AK106" s="249"/>
      <c r="AL106" s="249"/>
      <c r="AM106" s="250"/>
      <c r="AN106" s="248"/>
      <c r="AO106" s="249"/>
      <c r="AP106" s="249"/>
      <c r="AQ106" s="249"/>
      <c r="AR106" s="249"/>
      <c r="AS106" s="249"/>
      <c r="AT106" s="250"/>
      <c r="AU106" s="248"/>
      <c r="AV106" s="249"/>
      <c r="AW106" s="249"/>
      <c r="AX106" s="700"/>
      <c r="AY106" s="701"/>
      <c r="AZ106" s="702"/>
      <c r="BA106" s="703"/>
      <c r="BB106" s="704"/>
      <c r="BC106" s="705"/>
      <c r="BD106" s="705"/>
      <c r="BE106" s="705"/>
      <c r="BF106" s="706"/>
    </row>
    <row r="107" spans="2:58" ht="20.25" customHeight="1" x14ac:dyDescent="0.15">
      <c r="B107" s="727"/>
      <c r="C107" s="731"/>
      <c r="D107" s="732"/>
      <c r="E107" s="733"/>
      <c r="F107" s="251"/>
      <c r="G107" s="738"/>
      <c r="H107" s="743"/>
      <c r="I107" s="741"/>
      <c r="J107" s="741"/>
      <c r="K107" s="742"/>
      <c r="L107" s="745"/>
      <c r="M107" s="708"/>
      <c r="N107" s="708"/>
      <c r="O107" s="709"/>
      <c r="P107" s="713" t="s">
        <v>249</v>
      </c>
      <c r="Q107" s="714"/>
      <c r="R107" s="715"/>
      <c r="S107" s="252" t="str">
        <f>IF(S106="","",VLOOKUP(S106,'シフト記号表（勤務時間帯）'!$C$6:$K$35,9,FALSE))</f>
        <v/>
      </c>
      <c r="T107" s="253" t="str">
        <f>IF(T106="","",VLOOKUP(T106,'シフト記号表（勤務時間帯）'!$C$6:$K$35,9,FALSE))</f>
        <v/>
      </c>
      <c r="U107" s="253" t="str">
        <f>IF(U106="","",VLOOKUP(U106,'シフト記号表（勤務時間帯）'!$C$6:$K$35,9,FALSE))</f>
        <v/>
      </c>
      <c r="V107" s="253" t="str">
        <f>IF(V106="","",VLOOKUP(V106,'シフト記号表（勤務時間帯）'!$C$6:$K$35,9,FALSE))</f>
        <v/>
      </c>
      <c r="W107" s="253" t="str">
        <f>IF(W106="","",VLOOKUP(W106,'シフト記号表（勤務時間帯）'!$C$6:$K$35,9,FALSE))</f>
        <v/>
      </c>
      <c r="X107" s="253" t="str">
        <f>IF(X106="","",VLOOKUP(X106,'シフト記号表（勤務時間帯）'!$C$6:$K$35,9,FALSE))</f>
        <v/>
      </c>
      <c r="Y107" s="254" t="str">
        <f>IF(Y106="","",VLOOKUP(Y106,'シフト記号表（勤務時間帯）'!$C$6:$K$35,9,FALSE))</f>
        <v/>
      </c>
      <c r="Z107" s="252" t="str">
        <f>IF(Z106="","",VLOOKUP(Z106,'シフト記号表（勤務時間帯）'!$C$6:$K$35,9,FALSE))</f>
        <v/>
      </c>
      <c r="AA107" s="253" t="str">
        <f>IF(AA106="","",VLOOKUP(AA106,'シフト記号表（勤務時間帯）'!$C$6:$K$35,9,FALSE))</f>
        <v/>
      </c>
      <c r="AB107" s="253" t="str">
        <f>IF(AB106="","",VLOOKUP(AB106,'シフト記号表（勤務時間帯）'!$C$6:$K$35,9,FALSE))</f>
        <v/>
      </c>
      <c r="AC107" s="253" t="str">
        <f>IF(AC106="","",VLOOKUP(AC106,'シフト記号表（勤務時間帯）'!$C$6:$K$35,9,FALSE))</f>
        <v/>
      </c>
      <c r="AD107" s="253" t="str">
        <f>IF(AD106="","",VLOOKUP(AD106,'シフト記号表（勤務時間帯）'!$C$6:$K$35,9,FALSE))</f>
        <v/>
      </c>
      <c r="AE107" s="253" t="str">
        <f>IF(AE106="","",VLOOKUP(AE106,'シフト記号表（勤務時間帯）'!$C$6:$K$35,9,FALSE))</f>
        <v/>
      </c>
      <c r="AF107" s="254" t="str">
        <f>IF(AF106="","",VLOOKUP(AF106,'シフト記号表（勤務時間帯）'!$C$6:$K$35,9,FALSE))</f>
        <v/>
      </c>
      <c r="AG107" s="252" t="str">
        <f>IF(AG106="","",VLOOKUP(AG106,'シフト記号表（勤務時間帯）'!$C$6:$K$35,9,FALSE))</f>
        <v/>
      </c>
      <c r="AH107" s="253" t="str">
        <f>IF(AH106="","",VLOOKUP(AH106,'シフト記号表（勤務時間帯）'!$C$6:$K$35,9,FALSE))</f>
        <v/>
      </c>
      <c r="AI107" s="253" t="str">
        <f>IF(AI106="","",VLOOKUP(AI106,'シフト記号表（勤務時間帯）'!$C$6:$K$35,9,FALSE))</f>
        <v/>
      </c>
      <c r="AJ107" s="253" t="str">
        <f>IF(AJ106="","",VLOOKUP(AJ106,'シフト記号表（勤務時間帯）'!$C$6:$K$35,9,FALSE))</f>
        <v/>
      </c>
      <c r="AK107" s="253" t="str">
        <f>IF(AK106="","",VLOOKUP(AK106,'シフト記号表（勤務時間帯）'!$C$6:$K$35,9,FALSE))</f>
        <v/>
      </c>
      <c r="AL107" s="253" t="str">
        <f>IF(AL106="","",VLOOKUP(AL106,'シフト記号表（勤務時間帯）'!$C$6:$K$35,9,FALSE))</f>
        <v/>
      </c>
      <c r="AM107" s="254" t="str">
        <f>IF(AM106="","",VLOOKUP(AM106,'シフト記号表（勤務時間帯）'!$C$6:$K$35,9,FALSE))</f>
        <v/>
      </c>
      <c r="AN107" s="252" t="str">
        <f>IF(AN106="","",VLOOKUP(AN106,'シフト記号表（勤務時間帯）'!$C$6:$K$35,9,FALSE))</f>
        <v/>
      </c>
      <c r="AO107" s="253" t="str">
        <f>IF(AO106="","",VLOOKUP(AO106,'シフト記号表（勤務時間帯）'!$C$6:$K$35,9,FALSE))</f>
        <v/>
      </c>
      <c r="AP107" s="253" t="str">
        <f>IF(AP106="","",VLOOKUP(AP106,'シフト記号表（勤務時間帯）'!$C$6:$K$35,9,FALSE))</f>
        <v/>
      </c>
      <c r="AQ107" s="253" t="str">
        <f>IF(AQ106="","",VLOOKUP(AQ106,'シフト記号表（勤務時間帯）'!$C$6:$K$35,9,FALSE))</f>
        <v/>
      </c>
      <c r="AR107" s="253" t="str">
        <f>IF(AR106="","",VLOOKUP(AR106,'シフト記号表（勤務時間帯）'!$C$6:$K$35,9,FALSE))</f>
        <v/>
      </c>
      <c r="AS107" s="253" t="str">
        <f>IF(AS106="","",VLOOKUP(AS106,'シフト記号表（勤務時間帯）'!$C$6:$K$35,9,FALSE))</f>
        <v/>
      </c>
      <c r="AT107" s="254" t="str">
        <f>IF(AT106="","",VLOOKUP(AT106,'シフト記号表（勤務時間帯）'!$C$6:$K$35,9,FALSE))</f>
        <v/>
      </c>
      <c r="AU107" s="252" t="str">
        <f>IF(AU106="","",VLOOKUP(AU106,'シフト記号表（勤務時間帯）'!$C$6:$K$35,9,FALSE))</f>
        <v/>
      </c>
      <c r="AV107" s="253" t="str">
        <f>IF(AV106="","",VLOOKUP(AV106,'シフト記号表（勤務時間帯）'!$C$6:$K$35,9,FALSE))</f>
        <v/>
      </c>
      <c r="AW107" s="253" t="str">
        <f>IF(AW106="","",VLOOKUP(AW106,'シフト記号表（勤務時間帯）'!$C$6:$K$35,9,FALSE))</f>
        <v/>
      </c>
      <c r="AX107" s="716" t="str">
        <f>IF($BB$3="４週",SUM(S107:AT107),IF($BB$3="暦月",SUM(S107:AW107),""))</f>
        <v/>
      </c>
      <c r="AY107" s="717"/>
      <c r="AZ107" s="718" t="str">
        <f>IF($BB$3="４週",AX107/4,IF($BB$3="暦月",'勤務表（参考様式１_100名まで）'!AX107/('勤務表（参考様式１_100名まで）'!$BB$8/7),""))</f>
        <v/>
      </c>
      <c r="BA107" s="719"/>
      <c r="BB107" s="707"/>
      <c r="BC107" s="708"/>
      <c r="BD107" s="708"/>
      <c r="BE107" s="708"/>
      <c r="BF107" s="709"/>
    </row>
    <row r="108" spans="2:58" ht="20.25" customHeight="1" x14ac:dyDescent="0.15">
      <c r="B108" s="727"/>
      <c r="C108" s="734"/>
      <c r="D108" s="735"/>
      <c r="E108" s="736"/>
      <c r="F108" s="260">
        <f>C106</f>
        <v>0</v>
      </c>
      <c r="G108" s="739"/>
      <c r="H108" s="743"/>
      <c r="I108" s="741"/>
      <c r="J108" s="741"/>
      <c r="K108" s="742"/>
      <c r="L108" s="746"/>
      <c r="M108" s="711"/>
      <c r="N108" s="711"/>
      <c r="O108" s="712"/>
      <c r="P108" s="720" t="s">
        <v>250</v>
      </c>
      <c r="Q108" s="721"/>
      <c r="R108" s="722"/>
      <c r="S108" s="256" t="str">
        <f>IF(S106="","",VLOOKUP(S106,'シフト記号表（勤務時間帯）'!$C$6:$U$35,19,FALSE))</f>
        <v/>
      </c>
      <c r="T108" s="257" t="str">
        <f>IF(T106="","",VLOOKUP(T106,'シフト記号表（勤務時間帯）'!$C$6:$U$35,19,FALSE))</f>
        <v/>
      </c>
      <c r="U108" s="257" t="str">
        <f>IF(U106="","",VLOOKUP(U106,'シフト記号表（勤務時間帯）'!$C$6:$U$35,19,FALSE))</f>
        <v/>
      </c>
      <c r="V108" s="257" t="str">
        <f>IF(V106="","",VLOOKUP(V106,'シフト記号表（勤務時間帯）'!$C$6:$U$35,19,FALSE))</f>
        <v/>
      </c>
      <c r="W108" s="257" t="str">
        <f>IF(W106="","",VLOOKUP(W106,'シフト記号表（勤務時間帯）'!$C$6:$U$35,19,FALSE))</f>
        <v/>
      </c>
      <c r="X108" s="257" t="str">
        <f>IF(X106="","",VLOOKUP(X106,'シフト記号表（勤務時間帯）'!$C$6:$U$35,19,FALSE))</f>
        <v/>
      </c>
      <c r="Y108" s="258" t="str">
        <f>IF(Y106="","",VLOOKUP(Y106,'シフト記号表（勤務時間帯）'!$C$6:$U$35,19,FALSE))</f>
        <v/>
      </c>
      <c r="Z108" s="256" t="str">
        <f>IF(Z106="","",VLOOKUP(Z106,'シフト記号表（勤務時間帯）'!$C$6:$U$35,19,FALSE))</f>
        <v/>
      </c>
      <c r="AA108" s="257" t="str">
        <f>IF(AA106="","",VLOOKUP(AA106,'シフト記号表（勤務時間帯）'!$C$6:$U$35,19,FALSE))</f>
        <v/>
      </c>
      <c r="AB108" s="257" t="str">
        <f>IF(AB106="","",VLOOKUP(AB106,'シフト記号表（勤務時間帯）'!$C$6:$U$35,19,FALSE))</f>
        <v/>
      </c>
      <c r="AC108" s="257" t="str">
        <f>IF(AC106="","",VLOOKUP(AC106,'シフト記号表（勤務時間帯）'!$C$6:$U$35,19,FALSE))</f>
        <v/>
      </c>
      <c r="AD108" s="257" t="str">
        <f>IF(AD106="","",VLOOKUP(AD106,'シフト記号表（勤務時間帯）'!$C$6:$U$35,19,FALSE))</f>
        <v/>
      </c>
      <c r="AE108" s="257" t="str">
        <f>IF(AE106="","",VLOOKUP(AE106,'シフト記号表（勤務時間帯）'!$C$6:$U$35,19,FALSE))</f>
        <v/>
      </c>
      <c r="AF108" s="258" t="str">
        <f>IF(AF106="","",VLOOKUP(AF106,'シフト記号表（勤務時間帯）'!$C$6:$U$35,19,FALSE))</f>
        <v/>
      </c>
      <c r="AG108" s="256" t="str">
        <f>IF(AG106="","",VLOOKUP(AG106,'シフト記号表（勤務時間帯）'!$C$6:$U$35,19,FALSE))</f>
        <v/>
      </c>
      <c r="AH108" s="257" t="str">
        <f>IF(AH106="","",VLOOKUP(AH106,'シフト記号表（勤務時間帯）'!$C$6:$U$35,19,FALSE))</f>
        <v/>
      </c>
      <c r="AI108" s="257" t="str">
        <f>IF(AI106="","",VLOOKUP(AI106,'シフト記号表（勤務時間帯）'!$C$6:$U$35,19,FALSE))</f>
        <v/>
      </c>
      <c r="AJ108" s="257" t="str">
        <f>IF(AJ106="","",VLOOKUP(AJ106,'シフト記号表（勤務時間帯）'!$C$6:$U$35,19,FALSE))</f>
        <v/>
      </c>
      <c r="AK108" s="257" t="str">
        <f>IF(AK106="","",VLOOKUP(AK106,'シフト記号表（勤務時間帯）'!$C$6:$U$35,19,FALSE))</f>
        <v/>
      </c>
      <c r="AL108" s="257" t="str">
        <f>IF(AL106="","",VLOOKUP(AL106,'シフト記号表（勤務時間帯）'!$C$6:$U$35,19,FALSE))</f>
        <v/>
      </c>
      <c r="AM108" s="258" t="str">
        <f>IF(AM106="","",VLOOKUP(AM106,'シフト記号表（勤務時間帯）'!$C$6:$U$35,19,FALSE))</f>
        <v/>
      </c>
      <c r="AN108" s="256" t="str">
        <f>IF(AN106="","",VLOOKUP(AN106,'シフト記号表（勤務時間帯）'!$C$6:$U$35,19,FALSE))</f>
        <v/>
      </c>
      <c r="AO108" s="257" t="str">
        <f>IF(AO106="","",VLOOKUP(AO106,'シフト記号表（勤務時間帯）'!$C$6:$U$35,19,FALSE))</f>
        <v/>
      </c>
      <c r="AP108" s="257" t="str">
        <f>IF(AP106="","",VLOOKUP(AP106,'シフト記号表（勤務時間帯）'!$C$6:$U$35,19,FALSE))</f>
        <v/>
      </c>
      <c r="AQ108" s="257" t="str">
        <f>IF(AQ106="","",VLOOKUP(AQ106,'シフト記号表（勤務時間帯）'!$C$6:$U$35,19,FALSE))</f>
        <v/>
      </c>
      <c r="AR108" s="257" t="str">
        <f>IF(AR106="","",VLOOKUP(AR106,'シフト記号表（勤務時間帯）'!$C$6:$U$35,19,FALSE))</f>
        <v/>
      </c>
      <c r="AS108" s="257" t="str">
        <f>IF(AS106="","",VLOOKUP(AS106,'シフト記号表（勤務時間帯）'!$C$6:$U$35,19,FALSE))</f>
        <v/>
      </c>
      <c r="AT108" s="258" t="str">
        <f>IF(AT106="","",VLOOKUP(AT106,'シフト記号表（勤務時間帯）'!$C$6:$U$35,19,FALSE))</f>
        <v/>
      </c>
      <c r="AU108" s="256" t="str">
        <f>IF(AU106="","",VLOOKUP(AU106,'シフト記号表（勤務時間帯）'!$C$6:$U$35,19,FALSE))</f>
        <v/>
      </c>
      <c r="AV108" s="257" t="str">
        <f>IF(AV106="","",VLOOKUP(AV106,'シフト記号表（勤務時間帯）'!$C$6:$U$35,19,FALSE))</f>
        <v/>
      </c>
      <c r="AW108" s="257" t="str">
        <f>IF(AW106="","",VLOOKUP(AW106,'シフト記号表（勤務時間帯）'!$C$6:$U$35,19,FALSE))</f>
        <v/>
      </c>
      <c r="AX108" s="723" t="str">
        <f>IF($BB$3="４週",SUM(S108:AT108),IF($BB$3="暦月",SUM(S108:AW108),""))</f>
        <v/>
      </c>
      <c r="AY108" s="724"/>
      <c r="AZ108" s="725" t="str">
        <f>IF($BB$3="４週",AX108/4,IF($BB$3="暦月",'勤務表（参考様式１_100名まで）'!AX108/('勤務表（参考様式１_100名まで）'!$BB$8/7),""))</f>
        <v/>
      </c>
      <c r="BA108" s="726"/>
      <c r="BB108" s="710"/>
      <c r="BC108" s="711"/>
      <c r="BD108" s="711"/>
      <c r="BE108" s="711"/>
      <c r="BF108" s="712"/>
    </row>
    <row r="109" spans="2:58" ht="20.25" customHeight="1" x14ac:dyDescent="0.15">
      <c r="B109" s="727">
        <f>B106+1</f>
        <v>30</v>
      </c>
      <c r="C109" s="728"/>
      <c r="D109" s="729"/>
      <c r="E109" s="730"/>
      <c r="F109" s="259"/>
      <c r="G109" s="737"/>
      <c r="H109" s="740"/>
      <c r="I109" s="741"/>
      <c r="J109" s="741"/>
      <c r="K109" s="742"/>
      <c r="L109" s="744"/>
      <c r="M109" s="705"/>
      <c r="N109" s="705"/>
      <c r="O109" s="706"/>
      <c r="P109" s="747" t="s">
        <v>248</v>
      </c>
      <c r="Q109" s="748"/>
      <c r="R109" s="749"/>
      <c r="S109" s="248"/>
      <c r="T109" s="249"/>
      <c r="U109" s="249"/>
      <c r="V109" s="249"/>
      <c r="W109" s="249"/>
      <c r="X109" s="249"/>
      <c r="Y109" s="250"/>
      <c r="Z109" s="248"/>
      <c r="AA109" s="249"/>
      <c r="AB109" s="249"/>
      <c r="AC109" s="249"/>
      <c r="AD109" s="249"/>
      <c r="AE109" s="249"/>
      <c r="AF109" s="250"/>
      <c r="AG109" s="248"/>
      <c r="AH109" s="249"/>
      <c r="AI109" s="249"/>
      <c r="AJ109" s="249"/>
      <c r="AK109" s="249"/>
      <c r="AL109" s="249"/>
      <c r="AM109" s="250"/>
      <c r="AN109" s="248"/>
      <c r="AO109" s="249"/>
      <c r="AP109" s="249"/>
      <c r="AQ109" s="249"/>
      <c r="AR109" s="249"/>
      <c r="AS109" s="249"/>
      <c r="AT109" s="250"/>
      <c r="AU109" s="248"/>
      <c r="AV109" s="249"/>
      <c r="AW109" s="249"/>
      <c r="AX109" s="700"/>
      <c r="AY109" s="701"/>
      <c r="AZ109" s="702"/>
      <c r="BA109" s="703"/>
      <c r="BB109" s="704"/>
      <c r="BC109" s="705"/>
      <c r="BD109" s="705"/>
      <c r="BE109" s="705"/>
      <c r="BF109" s="706"/>
    </row>
    <row r="110" spans="2:58" ht="20.25" customHeight="1" x14ac:dyDescent="0.15">
      <c r="B110" s="727"/>
      <c r="C110" s="731"/>
      <c r="D110" s="732"/>
      <c r="E110" s="733"/>
      <c r="F110" s="251"/>
      <c r="G110" s="738"/>
      <c r="H110" s="743"/>
      <c r="I110" s="741"/>
      <c r="J110" s="741"/>
      <c r="K110" s="742"/>
      <c r="L110" s="745"/>
      <c r="M110" s="708"/>
      <c r="N110" s="708"/>
      <c r="O110" s="709"/>
      <c r="P110" s="713" t="s">
        <v>249</v>
      </c>
      <c r="Q110" s="714"/>
      <c r="R110" s="715"/>
      <c r="S110" s="252" t="str">
        <f>IF(S109="","",VLOOKUP(S109,'シフト記号表（勤務時間帯）'!$C$6:$K$35,9,FALSE))</f>
        <v/>
      </c>
      <c r="T110" s="253" t="str">
        <f>IF(T109="","",VLOOKUP(T109,'シフト記号表（勤務時間帯）'!$C$6:$K$35,9,FALSE))</f>
        <v/>
      </c>
      <c r="U110" s="253" t="str">
        <f>IF(U109="","",VLOOKUP(U109,'シフト記号表（勤務時間帯）'!$C$6:$K$35,9,FALSE))</f>
        <v/>
      </c>
      <c r="V110" s="253" t="str">
        <f>IF(V109="","",VLOOKUP(V109,'シフト記号表（勤務時間帯）'!$C$6:$K$35,9,FALSE))</f>
        <v/>
      </c>
      <c r="W110" s="253" t="str">
        <f>IF(W109="","",VLOOKUP(W109,'シフト記号表（勤務時間帯）'!$C$6:$K$35,9,FALSE))</f>
        <v/>
      </c>
      <c r="X110" s="253" t="str">
        <f>IF(X109="","",VLOOKUP(X109,'シフト記号表（勤務時間帯）'!$C$6:$K$35,9,FALSE))</f>
        <v/>
      </c>
      <c r="Y110" s="254" t="str">
        <f>IF(Y109="","",VLOOKUP(Y109,'シフト記号表（勤務時間帯）'!$C$6:$K$35,9,FALSE))</f>
        <v/>
      </c>
      <c r="Z110" s="252" t="str">
        <f>IF(Z109="","",VLOOKUP(Z109,'シフト記号表（勤務時間帯）'!$C$6:$K$35,9,FALSE))</f>
        <v/>
      </c>
      <c r="AA110" s="253" t="str">
        <f>IF(AA109="","",VLOOKUP(AA109,'シフト記号表（勤務時間帯）'!$C$6:$K$35,9,FALSE))</f>
        <v/>
      </c>
      <c r="AB110" s="253" t="str">
        <f>IF(AB109="","",VLOOKUP(AB109,'シフト記号表（勤務時間帯）'!$C$6:$K$35,9,FALSE))</f>
        <v/>
      </c>
      <c r="AC110" s="253" t="str">
        <f>IF(AC109="","",VLOOKUP(AC109,'シフト記号表（勤務時間帯）'!$C$6:$K$35,9,FALSE))</f>
        <v/>
      </c>
      <c r="AD110" s="253" t="str">
        <f>IF(AD109="","",VLOOKUP(AD109,'シフト記号表（勤務時間帯）'!$C$6:$K$35,9,FALSE))</f>
        <v/>
      </c>
      <c r="AE110" s="253" t="str">
        <f>IF(AE109="","",VLOOKUP(AE109,'シフト記号表（勤務時間帯）'!$C$6:$K$35,9,FALSE))</f>
        <v/>
      </c>
      <c r="AF110" s="254" t="str">
        <f>IF(AF109="","",VLOOKUP(AF109,'シフト記号表（勤務時間帯）'!$C$6:$K$35,9,FALSE))</f>
        <v/>
      </c>
      <c r="AG110" s="252" t="str">
        <f>IF(AG109="","",VLOOKUP(AG109,'シフト記号表（勤務時間帯）'!$C$6:$K$35,9,FALSE))</f>
        <v/>
      </c>
      <c r="AH110" s="253" t="str">
        <f>IF(AH109="","",VLOOKUP(AH109,'シフト記号表（勤務時間帯）'!$C$6:$K$35,9,FALSE))</f>
        <v/>
      </c>
      <c r="AI110" s="253" t="str">
        <f>IF(AI109="","",VLOOKUP(AI109,'シフト記号表（勤務時間帯）'!$C$6:$K$35,9,FALSE))</f>
        <v/>
      </c>
      <c r="AJ110" s="253" t="str">
        <f>IF(AJ109="","",VLOOKUP(AJ109,'シフト記号表（勤務時間帯）'!$C$6:$K$35,9,FALSE))</f>
        <v/>
      </c>
      <c r="AK110" s="253" t="str">
        <f>IF(AK109="","",VLOOKUP(AK109,'シフト記号表（勤務時間帯）'!$C$6:$K$35,9,FALSE))</f>
        <v/>
      </c>
      <c r="AL110" s="253" t="str">
        <f>IF(AL109="","",VLOOKUP(AL109,'シフト記号表（勤務時間帯）'!$C$6:$K$35,9,FALSE))</f>
        <v/>
      </c>
      <c r="AM110" s="254" t="str">
        <f>IF(AM109="","",VLOOKUP(AM109,'シフト記号表（勤務時間帯）'!$C$6:$K$35,9,FALSE))</f>
        <v/>
      </c>
      <c r="AN110" s="252" t="str">
        <f>IF(AN109="","",VLOOKUP(AN109,'シフト記号表（勤務時間帯）'!$C$6:$K$35,9,FALSE))</f>
        <v/>
      </c>
      <c r="AO110" s="253" t="str">
        <f>IF(AO109="","",VLOOKUP(AO109,'シフト記号表（勤務時間帯）'!$C$6:$K$35,9,FALSE))</f>
        <v/>
      </c>
      <c r="AP110" s="253" t="str">
        <f>IF(AP109="","",VLOOKUP(AP109,'シフト記号表（勤務時間帯）'!$C$6:$K$35,9,FALSE))</f>
        <v/>
      </c>
      <c r="AQ110" s="253" t="str">
        <f>IF(AQ109="","",VLOOKUP(AQ109,'シフト記号表（勤務時間帯）'!$C$6:$K$35,9,FALSE))</f>
        <v/>
      </c>
      <c r="AR110" s="253" t="str">
        <f>IF(AR109="","",VLOOKUP(AR109,'シフト記号表（勤務時間帯）'!$C$6:$K$35,9,FALSE))</f>
        <v/>
      </c>
      <c r="AS110" s="253" t="str">
        <f>IF(AS109="","",VLOOKUP(AS109,'シフト記号表（勤務時間帯）'!$C$6:$K$35,9,FALSE))</f>
        <v/>
      </c>
      <c r="AT110" s="254" t="str">
        <f>IF(AT109="","",VLOOKUP(AT109,'シフト記号表（勤務時間帯）'!$C$6:$K$35,9,FALSE))</f>
        <v/>
      </c>
      <c r="AU110" s="252" t="str">
        <f>IF(AU109="","",VLOOKUP(AU109,'シフト記号表（勤務時間帯）'!$C$6:$K$35,9,FALSE))</f>
        <v/>
      </c>
      <c r="AV110" s="253" t="str">
        <f>IF(AV109="","",VLOOKUP(AV109,'シフト記号表（勤務時間帯）'!$C$6:$K$35,9,FALSE))</f>
        <v/>
      </c>
      <c r="AW110" s="253" t="str">
        <f>IF(AW109="","",VLOOKUP(AW109,'シフト記号表（勤務時間帯）'!$C$6:$K$35,9,FALSE))</f>
        <v/>
      </c>
      <c r="AX110" s="716" t="str">
        <f>IF($BB$3="４週",SUM(S110:AT110),IF($BB$3="暦月",SUM(S110:AW110),""))</f>
        <v/>
      </c>
      <c r="AY110" s="717"/>
      <c r="AZ110" s="718" t="str">
        <f>IF($BB$3="４週",AX110/4,IF($BB$3="暦月",'勤務表（参考様式１_100名まで）'!AX110/('勤務表（参考様式１_100名まで）'!$BB$8/7),""))</f>
        <v/>
      </c>
      <c r="BA110" s="719"/>
      <c r="BB110" s="707"/>
      <c r="BC110" s="708"/>
      <c r="BD110" s="708"/>
      <c r="BE110" s="708"/>
      <c r="BF110" s="709"/>
    </row>
    <row r="111" spans="2:58" ht="20.25" customHeight="1" x14ac:dyDescent="0.15">
      <c r="B111" s="727"/>
      <c r="C111" s="734"/>
      <c r="D111" s="735"/>
      <c r="E111" s="736"/>
      <c r="F111" s="260">
        <f>C109</f>
        <v>0</v>
      </c>
      <c r="G111" s="739"/>
      <c r="H111" s="743"/>
      <c r="I111" s="741"/>
      <c r="J111" s="741"/>
      <c r="K111" s="742"/>
      <c r="L111" s="746"/>
      <c r="M111" s="711"/>
      <c r="N111" s="711"/>
      <c r="O111" s="712"/>
      <c r="P111" s="720" t="s">
        <v>250</v>
      </c>
      <c r="Q111" s="721"/>
      <c r="R111" s="722"/>
      <c r="S111" s="256" t="str">
        <f>IF(S109="","",VLOOKUP(S109,'シフト記号表（勤務時間帯）'!$C$6:$U$35,19,FALSE))</f>
        <v/>
      </c>
      <c r="T111" s="257" t="str">
        <f>IF(T109="","",VLOOKUP(T109,'シフト記号表（勤務時間帯）'!$C$6:$U$35,19,FALSE))</f>
        <v/>
      </c>
      <c r="U111" s="257" t="str">
        <f>IF(U109="","",VLOOKUP(U109,'シフト記号表（勤務時間帯）'!$C$6:$U$35,19,FALSE))</f>
        <v/>
      </c>
      <c r="V111" s="257" t="str">
        <f>IF(V109="","",VLOOKUP(V109,'シフト記号表（勤務時間帯）'!$C$6:$U$35,19,FALSE))</f>
        <v/>
      </c>
      <c r="W111" s="257" t="str">
        <f>IF(W109="","",VLOOKUP(W109,'シフト記号表（勤務時間帯）'!$C$6:$U$35,19,FALSE))</f>
        <v/>
      </c>
      <c r="X111" s="257" t="str">
        <f>IF(X109="","",VLOOKUP(X109,'シフト記号表（勤務時間帯）'!$C$6:$U$35,19,FALSE))</f>
        <v/>
      </c>
      <c r="Y111" s="258" t="str">
        <f>IF(Y109="","",VLOOKUP(Y109,'シフト記号表（勤務時間帯）'!$C$6:$U$35,19,FALSE))</f>
        <v/>
      </c>
      <c r="Z111" s="256" t="str">
        <f>IF(Z109="","",VLOOKUP(Z109,'シフト記号表（勤務時間帯）'!$C$6:$U$35,19,FALSE))</f>
        <v/>
      </c>
      <c r="AA111" s="257" t="str">
        <f>IF(AA109="","",VLOOKUP(AA109,'シフト記号表（勤務時間帯）'!$C$6:$U$35,19,FALSE))</f>
        <v/>
      </c>
      <c r="AB111" s="257" t="str">
        <f>IF(AB109="","",VLOOKUP(AB109,'シフト記号表（勤務時間帯）'!$C$6:$U$35,19,FALSE))</f>
        <v/>
      </c>
      <c r="AC111" s="257" t="str">
        <f>IF(AC109="","",VLOOKUP(AC109,'シフト記号表（勤務時間帯）'!$C$6:$U$35,19,FALSE))</f>
        <v/>
      </c>
      <c r="AD111" s="257" t="str">
        <f>IF(AD109="","",VLOOKUP(AD109,'シフト記号表（勤務時間帯）'!$C$6:$U$35,19,FALSE))</f>
        <v/>
      </c>
      <c r="AE111" s="257" t="str">
        <f>IF(AE109="","",VLOOKUP(AE109,'シフト記号表（勤務時間帯）'!$C$6:$U$35,19,FALSE))</f>
        <v/>
      </c>
      <c r="AF111" s="258" t="str">
        <f>IF(AF109="","",VLOOKUP(AF109,'シフト記号表（勤務時間帯）'!$C$6:$U$35,19,FALSE))</f>
        <v/>
      </c>
      <c r="AG111" s="256" t="str">
        <f>IF(AG109="","",VLOOKUP(AG109,'シフト記号表（勤務時間帯）'!$C$6:$U$35,19,FALSE))</f>
        <v/>
      </c>
      <c r="AH111" s="257" t="str">
        <f>IF(AH109="","",VLOOKUP(AH109,'シフト記号表（勤務時間帯）'!$C$6:$U$35,19,FALSE))</f>
        <v/>
      </c>
      <c r="AI111" s="257" t="str">
        <f>IF(AI109="","",VLOOKUP(AI109,'シフト記号表（勤務時間帯）'!$C$6:$U$35,19,FALSE))</f>
        <v/>
      </c>
      <c r="AJ111" s="257" t="str">
        <f>IF(AJ109="","",VLOOKUP(AJ109,'シフト記号表（勤務時間帯）'!$C$6:$U$35,19,FALSE))</f>
        <v/>
      </c>
      <c r="AK111" s="257" t="str">
        <f>IF(AK109="","",VLOOKUP(AK109,'シフト記号表（勤務時間帯）'!$C$6:$U$35,19,FALSE))</f>
        <v/>
      </c>
      <c r="AL111" s="257" t="str">
        <f>IF(AL109="","",VLOOKUP(AL109,'シフト記号表（勤務時間帯）'!$C$6:$U$35,19,FALSE))</f>
        <v/>
      </c>
      <c r="AM111" s="258" t="str">
        <f>IF(AM109="","",VLOOKUP(AM109,'シフト記号表（勤務時間帯）'!$C$6:$U$35,19,FALSE))</f>
        <v/>
      </c>
      <c r="AN111" s="256" t="str">
        <f>IF(AN109="","",VLOOKUP(AN109,'シフト記号表（勤務時間帯）'!$C$6:$U$35,19,FALSE))</f>
        <v/>
      </c>
      <c r="AO111" s="257" t="str">
        <f>IF(AO109="","",VLOOKUP(AO109,'シフト記号表（勤務時間帯）'!$C$6:$U$35,19,FALSE))</f>
        <v/>
      </c>
      <c r="AP111" s="257" t="str">
        <f>IF(AP109="","",VLOOKUP(AP109,'シフト記号表（勤務時間帯）'!$C$6:$U$35,19,FALSE))</f>
        <v/>
      </c>
      <c r="AQ111" s="257" t="str">
        <f>IF(AQ109="","",VLOOKUP(AQ109,'シフト記号表（勤務時間帯）'!$C$6:$U$35,19,FALSE))</f>
        <v/>
      </c>
      <c r="AR111" s="257" t="str">
        <f>IF(AR109="","",VLOOKUP(AR109,'シフト記号表（勤務時間帯）'!$C$6:$U$35,19,FALSE))</f>
        <v/>
      </c>
      <c r="AS111" s="257" t="str">
        <f>IF(AS109="","",VLOOKUP(AS109,'シフト記号表（勤務時間帯）'!$C$6:$U$35,19,FALSE))</f>
        <v/>
      </c>
      <c r="AT111" s="258" t="str">
        <f>IF(AT109="","",VLOOKUP(AT109,'シフト記号表（勤務時間帯）'!$C$6:$U$35,19,FALSE))</f>
        <v/>
      </c>
      <c r="AU111" s="256" t="str">
        <f>IF(AU109="","",VLOOKUP(AU109,'シフト記号表（勤務時間帯）'!$C$6:$U$35,19,FALSE))</f>
        <v/>
      </c>
      <c r="AV111" s="257" t="str">
        <f>IF(AV109="","",VLOOKUP(AV109,'シフト記号表（勤務時間帯）'!$C$6:$U$35,19,FALSE))</f>
        <v/>
      </c>
      <c r="AW111" s="257" t="str">
        <f>IF(AW109="","",VLOOKUP(AW109,'シフト記号表（勤務時間帯）'!$C$6:$U$35,19,FALSE))</f>
        <v/>
      </c>
      <c r="AX111" s="723" t="str">
        <f>IF($BB$3="４週",SUM(S111:AT111),IF($BB$3="暦月",SUM(S111:AW111),""))</f>
        <v/>
      </c>
      <c r="AY111" s="724"/>
      <c r="AZ111" s="725" t="str">
        <f>IF($BB$3="４週",AX111/4,IF($BB$3="暦月",'勤務表（参考様式１_100名まで）'!AX111/('勤務表（参考様式１_100名まで）'!$BB$8/7),""))</f>
        <v/>
      </c>
      <c r="BA111" s="726"/>
      <c r="BB111" s="710"/>
      <c r="BC111" s="711"/>
      <c r="BD111" s="711"/>
      <c r="BE111" s="711"/>
      <c r="BF111" s="712"/>
    </row>
    <row r="112" spans="2:58" ht="20.25" customHeight="1" x14ac:dyDescent="0.15">
      <c r="B112" s="727">
        <f>B109+1</f>
        <v>31</v>
      </c>
      <c r="C112" s="728"/>
      <c r="D112" s="729"/>
      <c r="E112" s="730"/>
      <c r="F112" s="259"/>
      <c r="G112" s="737"/>
      <c r="H112" s="740"/>
      <c r="I112" s="741"/>
      <c r="J112" s="741"/>
      <c r="K112" s="742"/>
      <c r="L112" s="744"/>
      <c r="M112" s="705"/>
      <c r="N112" s="705"/>
      <c r="O112" s="706"/>
      <c r="P112" s="747" t="s">
        <v>248</v>
      </c>
      <c r="Q112" s="748"/>
      <c r="R112" s="749"/>
      <c r="S112" s="248"/>
      <c r="T112" s="249"/>
      <c r="U112" s="249"/>
      <c r="V112" s="249"/>
      <c r="W112" s="249"/>
      <c r="X112" s="249"/>
      <c r="Y112" s="250"/>
      <c r="Z112" s="248"/>
      <c r="AA112" s="249"/>
      <c r="AB112" s="249"/>
      <c r="AC112" s="249"/>
      <c r="AD112" s="249"/>
      <c r="AE112" s="249"/>
      <c r="AF112" s="250"/>
      <c r="AG112" s="248"/>
      <c r="AH112" s="249"/>
      <c r="AI112" s="249"/>
      <c r="AJ112" s="249"/>
      <c r="AK112" s="249"/>
      <c r="AL112" s="249"/>
      <c r="AM112" s="250"/>
      <c r="AN112" s="248"/>
      <c r="AO112" s="249"/>
      <c r="AP112" s="249"/>
      <c r="AQ112" s="249"/>
      <c r="AR112" s="249"/>
      <c r="AS112" s="249"/>
      <c r="AT112" s="250"/>
      <c r="AU112" s="248"/>
      <c r="AV112" s="249"/>
      <c r="AW112" s="249"/>
      <c r="AX112" s="700"/>
      <c r="AY112" s="701"/>
      <c r="AZ112" s="702"/>
      <c r="BA112" s="703"/>
      <c r="BB112" s="704"/>
      <c r="BC112" s="705"/>
      <c r="BD112" s="705"/>
      <c r="BE112" s="705"/>
      <c r="BF112" s="706"/>
    </row>
    <row r="113" spans="2:58" ht="20.25" customHeight="1" x14ac:dyDescent="0.15">
      <c r="B113" s="727"/>
      <c r="C113" s="731"/>
      <c r="D113" s="732"/>
      <c r="E113" s="733"/>
      <c r="F113" s="251"/>
      <c r="G113" s="738"/>
      <c r="H113" s="743"/>
      <c r="I113" s="741"/>
      <c r="J113" s="741"/>
      <c r="K113" s="742"/>
      <c r="L113" s="745"/>
      <c r="M113" s="708"/>
      <c r="N113" s="708"/>
      <c r="O113" s="709"/>
      <c r="P113" s="713" t="s">
        <v>249</v>
      </c>
      <c r="Q113" s="714"/>
      <c r="R113" s="715"/>
      <c r="S113" s="252" t="str">
        <f>IF(S112="","",VLOOKUP(S112,'シフト記号表（勤務時間帯）'!$C$6:$K$35,9,FALSE))</f>
        <v/>
      </c>
      <c r="T113" s="253" t="str">
        <f>IF(T112="","",VLOOKUP(T112,'シフト記号表（勤務時間帯）'!$C$6:$K$35,9,FALSE))</f>
        <v/>
      </c>
      <c r="U113" s="253" t="str">
        <f>IF(U112="","",VLOOKUP(U112,'シフト記号表（勤務時間帯）'!$C$6:$K$35,9,FALSE))</f>
        <v/>
      </c>
      <c r="V113" s="253" t="str">
        <f>IF(V112="","",VLOOKUP(V112,'シフト記号表（勤務時間帯）'!$C$6:$K$35,9,FALSE))</f>
        <v/>
      </c>
      <c r="W113" s="253" t="str">
        <f>IF(W112="","",VLOOKUP(W112,'シフト記号表（勤務時間帯）'!$C$6:$K$35,9,FALSE))</f>
        <v/>
      </c>
      <c r="X113" s="253" t="str">
        <f>IF(X112="","",VLOOKUP(X112,'シフト記号表（勤務時間帯）'!$C$6:$K$35,9,FALSE))</f>
        <v/>
      </c>
      <c r="Y113" s="254" t="str">
        <f>IF(Y112="","",VLOOKUP(Y112,'シフト記号表（勤務時間帯）'!$C$6:$K$35,9,FALSE))</f>
        <v/>
      </c>
      <c r="Z113" s="252" t="str">
        <f>IF(Z112="","",VLOOKUP(Z112,'シフト記号表（勤務時間帯）'!$C$6:$K$35,9,FALSE))</f>
        <v/>
      </c>
      <c r="AA113" s="253" t="str">
        <f>IF(AA112="","",VLOOKUP(AA112,'シフト記号表（勤務時間帯）'!$C$6:$K$35,9,FALSE))</f>
        <v/>
      </c>
      <c r="AB113" s="253" t="str">
        <f>IF(AB112="","",VLOOKUP(AB112,'シフト記号表（勤務時間帯）'!$C$6:$K$35,9,FALSE))</f>
        <v/>
      </c>
      <c r="AC113" s="253" t="str">
        <f>IF(AC112="","",VLOOKUP(AC112,'シフト記号表（勤務時間帯）'!$C$6:$K$35,9,FALSE))</f>
        <v/>
      </c>
      <c r="AD113" s="253" t="str">
        <f>IF(AD112="","",VLOOKUP(AD112,'シフト記号表（勤務時間帯）'!$C$6:$K$35,9,FALSE))</f>
        <v/>
      </c>
      <c r="AE113" s="253" t="str">
        <f>IF(AE112="","",VLOOKUP(AE112,'シフト記号表（勤務時間帯）'!$C$6:$K$35,9,FALSE))</f>
        <v/>
      </c>
      <c r="AF113" s="254" t="str">
        <f>IF(AF112="","",VLOOKUP(AF112,'シフト記号表（勤務時間帯）'!$C$6:$K$35,9,FALSE))</f>
        <v/>
      </c>
      <c r="AG113" s="252" t="str">
        <f>IF(AG112="","",VLOOKUP(AG112,'シフト記号表（勤務時間帯）'!$C$6:$K$35,9,FALSE))</f>
        <v/>
      </c>
      <c r="AH113" s="253" t="str">
        <f>IF(AH112="","",VLOOKUP(AH112,'シフト記号表（勤務時間帯）'!$C$6:$K$35,9,FALSE))</f>
        <v/>
      </c>
      <c r="AI113" s="253" t="str">
        <f>IF(AI112="","",VLOOKUP(AI112,'シフト記号表（勤務時間帯）'!$C$6:$K$35,9,FALSE))</f>
        <v/>
      </c>
      <c r="AJ113" s="253" t="str">
        <f>IF(AJ112="","",VLOOKUP(AJ112,'シフト記号表（勤務時間帯）'!$C$6:$K$35,9,FALSE))</f>
        <v/>
      </c>
      <c r="AK113" s="253" t="str">
        <f>IF(AK112="","",VLOOKUP(AK112,'シフト記号表（勤務時間帯）'!$C$6:$K$35,9,FALSE))</f>
        <v/>
      </c>
      <c r="AL113" s="253" t="str">
        <f>IF(AL112="","",VLOOKUP(AL112,'シフト記号表（勤務時間帯）'!$C$6:$K$35,9,FALSE))</f>
        <v/>
      </c>
      <c r="AM113" s="254" t="str">
        <f>IF(AM112="","",VLOOKUP(AM112,'シフト記号表（勤務時間帯）'!$C$6:$K$35,9,FALSE))</f>
        <v/>
      </c>
      <c r="AN113" s="252" t="str">
        <f>IF(AN112="","",VLOOKUP(AN112,'シフト記号表（勤務時間帯）'!$C$6:$K$35,9,FALSE))</f>
        <v/>
      </c>
      <c r="AO113" s="253" t="str">
        <f>IF(AO112="","",VLOOKUP(AO112,'シフト記号表（勤務時間帯）'!$C$6:$K$35,9,FALSE))</f>
        <v/>
      </c>
      <c r="AP113" s="253" t="str">
        <f>IF(AP112="","",VLOOKUP(AP112,'シフト記号表（勤務時間帯）'!$C$6:$K$35,9,FALSE))</f>
        <v/>
      </c>
      <c r="AQ113" s="253" t="str">
        <f>IF(AQ112="","",VLOOKUP(AQ112,'シフト記号表（勤務時間帯）'!$C$6:$K$35,9,FALSE))</f>
        <v/>
      </c>
      <c r="AR113" s="253" t="str">
        <f>IF(AR112="","",VLOOKUP(AR112,'シフト記号表（勤務時間帯）'!$C$6:$K$35,9,FALSE))</f>
        <v/>
      </c>
      <c r="AS113" s="253" t="str">
        <f>IF(AS112="","",VLOOKUP(AS112,'シフト記号表（勤務時間帯）'!$C$6:$K$35,9,FALSE))</f>
        <v/>
      </c>
      <c r="AT113" s="254" t="str">
        <f>IF(AT112="","",VLOOKUP(AT112,'シフト記号表（勤務時間帯）'!$C$6:$K$35,9,FALSE))</f>
        <v/>
      </c>
      <c r="AU113" s="252" t="str">
        <f>IF(AU112="","",VLOOKUP(AU112,'シフト記号表（勤務時間帯）'!$C$6:$K$35,9,FALSE))</f>
        <v/>
      </c>
      <c r="AV113" s="253" t="str">
        <f>IF(AV112="","",VLOOKUP(AV112,'シフト記号表（勤務時間帯）'!$C$6:$K$35,9,FALSE))</f>
        <v/>
      </c>
      <c r="AW113" s="253" t="str">
        <f>IF(AW112="","",VLOOKUP(AW112,'シフト記号表（勤務時間帯）'!$C$6:$K$35,9,FALSE))</f>
        <v/>
      </c>
      <c r="AX113" s="716" t="str">
        <f>IF($BB$3="４週",SUM(S113:AT113),IF($BB$3="暦月",SUM(S113:AW113),""))</f>
        <v/>
      </c>
      <c r="AY113" s="717"/>
      <c r="AZ113" s="718" t="str">
        <f>IF($BB$3="４週",AX113/4,IF($BB$3="暦月",'勤務表（参考様式１_100名まで）'!AX113/('勤務表（参考様式１_100名まで）'!$BB$8/7),""))</f>
        <v/>
      </c>
      <c r="BA113" s="719"/>
      <c r="BB113" s="707"/>
      <c r="BC113" s="708"/>
      <c r="BD113" s="708"/>
      <c r="BE113" s="708"/>
      <c r="BF113" s="709"/>
    </row>
    <row r="114" spans="2:58" ht="20.25" customHeight="1" x14ac:dyDescent="0.15">
      <c r="B114" s="727"/>
      <c r="C114" s="734"/>
      <c r="D114" s="735"/>
      <c r="E114" s="736"/>
      <c r="F114" s="260">
        <f>C112</f>
        <v>0</v>
      </c>
      <c r="G114" s="739"/>
      <c r="H114" s="743"/>
      <c r="I114" s="741"/>
      <c r="J114" s="741"/>
      <c r="K114" s="742"/>
      <c r="L114" s="746"/>
      <c r="M114" s="711"/>
      <c r="N114" s="711"/>
      <c r="O114" s="712"/>
      <c r="P114" s="720" t="s">
        <v>250</v>
      </c>
      <c r="Q114" s="721"/>
      <c r="R114" s="722"/>
      <c r="S114" s="256" t="str">
        <f>IF(S112="","",VLOOKUP(S112,'シフト記号表（勤務時間帯）'!$C$6:$U$35,19,FALSE))</f>
        <v/>
      </c>
      <c r="T114" s="257" t="str">
        <f>IF(T112="","",VLOOKUP(T112,'シフト記号表（勤務時間帯）'!$C$6:$U$35,19,FALSE))</f>
        <v/>
      </c>
      <c r="U114" s="257" t="str">
        <f>IF(U112="","",VLOOKUP(U112,'シフト記号表（勤務時間帯）'!$C$6:$U$35,19,FALSE))</f>
        <v/>
      </c>
      <c r="V114" s="257" t="str">
        <f>IF(V112="","",VLOOKUP(V112,'シフト記号表（勤務時間帯）'!$C$6:$U$35,19,FALSE))</f>
        <v/>
      </c>
      <c r="W114" s="257" t="str">
        <f>IF(W112="","",VLOOKUP(W112,'シフト記号表（勤務時間帯）'!$C$6:$U$35,19,FALSE))</f>
        <v/>
      </c>
      <c r="X114" s="257" t="str">
        <f>IF(X112="","",VLOOKUP(X112,'シフト記号表（勤務時間帯）'!$C$6:$U$35,19,FALSE))</f>
        <v/>
      </c>
      <c r="Y114" s="258" t="str">
        <f>IF(Y112="","",VLOOKUP(Y112,'シフト記号表（勤務時間帯）'!$C$6:$U$35,19,FALSE))</f>
        <v/>
      </c>
      <c r="Z114" s="256" t="str">
        <f>IF(Z112="","",VLOOKUP(Z112,'シフト記号表（勤務時間帯）'!$C$6:$U$35,19,FALSE))</f>
        <v/>
      </c>
      <c r="AA114" s="257" t="str">
        <f>IF(AA112="","",VLOOKUP(AA112,'シフト記号表（勤務時間帯）'!$C$6:$U$35,19,FALSE))</f>
        <v/>
      </c>
      <c r="AB114" s="257" t="str">
        <f>IF(AB112="","",VLOOKUP(AB112,'シフト記号表（勤務時間帯）'!$C$6:$U$35,19,FALSE))</f>
        <v/>
      </c>
      <c r="AC114" s="257" t="str">
        <f>IF(AC112="","",VLOOKUP(AC112,'シフト記号表（勤務時間帯）'!$C$6:$U$35,19,FALSE))</f>
        <v/>
      </c>
      <c r="AD114" s="257" t="str">
        <f>IF(AD112="","",VLOOKUP(AD112,'シフト記号表（勤務時間帯）'!$C$6:$U$35,19,FALSE))</f>
        <v/>
      </c>
      <c r="AE114" s="257" t="str">
        <f>IF(AE112="","",VLOOKUP(AE112,'シフト記号表（勤務時間帯）'!$C$6:$U$35,19,FALSE))</f>
        <v/>
      </c>
      <c r="AF114" s="258" t="str">
        <f>IF(AF112="","",VLOOKUP(AF112,'シフト記号表（勤務時間帯）'!$C$6:$U$35,19,FALSE))</f>
        <v/>
      </c>
      <c r="AG114" s="256" t="str">
        <f>IF(AG112="","",VLOOKUP(AG112,'シフト記号表（勤務時間帯）'!$C$6:$U$35,19,FALSE))</f>
        <v/>
      </c>
      <c r="AH114" s="257" t="str">
        <f>IF(AH112="","",VLOOKUP(AH112,'シフト記号表（勤務時間帯）'!$C$6:$U$35,19,FALSE))</f>
        <v/>
      </c>
      <c r="AI114" s="257" t="str">
        <f>IF(AI112="","",VLOOKUP(AI112,'シフト記号表（勤務時間帯）'!$C$6:$U$35,19,FALSE))</f>
        <v/>
      </c>
      <c r="AJ114" s="257" t="str">
        <f>IF(AJ112="","",VLOOKUP(AJ112,'シフト記号表（勤務時間帯）'!$C$6:$U$35,19,FALSE))</f>
        <v/>
      </c>
      <c r="AK114" s="257" t="str">
        <f>IF(AK112="","",VLOOKUP(AK112,'シフト記号表（勤務時間帯）'!$C$6:$U$35,19,FALSE))</f>
        <v/>
      </c>
      <c r="AL114" s="257" t="str">
        <f>IF(AL112="","",VLOOKUP(AL112,'シフト記号表（勤務時間帯）'!$C$6:$U$35,19,FALSE))</f>
        <v/>
      </c>
      <c r="AM114" s="258" t="str">
        <f>IF(AM112="","",VLOOKUP(AM112,'シフト記号表（勤務時間帯）'!$C$6:$U$35,19,FALSE))</f>
        <v/>
      </c>
      <c r="AN114" s="256" t="str">
        <f>IF(AN112="","",VLOOKUP(AN112,'シフト記号表（勤務時間帯）'!$C$6:$U$35,19,FALSE))</f>
        <v/>
      </c>
      <c r="AO114" s="257" t="str">
        <f>IF(AO112="","",VLOOKUP(AO112,'シフト記号表（勤務時間帯）'!$C$6:$U$35,19,FALSE))</f>
        <v/>
      </c>
      <c r="AP114" s="257" t="str">
        <f>IF(AP112="","",VLOOKUP(AP112,'シフト記号表（勤務時間帯）'!$C$6:$U$35,19,FALSE))</f>
        <v/>
      </c>
      <c r="AQ114" s="257" t="str">
        <f>IF(AQ112="","",VLOOKUP(AQ112,'シフト記号表（勤務時間帯）'!$C$6:$U$35,19,FALSE))</f>
        <v/>
      </c>
      <c r="AR114" s="257" t="str">
        <f>IF(AR112="","",VLOOKUP(AR112,'シフト記号表（勤務時間帯）'!$C$6:$U$35,19,FALSE))</f>
        <v/>
      </c>
      <c r="AS114" s="257" t="str">
        <f>IF(AS112="","",VLOOKUP(AS112,'シフト記号表（勤務時間帯）'!$C$6:$U$35,19,FALSE))</f>
        <v/>
      </c>
      <c r="AT114" s="258" t="str">
        <f>IF(AT112="","",VLOOKUP(AT112,'シフト記号表（勤務時間帯）'!$C$6:$U$35,19,FALSE))</f>
        <v/>
      </c>
      <c r="AU114" s="256" t="str">
        <f>IF(AU112="","",VLOOKUP(AU112,'シフト記号表（勤務時間帯）'!$C$6:$U$35,19,FALSE))</f>
        <v/>
      </c>
      <c r="AV114" s="257" t="str">
        <f>IF(AV112="","",VLOOKUP(AV112,'シフト記号表（勤務時間帯）'!$C$6:$U$35,19,FALSE))</f>
        <v/>
      </c>
      <c r="AW114" s="257" t="str">
        <f>IF(AW112="","",VLOOKUP(AW112,'シフト記号表（勤務時間帯）'!$C$6:$U$35,19,FALSE))</f>
        <v/>
      </c>
      <c r="AX114" s="723" t="str">
        <f>IF($BB$3="４週",SUM(S114:AT114),IF($BB$3="暦月",SUM(S114:AW114),""))</f>
        <v/>
      </c>
      <c r="AY114" s="724"/>
      <c r="AZ114" s="725" t="str">
        <f>IF($BB$3="４週",AX114/4,IF($BB$3="暦月",'勤務表（参考様式１_100名まで）'!AX114/('勤務表（参考様式１_100名まで）'!$BB$8/7),""))</f>
        <v/>
      </c>
      <c r="BA114" s="726"/>
      <c r="BB114" s="710"/>
      <c r="BC114" s="711"/>
      <c r="BD114" s="711"/>
      <c r="BE114" s="711"/>
      <c r="BF114" s="712"/>
    </row>
    <row r="115" spans="2:58" ht="20.25" customHeight="1" x14ac:dyDescent="0.15">
      <c r="B115" s="727">
        <f>B112+1</f>
        <v>32</v>
      </c>
      <c r="C115" s="728"/>
      <c r="D115" s="729"/>
      <c r="E115" s="730"/>
      <c r="F115" s="259"/>
      <c r="G115" s="737"/>
      <c r="H115" s="740"/>
      <c r="I115" s="741"/>
      <c r="J115" s="741"/>
      <c r="K115" s="742"/>
      <c r="L115" s="744"/>
      <c r="M115" s="705"/>
      <c r="N115" s="705"/>
      <c r="O115" s="706"/>
      <c r="P115" s="747" t="s">
        <v>248</v>
      </c>
      <c r="Q115" s="748"/>
      <c r="R115" s="749"/>
      <c r="S115" s="248"/>
      <c r="T115" s="249"/>
      <c r="U115" s="249"/>
      <c r="V115" s="249"/>
      <c r="W115" s="249"/>
      <c r="X115" s="249"/>
      <c r="Y115" s="250"/>
      <c r="Z115" s="248"/>
      <c r="AA115" s="249"/>
      <c r="AB115" s="249"/>
      <c r="AC115" s="249"/>
      <c r="AD115" s="249"/>
      <c r="AE115" s="249"/>
      <c r="AF115" s="250"/>
      <c r="AG115" s="248"/>
      <c r="AH115" s="249"/>
      <c r="AI115" s="249"/>
      <c r="AJ115" s="249"/>
      <c r="AK115" s="249"/>
      <c r="AL115" s="249"/>
      <c r="AM115" s="250"/>
      <c r="AN115" s="248"/>
      <c r="AO115" s="249"/>
      <c r="AP115" s="249"/>
      <c r="AQ115" s="249"/>
      <c r="AR115" s="249"/>
      <c r="AS115" s="249"/>
      <c r="AT115" s="250"/>
      <c r="AU115" s="248"/>
      <c r="AV115" s="249"/>
      <c r="AW115" s="249"/>
      <c r="AX115" s="700"/>
      <c r="AY115" s="701"/>
      <c r="AZ115" s="702"/>
      <c r="BA115" s="703"/>
      <c r="BB115" s="704"/>
      <c r="BC115" s="705"/>
      <c r="BD115" s="705"/>
      <c r="BE115" s="705"/>
      <c r="BF115" s="706"/>
    </row>
    <row r="116" spans="2:58" ht="20.25" customHeight="1" x14ac:dyDescent="0.15">
      <c r="B116" s="727"/>
      <c r="C116" s="731"/>
      <c r="D116" s="732"/>
      <c r="E116" s="733"/>
      <c r="F116" s="251"/>
      <c r="G116" s="738"/>
      <c r="H116" s="743"/>
      <c r="I116" s="741"/>
      <c r="J116" s="741"/>
      <c r="K116" s="742"/>
      <c r="L116" s="745"/>
      <c r="M116" s="708"/>
      <c r="N116" s="708"/>
      <c r="O116" s="709"/>
      <c r="P116" s="713" t="s">
        <v>249</v>
      </c>
      <c r="Q116" s="714"/>
      <c r="R116" s="715"/>
      <c r="S116" s="252" t="str">
        <f>IF(S115="","",VLOOKUP(S115,'シフト記号表（勤務時間帯）'!$C$6:$K$35,9,FALSE))</f>
        <v/>
      </c>
      <c r="T116" s="253" t="str">
        <f>IF(T115="","",VLOOKUP(T115,'シフト記号表（勤務時間帯）'!$C$6:$K$35,9,FALSE))</f>
        <v/>
      </c>
      <c r="U116" s="253" t="str">
        <f>IF(U115="","",VLOOKUP(U115,'シフト記号表（勤務時間帯）'!$C$6:$K$35,9,FALSE))</f>
        <v/>
      </c>
      <c r="V116" s="253" t="str">
        <f>IF(V115="","",VLOOKUP(V115,'シフト記号表（勤務時間帯）'!$C$6:$K$35,9,FALSE))</f>
        <v/>
      </c>
      <c r="W116" s="253" t="str">
        <f>IF(W115="","",VLOOKUP(W115,'シフト記号表（勤務時間帯）'!$C$6:$K$35,9,FALSE))</f>
        <v/>
      </c>
      <c r="X116" s="253" t="str">
        <f>IF(X115="","",VLOOKUP(X115,'シフト記号表（勤務時間帯）'!$C$6:$K$35,9,FALSE))</f>
        <v/>
      </c>
      <c r="Y116" s="254" t="str">
        <f>IF(Y115="","",VLOOKUP(Y115,'シフト記号表（勤務時間帯）'!$C$6:$K$35,9,FALSE))</f>
        <v/>
      </c>
      <c r="Z116" s="252" t="str">
        <f>IF(Z115="","",VLOOKUP(Z115,'シフト記号表（勤務時間帯）'!$C$6:$K$35,9,FALSE))</f>
        <v/>
      </c>
      <c r="AA116" s="253" t="str">
        <f>IF(AA115="","",VLOOKUP(AA115,'シフト記号表（勤務時間帯）'!$C$6:$K$35,9,FALSE))</f>
        <v/>
      </c>
      <c r="AB116" s="253" t="str">
        <f>IF(AB115="","",VLOOKUP(AB115,'シフト記号表（勤務時間帯）'!$C$6:$K$35,9,FALSE))</f>
        <v/>
      </c>
      <c r="AC116" s="253" t="str">
        <f>IF(AC115="","",VLOOKUP(AC115,'シフト記号表（勤務時間帯）'!$C$6:$K$35,9,FALSE))</f>
        <v/>
      </c>
      <c r="AD116" s="253" t="str">
        <f>IF(AD115="","",VLOOKUP(AD115,'シフト記号表（勤務時間帯）'!$C$6:$K$35,9,FALSE))</f>
        <v/>
      </c>
      <c r="AE116" s="253" t="str">
        <f>IF(AE115="","",VLOOKUP(AE115,'シフト記号表（勤務時間帯）'!$C$6:$K$35,9,FALSE))</f>
        <v/>
      </c>
      <c r="AF116" s="254" t="str">
        <f>IF(AF115="","",VLOOKUP(AF115,'シフト記号表（勤務時間帯）'!$C$6:$K$35,9,FALSE))</f>
        <v/>
      </c>
      <c r="AG116" s="252" t="str">
        <f>IF(AG115="","",VLOOKUP(AG115,'シフト記号表（勤務時間帯）'!$C$6:$K$35,9,FALSE))</f>
        <v/>
      </c>
      <c r="AH116" s="253" t="str">
        <f>IF(AH115="","",VLOOKUP(AH115,'シフト記号表（勤務時間帯）'!$C$6:$K$35,9,FALSE))</f>
        <v/>
      </c>
      <c r="AI116" s="253" t="str">
        <f>IF(AI115="","",VLOOKUP(AI115,'シフト記号表（勤務時間帯）'!$C$6:$K$35,9,FALSE))</f>
        <v/>
      </c>
      <c r="AJ116" s="253" t="str">
        <f>IF(AJ115="","",VLOOKUP(AJ115,'シフト記号表（勤務時間帯）'!$C$6:$K$35,9,FALSE))</f>
        <v/>
      </c>
      <c r="AK116" s="253" t="str">
        <f>IF(AK115="","",VLOOKUP(AK115,'シフト記号表（勤務時間帯）'!$C$6:$K$35,9,FALSE))</f>
        <v/>
      </c>
      <c r="AL116" s="253" t="str">
        <f>IF(AL115="","",VLOOKUP(AL115,'シフト記号表（勤務時間帯）'!$C$6:$K$35,9,FALSE))</f>
        <v/>
      </c>
      <c r="AM116" s="254" t="str">
        <f>IF(AM115="","",VLOOKUP(AM115,'シフト記号表（勤務時間帯）'!$C$6:$K$35,9,FALSE))</f>
        <v/>
      </c>
      <c r="AN116" s="252" t="str">
        <f>IF(AN115="","",VLOOKUP(AN115,'シフト記号表（勤務時間帯）'!$C$6:$K$35,9,FALSE))</f>
        <v/>
      </c>
      <c r="AO116" s="253" t="str">
        <f>IF(AO115="","",VLOOKUP(AO115,'シフト記号表（勤務時間帯）'!$C$6:$K$35,9,FALSE))</f>
        <v/>
      </c>
      <c r="AP116" s="253" t="str">
        <f>IF(AP115="","",VLOOKUP(AP115,'シフト記号表（勤務時間帯）'!$C$6:$K$35,9,FALSE))</f>
        <v/>
      </c>
      <c r="AQ116" s="253" t="str">
        <f>IF(AQ115="","",VLOOKUP(AQ115,'シフト記号表（勤務時間帯）'!$C$6:$K$35,9,FALSE))</f>
        <v/>
      </c>
      <c r="AR116" s="253" t="str">
        <f>IF(AR115="","",VLOOKUP(AR115,'シフト記号表（勤務時間帯）'!$C$6:$K$35,9,FALSE))</f>
        <v/>
      </c>
      <c r="AS116" s="253" t="str">
        <f>IF(AS115="","",VLOOKUP(AS115,'シフト記号表（勤務時間帯）'!$C$6:$K$35,9,FALSE))</f>
        <v/>
      </c>
      <c r="AT116" s="254" t="str">
        <f>IF(AT115="","",VLOOKUP(AT115,'シフト記号表（勤務時間帯）'!$C$6:$K$35,9,FALSE))</f>
        <v/>
      </c>
      <c r="AU116" s="252" t="str">
        <f>IF(AU115="","",VLOOKUP(AU115,'シフト記号表（勤務時間帯）'!$C$6:$K$35,9,FALSE))</f>
        <v/>
      </c>
      <c r="AV116" s="253" t="str">
        <f>IF(AV115="","",VLOOKUP(AV115,'シフト記号表（勤務時間帯）'!$C$6:$K$35,9,FALSE))</f>
        <v/>
      </c>
      <c r="AW116" s="253" t="str">
        <f>IF(AW115="","",VLOOKUP(AW115,'シフト記号表（勤務時間帯）'!$C$6:$K$35,9,FALSE))</f>
        <v/>
      </c>
      <c r="AX116" s="716" t="str">
        <f>IF($BB$3="４週",SUM(S116:AT116),IF($BB$3="暦月",SUM(S116:AW116),""))</f>
        <v/>
      </c>
      <c r="AY116" s="717"/>
      <c r="AZ116" s="718" t="str">
        <f>IF($BB$3="４週",AX116/4,IF($BB$3="暦月",'勤務表（参考様式１_100名まで）'!AX116/('勤務表（参考様式１_100名まで）'!$BB$8/7),""))</f>
        <v/>
      </c>
      <c r="BA116" s="719"/>
      <c r="BB116" s="707"/>
      <c r="BC116" s="708"/>
      <c r="BD116" s="708"/>
      <c r="BE116" s="708"/>
      <c r="BF116" s="709"/>
    </row>
    <row r="117" spans="2:58" ht="20.25" customHeight="1" x14ac:dyDescent="0.15">
      <c r="B117" s="727"/>
      <c r="C117" s="734"/>
      <c r="D117" s="735"/>
      <c r="E117" s="736"/>
      <c r="F117" s="260">
        <f>C115</f>
        <v>0</v>
      </c>
      <c r="G117" s="739"/>
      <c r="H117" s="743"/>
      <c r="I117" s="741"/>
      <c r="J117" s="741"/>
      <c r="K117" s="742"/>
      <c r="L117" s="746"/>
      <c r="M117" s="711"/>
      <c r="N117" s="711"/>
      <c r="O117" s="712"/>
      <c r="P117" s="720" t="s">
        <v>250</v>
      </c>
      <c r="Q117" s="721"/>
      <c r="R117" s="722"/>
      <c r="S117" s="256" t="str">
        <f>IF(S115="","",VLOOKUP(S115,'シフト記号表（勤務時間帯）'!$C$6:$U$35,19,FALSE))</f>
        <v/>
      </c>
      <c r="T117" s="257" t="str">
        <f>IF(T115="","",VLOOKUP(T115,'シフト記号表（勤務時間帯）'!$C$6:$U$35,19,FALSE))</f>
        <v/>
      </c>
      <c r="U117" s="257" t="str">
        <f>IF(U115="","",VLOOKUP(U115,'シフト記号表（勤務時間帯）'!$C$6:$U$35,19,FALSE))</f>
        <v/>
      </c>
      <c r="V117" s="257" t="str">
        <f>IF(V115="","",VLOOKUP(V115,'シフト記号表（勤務時間帯）'!$C$6:$U$35,19,FALSE))</f>
        <v/>
      </c>
      <c r="W117" s="257" t="str">
        <f>IF(W115="","",VLOOKUP(W115,'シフト記号表（勤務時間帯）'!$C$6:$U$35,19,FALSE))</f>
        <v/>
      </c>
      <c r="X117" s="257" t="str">
        <f>IF(X115="","",VLOOKUP(X115,'シフト記号表（勤務時間帯）'!$C$6:$U$35,19,FALSE))</f>
        <v/>
      </c>
      <c r="Y117" s="258" t="str">
        <f>IF(Y115="","",VLOOKUP(Y115,'シフト記号表（勤務時間帯）'!$C$6:$U$35,19,FALSE))</f>
        <v/>
      </c>
      <c r="Z117" s="256" t="str">
        <f>IF(Z115="","",VLOOKUP(Z115,'シフト記号表（勤務時間帯）'!$C$6:$U$35,19,FALSE))</f>
        <v/>
      </c>
      <c r="AA117" s="257" t="str">
        <f>IF(AA115="","",VLOOKUP(AA115,'シフト記号表（勤務時間帯）'!$C$6:$U$35,19,FALSE))</f>
        <v/>
      </c>
      <c r="AB117" s="257" t="str">
        <f>IF(AB115="","",VLOOKUP(AB115,'シフト記号表（勤務時間帯）'!$C$6:$U$35,19,FALSE))</f>
        <v/>
      </c>
      <c r="AC117" s="257" t="str">
        <f>IF(AC115="","",VLOOKUP(AC115,'シフト記号表（勤務時間帯）'!$C$6:$U$35,19,FALSE))</f>
        <v/>
      </c>
      <c r="AD117" s="257" t="str">
        <f>IF(AD115="","",VLOOKUP(AD115,'シフト記号表（勤務時間帯）'!$C$6:$U$35,19,FALSE))</f>
        <v/>
      </c>
      <c r="AE117" s="257" t="str">
        <f>IF(AE115="","",VLOOKUP(AE115,'シフト記号表（勤務時間帯）'!$C$6:$U$35,19,FALSE))</f>
        <v/>
      </c>
      <c r="AF117" s="258" t="str">
        <f>IF(AF115="","",VLOOKUP(AF115,'シフト記号表（勤務時間帯）'!$C$6:$U$35,19,FALSE))</f>
        <v/>
      </c>
      <c r="AG117" s="256" t="str">
        <f>IF(AG115="","",VLOOKUP(AG115,'シフト記号表（勤務時間帯）'!$C$6:$U$35,19,FALSE))</f>
        <v/>
      </c>
      <c r="AH117" s="257" t="str">
        <f>IF(AH115="","",VLOOKUP(AH115,'シフト記号表（勤務時間帯）'!$C$6:$U$35,19,FALSE))</f>
        <v/>
      </c>
      <c r="AI117" s="257" t="str">
        <f>IF(AI115="","",VLOOKUP(AI115,'シフト記号表（勤務時間帯）'!$C$6:$U$35,19,FALSE))</f>
        <v/>
      </c>
      <c r="AJ117" s="257" t="str">
        <f>IF(AJ115="","",VLOOKUP(AJ115,'シフト記号表（勤務時間帯）'!$C$6:$U$35,19,FALSE))</f>
        <v/>
      </c>
      <c r="AK117" s="257" t="str">
        <f>IF(AK115="","",VLOOKUP(AK115,'シフト記号表（勤務時間帯）'!$C$6:$U$35,19,FALSE))</f>
        <v/>
      </c>
      <c r="AL117" s="257" t="str">
        <f>IF(AL115="","",VLOOKUP(AL115,'シフト記号表（勤務時間帯）'!$C$6:$U$35,19,FALSE))</f>
        <v/>
      </c>
      <c r="AM117" s="258" t="str">
        <f>IF(AM115="","",VLOOKUP(AM115,'シフト記号表（勤務時間帯）'!$C$6:$U$35,19,FALSE))</f>
        <v/>
      </c>
      <c r="AN117" s="256" t="str">
        <f>IF(AN115="","",VLOOKUP(AN115,'シフト記号表（勤務時間帯）'!$C$6:$U$35,19,FALSE))</f>
        <v/>
      </c>
      <c r="AO117" s="257" t="str">
        <f>IF(AO115="","",VLOOKUP(AO115,'シフト記号表（勤務時間帯）'!$C$6:$U$35,19,FALSE))</f>
        <v/>
      </c>
      <c r="AP117" s="257" t="str">
        <f>IF(AP115="","",VLOOKUP(AP115,'シフト記号表（勤務時間帯）'!$C$6:$U$35,19,FALSE))</f>
        <v/>
      </c>
      <c r="AQ117" s="257" t="str">
        <f>IF(AQ115="","",VLOOKUP(AQ115,'シフト記号表（勤務時間帯）'!$C$6:$U$35,19,FALSE))</f>
        <v/>
      </c>
      <c r="AR117" s="257" t="str">
        <f>IF(AR115="","",VLOOKUP(AR115,'シフト記号表（勤務時間帯）'!$C$6:$U$35,19,FALSE))</f>
        <v/>
      </c>
      <c r="AS117" s="257" t="str">
        <f>IF(AS115="","",VLOOKUP(AS115,'シフト記号表（勤務時間帯）'!$C$6:$U$35,19,FALSE))</f>
        <v/>
      </c>
      <c r="AT117" s="258" t="str">
        <f>IF(AT115="","",VLOOKUP(AT115,'シフト記号表（勤務時間帯）'!$C$6:$U$35,19,FALSE))</f>
        <v/>
      </c>
      <c r="AU117" s="256" t="str">
        <f>IF(AU115="","",VLOOKUP(AU115,'シフト記号表（勤務時間帯）'!$C$6:$U$35,19,FALSE))</f>
        <v/>
      </c>
      <c r="AV117" s="257" t="str">
        <f>IF(AV115="","",VLOOKUP(AV115,'シフト記号表（勤務時間帯）'!$C$6:$U$35,19,FALSE))</f>
        <v/>
      </c>
      <c r="AW117" s="257" t="str">
        <f>IF(AW115="","",VLOOKUP(AW115,'シフト記号表（勤務時間帯）'!$C$6:$U$35,19,FALSE))</f>
        <v/>
      </c>
      <c r="AX117" s="723" t="str">
        <f>IF($BB$3="４週",SUM(S117:AT117),IF($BB$3="暦月",SUM(S117:AW117),""))</f>
        <v/>
      </c>
      <c r="AY117" s="724"/>
      <c r="AZ117" s="725" t="str">
        <f>IF($BB$3="４週",AX117/4,IF($BB$3="暦月",'勤務表（参考様式１_100名まで）'!AX117/('勤務表（参考様式１_100名まで）'!$BB$8/7),""))</f>
        <v/>
      </c>
      <c r="BA117" s="726"/>
      <c r="BB117" s="710"/>
      <c r="BC117" s="711"/>
      <c r="BD117" s="711"/>
      <c r="BE117" s="711"/>
      <c r="BF117" s="712"/>
    </row>
    <row r="118" spans="2:58" ht="20.25" customHeight="1" x14ac:dyDescent="0.15">
      <c r="B118" s="727">
        <f>B115+1</f>
        <v>33</v>
      </c>
      <c r="C118" s="728"/>
      <c r="D118" s="729"/>
      <c r="E118" s="730"/>
      <c r="F118" s="259"/>
      <c r="G118" s="737"/>
      <c r="H118" s="740"/>
      <c r="I118" s="741"/>
      <c r="J118" s="741"/>
      <c r="K118" s="742"/>
      <c r="L118" s="744"/>
      <c r="M118" s="705"/>
      <c r="N118" s="705"/>
      <c r="O118" s="706"/>
      <c r="P118" s="747" t="s">
        <v>248</v>
      </c>
      <c r="Q118" s="748"/>
      <c r="R118" s="749"/>
      <c r="S118" s="248"/>
      <c r="T118" s="249"/>
      <c r="U118" s="249"/>
      <c r="V118" s="249"/>
      <c r="W118" s="249"/>
      <c r="X118" s="249"/>
      <c r="Y118" s="250"/>
      <c r="Z118" s="248"/>
      <c r="AA118" s="249"/>
      <c r="AB118" s="249"/>
      <c r="AC118" s="249"/>
      <c r="AD118" s="249"/>
      <c r="AE118" s="249"/>
      <c r="AF118" s="250"/>
      <c r="AG118" s="248"/>
      <c r="AH118" s="249"/>
      <c r="AI118" s="249"/>
      <c r="AJ118" s="249"/>
      <c r="AK118" s="249"/>
      <c r="AL118" s="249"/>
      <c r="AM118" s="250"/>
      <c r="AN118" s="248"/>
      <c r="AO118" s="249"/>
      <c r="AP118" s="249"/>
      <c r="AQ118" s="249"/>
      <c r="AR118" s="249"/>
      <c r="AS118" s="249"/>
      <c r="AT118" s="250"/>
      <c r="AU118" s="248"/>
      <c r="AV118" s="249"/>
      <c r="AW118" s="249"/>
      <c r="AX118" s="700"/>
      <c r="AY118" s="701"/>
      <c r="AZ118" s="702"/>
      <c r="BA118" s="703"/>
      <c r="BB118" s="704"/>
      <c r="BC118" s="705"/>
      <c r="BD118" s="705"/>
      <c r="BE118" s="705"/>
      <c r="BF118" s="706"/>
    </row>
    <row r="119" spans="2:58" ht="20.25" customHeight="1" x14ac:dyDescent="0.15">
      <c r="B119" s="727"/>
      <c r="C119" s="731"/>
      <c r="D119" s="732"/>
      <c r="E119" s="733"/>
      <c r="F119" s="251"/>
      <c r="G119" s="738"/>
      <c r="H119" s="743"/>
      <c r="I119" s="741"/>
      <c r="J119" s="741"/>
      <c r="K119" s="742"/>
      <c r="L119" s="745"/>
      <c r="M119" s="708"/>
      <c r="N119" s="708"/>
      <c r="O119" s="709"/>
      <c r="P119" s="713" t="s">
        <v>249</v>
      </c>
      <c r="Q119" s="714"/>
      <c r="R119" s="715"/>
      <c r="S119" s="252" t="str">
        <f>IF(S118="","",VLOOKUP(S118,'シフト記号表（勤務時間帯）'!$C$6:$K$35,9,FALSE))</f>
        <v/>
      </c>
      <c r="T119" s="253" t="str">
        <f>IF(T118="","",VLOOKUP(T118,'シフト記号表（勤務時間帯）'!$C$6:$K$35,9,FALSE))</f>
        <v/>
      </c>
      <c r="U119" s="253" t="str">
        <f>IF(U118="","",VLOOKUP(U118,'シフト記号表（勤務時間帯）'!$C$6:$K$35,9,FALSE))</f>
        <v/>
      </c>
      <c r="V119" s="253" t="str">
        <f>IF(V118="","",VLOOKUP(V118,'シフト記号表（勤務時間帯）'!$C$6:$K$35,9,FALSE))</f>
        <v/>
      </c>
      <c r="W119" s="253" t="str">
        <f>IF(W118="","",VLOOKUP(W118,'シフト記号表（勤務時間帯）'!$C$6:$K$35,9,FALSE))</f>
        <v/>
      </c>
      <c r="X119" s="253" t="str">
        <f>IF(X118="","",VLOOKUP(X118,'シフト記号表（勤務時間帯）'!$C$6:$K$35,9,FALSE))</f>
        <v/>
      </c>
      <c r="Y119" s="254" t="str">
        <f>IF(Y118="","",VLOOKUP(Y118,'シフト記号表（勤務時間帯）'!$C$6:$K$35,9,FALSE))</f>
        <v/>
      </c>
      <c r="Z119" s="252" t="str">
        <f>IF(Z118="","",VLOOKUP(Z118,'シフト記号表（勤務時間帯）'!$C$6:$K$35,9,FALSE))</f>
        <v/>
      </c>
      <c r="AA119" s="253" t="str">
        <f>IF(AA118="","",VLOOKUP(AA118,'シフト記号表（勤務時間帯）'!$C$6:$K$35,9,FALSE))</f>
        <v/>
      </c>
      <c r="AB119" s="253" t="str">
        <f>IF(AB118="","",VLOOKUP(AB118,'シフト記号表（勤務時間帯）'!$C$6:$K$35,9,FALSE))</f>
        <v/>
      </c>
      <c r="AC119" s="253" t="str">
        <f>IF(AC118="","",VLOOKUP(AC118,'シフト記号表（勤務時間帯）'!$C$6:$K$35,9,FALSE))</f>
        <v/>
      </c>
      <c r="AD119" s="253" t="str">
        <f>IF(AD118="","",VLOOKUP(AD118,'シフト記号表（勤務時間帯）'!$C$6:$K$35,9,FALSE))</f>
        <v/>
      </c>
      <c r="AE119" s="253" t="str">
        <f>IF(AE118="","",VLOOKUP(AE118,'シフト記号表（勤務時間帯）'!$C$6:$K$35,9,FALSE))</f>
        <v/>
      </c>
      <c r="AF119" s="254" t="str">
        <f>IF(AF118="","",VLOOKUP(AF118,'シフト記号表（勤務時間帯）'!$C$6:$K$35,9,FALSE))</f>
        <v/>
      </c>
      <c r="AG119" s="252" t="str">
        <f>IF(AG118="","",VLOOKUP(AG118,'シフト記号表（勤務時間帯）'!$C$6:$K$35,9,FALSE))</f>
        <v/>
      </c>
      <c r="AH119" s="253" t="str">
        <f>IF(AH118="","",VLOOKUP(AH118,'シフト記号表（勤務時間帯）'!$C$6:$K$35,9,FALSE))</f>
        <v/>
      </c>
      <c r="AI119" s="253" t="str">
        <f>IF(AI118="","",VLOOKUP(AI118,'シフト記号表（勤務時間帯）'!$C$6:$K$35,9,FALSE))</f>
        <v/>
      </c>
      <c r="AJ119" s="253" t="str">
        <f>IF(AJ118="","",VLOOKUP(AJ118,'シフト記号表（勤務時間帯）'!$C$6:$K$35,9,FALSE))</f>
        <v/>
      </c>
      <c r="AK119" s="253" t="str">
        <f>IF(AK118="","",VLOOKUP(AK118,'シフト記号表（勤務時間帯）'!$C$6:$K$35,9,FALSE))</f>
        <v/>
      </c>
      <c r="AL119" s="253" t="str">
        <f>IF(AL118="","",VLOOKUP(AL118,'シフト記号表（勤務時間帯）'!$C$6:$K$35,9,FALSE))</f>
        <v/>
      </c>
      <c r="AM119" s="254" t="str">
        <f>IF(AM118="","",VLOOKUP(AM118,'シフト記号表（勤務時間帯）'!$C$6:$K$35,9,FALSE))</f>
        <v/>
      </c>
      <c r="AN119" s="252" t="str">
        <f>IF(AN118="","",VLOOKUP(AN118,'シフト記号表（勤務時間帯）'!$C$6:$K$35,9,FALSE))</f>
        <v/>
      </c>
      <c r="AO119" s="253" t="str">
        <f>IF(AO118="","",VLOOKUP(AO118,'シフト記号表（勤務時間帯）'!$C$6:$K$35,9,FALSE))</f>
        <v/>
      </c>
      <c r="AP119" s="253" t="str">
        <f>IF(AP118="","",VLOOKUP(AP118,'シフト記号表（勤務時間帯）'!$C$6:$K$35,9,FALSE))</f>
        <v/>
      </c>
      <c r="AQ119" s="253" t="str">
        <f>IF(AQ118="","",VLOOKUP(AQ118,'シフト記号表（勤務時間帯）'!$C$6:$K$35,9,FALSE))</f>
        <v/>
      </c>
      <c r="AR119" s="253" t="str">
        <f>IF(AR118="","",VLOOKUP(AR118,'シフト記号表（勤務時間帯）'!$C$6:$K$35,9,FALSE))</f>
        <v/>
      </c>
      <c r="AS119" s="253" t="str">
        <f>IF(AS118="","",VLOOKUP(AS118,'シフト記号表（勤務時間帯）'!$C$6:$K$35,9,FALSE))</f>
        <v/>
      </c>
      <c r="AT119" s="254" t="str">
        <f>IF(AT118="","",VLOOKUP(AT118,'シフト記号表（勤務時間帯）'!$C$6:$K$35,9,FALSE))</f>
        <v/>
      </c>
      <c r="AU119" s="252" t="str">
        <f>IF(AU118="","",VLOOKUP(AU118,'シフト記号表（勤務時間帯）'!$C$6:$K$35,9,FALSE))</f>
        <v/>
      </c>
      <c r="AV119" s="253" t="str">
        <f>IF(AV118="","",VLOOKUP(AV118,'シフト記号表（勤務時間帯）'!$C$6:$K$35,9,FALSE))</f>
        <v/>
      </c>
      <c r="AW119" s="253" t="str">
        <f>IF(AW118="","",VLOOKUP(AW118,'シフト記号表（勤務時間帯）'!$C$6:$K$35,9,FALSE))</f>
        <v/>
      </c>
      <c r="AX119" s="716" t="str">
        <f>IF($BB$3="４週",SUM(S119:AT119),IF($BB$3="暦月",SUM(S119:AW119),""))</f>
        <v/>
      </c>
      <c r="AY119" s="717"/>
      <c r="AZ119" s="718" t="str">
        <f>IF($BB$3="４週",AX119/4,IF($BB$3="暦月",'勤務表（参考様式１_100名まで）'!AX119/('勤務表（参考様式１_100名まで）'!$BB$8/7),""))</f>
        <v/>
      </c>
      <c r="BA119" s="719"/>
      <c r="BB119" s="707"/>
      <c r="BC119" s="708"/>
      <c r="BD119" s="708"/>
      <c r="BE119" s="708"/>
      <c r="BF119" s="709"/>
    </row>
    <row r="120" spans="2:58" ht="20.25" customHeight="1" x14ac:dyDescent="0.15">
      <c r="B120" s="727"/>
      <c r="C120" s="734"/>
      <c r="D120" s="735"/>
      <c r="E120" s="736"/>
      <c r="F120" s="260">
        <f>C118</f>
        <v>0</v>
      </c>
      <c r="G120" s="739"/>
      <c r="H120" s="743"/>
      <c r="I120" s="741"/>
      <c r="J120" s="741"/>
      <c r="K120" s="742"/>
      <c r="L120" s="746"/>
      <c r="M120" s="711"/>
      <c r="N120" s="711"/>
      <c r="O120" s="712"/>
      <c r="P120" s="720" t="s">
        <v>250</v>
      </c>
      <c r="Q120" s="721"/>
      <c r="R120" s="722"/>
      <c r="S120" s="256" t="str">
        <f>IF(S118="","",VLOOKUP(S118,'シフト記号表（勤務時間帯）'!$C$6:$U$35,19,FALSE))</f>
        <v/>
      </c>
      <c r="T120" s="257" t="str">
        <f>IF(T118="","",VLOOKUP(T118,'シフト記号表（勤務時間帯）'!$C$6:$U$35,19,FALSE))</f>
        <v/>
      </c>
      <c r="U120" s="257" t="str">
        <f>IF(U118="","",VLOOKUP(U118,'シフト記号表（勤務時間帯）'!$C$6:$U$35,19,FALSE))</f>
        <v/>
      </c>
      <c r="V120" s="257" t="str">
        <f>IF(V118="","",VLOOKUP(V118,'シフト記号表（勤務時間帯）'!$C$6:$U$35,19,FALSE))</f>
        <v/>
      </c>
      <c r="W120" s="257" t="str">
        <f>IF(W118="","",VLOOKUP(W118,'シフト記号表（勤務時間帯）'!$C$6:$U$35,19,FALSE))</f>
        <v/>
      </c>
      <c r="X120" s="257" t="str">
        <f>IF(X118="","",VLOOKUP(X118,'シフト記号表（勤務時間帯）'!$C$6:$U$35,19,FALSE))</f>
        <v/>
      </c>
      <c r="Y120" s="258" t="str">
        <f>IF(Y118="","",VLOOKUP(Y118,'シフト記号表（勤務時間帯）'!$C$6:$U$35,19,FALSE))</f>
        <v/>
      </c>
      <c r="Z120" s="256" t="str">
        <f>IF(Z118="","",VLOOKUP(Z118,'シフト記号表（勤務時間帯）'!$C$6:$U$35,19,FALSE))</f>
        <v/>
      </c>
      <c r="AA120" s="257" t="str">
        <f>IF(AA118="","",VLOOKUP(AA118,'シフト記号表（勤務時間帯）'!$C$6:$U$35,19,FALSE))</f>
        <v/>
      </c>
      <c r="AB120" s="257" t="str">
        <f>IF(AB118="","",VLOOKUP(AB118,'シフト記号表（勤務時間帯）'!$C$6:$U$35,19,FALSE))</f>
        <v/>
      </c>
      <c r="AC120" s="257" t="str">
        <f>IF(AC118="","",VLOOKUP(AC118,'シフト記号表（勤務時間帯）'!$C$6:$U$35,19,FALSE))</f>
        <v/>
      </c>
      <c r="AD120" s="257" t="str">
        <f>IF(AD118="","",VLOOKUP(AD118,'シフト記号表（勤務時間帯）'!$C$6:$U$35,19,FALSE))</f>
        <v/>
      </c>
      <c r="AE120" s="257" t="str">
        <f>IF(AE118="","",VLOOKUP(AE118,'シフト記号表（勤務時間帯）'!$C$6:$U$35,19,FALSE))</f>
        <v/>
      </c>
      <c r="AF120" s="258" t="str">
        <f>IF(AF118="","",VLOOKUP(AF118,'シフト記号表（勤務時間帯）'!$C$6:$U$35,19,FALSE))</f>
        <v/>
      </c>
      <c r="AG120" s="256" t="str">
        <f>IF(AG118="","",VLOOKUP(AG118,'シフト記号表（勤務時間帯）'!$C$6:$U$35,19,FALSE))</f>
        <v/>
      </c>
      <c r="AH120" s="257" t="str">
        <f>IF(AH118="","",VLOOKUP(AH118,'シフト記号表（勤務時間帯）'!$C$6:$U$35,19,FALSE))</f>
        <v/>
      </c>
      <c r="AI120" s="257" t="str">
        <f>IF(AI118="","",VLOOKUP(AI118,'シフト記号表（勤務時間帯）'!$C$6:$U$35,19,FALSE))</f>
        <v/>
      </c>
      <c r="AJ120" s="257" t="str">
        <f>IF(AJ118="","",VLOOKUP(AJ118,'シフト記号表（勤務時間帯）'!$C$6:$U$35,19,FALSE))</f>
        <v/>
      </c>
      <c r="AK120" s="257" t="str">
        <f>IF(AK118="","",VLOOKUP(AK118,'シフト記号表（勤務時間帯）'!$C$6:$U$35,19,FALSE))</f>
        <v/>
      </c>
      <c r="AL120" s="257" t="str">
        <f>IF(AL118="","",VLOOKUP(AL118,'シフト記号表（勤務時間帯）'!$C$6:$U$35,19,FALSE))</f>
        <v/>
      </c>
      <c r="AM120" s="258" t="str">
        <f>IF(AM118="","",VLOOKUP(AM118,'シフト記号表（勤務時間帯）'!$C$6:$U$35,19,FALSE))</f>
        <v/>
      </c>
      <c r="AN120" s="256" t="str">
        <f>IF(AN118="","",VLOOKUP(AN118,'シフト記号表（勤務時間帯）'!$C$6:$U$35,19,FALSE))</f>
        <v/>
      </c>
      <c r="AO120" s="257" t="str">
        <f>IF(AO118="","",VLOOKUP(AO118,'シフト記号表（勤務時間帯）'!$C$6:$U$35,19,FALSE))</f>
        <v/>
      </c>
      <c r="AP120" s="257" t="str">
        <f>IF(AP118="","",VLOOKUP(AP118,'シフト記号表（勤務時間帯）'!$C$6:$U$35,19,FALSE))</f>
        <v/>
      </c>
      <c r="AQ120" s="257" t="str">
        <f>IF(AQ118="","",VLOOKUP(AQ118,'シフト記号表（勤務時間帯）'!$C$6:$U$35,19,FALSE))</f>
        <v/>
      </c>
      <c r="AR120" s="257" t="str">
        <f>IF(AR118="","",VLOOKUP(AR118,'シフト記号表（勤務時間帯）'!$C$6:$U$35,19,FALSE))</f>
        <v/>
      </c>
      <c r="AS120" s="257" t="str">
        <f>IF(AS118="","",VLOOKUP(AS118,'シフト記号表（勤務時間帯）'!$C$6:$U$35,19,FALSE))</f>
        <v/>
      </c>
      <c r="AT120" s="258" t="str">
        <f>IF(AT118="","",VLOOKUP(AT118,'シフト記号表（勤務時間帯）'!$C$6:$U$35,19,FALSE))</f>
        <v/>
      </c>
      <c r="AU120" s="256" t="str">
        <f>IF(AU118="","",VLOOKUP(AU118,'シフト記号表（勤務時間帯）'!$C$6:$U$35,19,FALSE))</f>
        <v/>
      </c>
      <c r="AV120" s="257" t="str">
        <f>IF(AV118="","",VLOOKUP(AV118,'シフト記号表（勤務時間帯）'!$C$6:$U$35,19,FALSE))</f>
        <v/>
      </c>
      <c r="AW120" s="257" t="str">
        <f>IF(AW118="","",VLOOKUP(AW118,'シフト記号表（勤務時間帯）'!$C$6:$U$35,19,FALSE))</f>
        <v/>
      </c>
      <c r="AX120" s="723" t="str">
        <f>IF($BB$3="４週",SUM(S120:AT120),IF($BB$3="暦月",SUM(S120:AW120),""))</f>
        <v/>
      </c>
      <c r="AY120" s="724"/>
      <c r="AZ120" s="725" t="str">
        <f>IF($BB$3="４週",AX120/4,IF($BB$3="暦月",'勤務表（参考様式１_100名まで）'!AX120/('勤務表（参考様式１_100名まで）'!$BB$8/7),""))</f>
        <v/>
      </c>
      <c r="BA120" s="726"/>
      <c r="BB120" s="710"/>
      <c r="BC120" s="711"/>
      <c r="BD120" s="711"/>
      <c r="BE120" s="711"/>
      <c r="BF120" s="712"/>
    </row>
    <row r="121" spans="2:58" ht="20.25" customHeight="1" x14ac:dyDescent="0.15">
      <c r="B121" s="727">
        <f>B118+1</f>
        <v>34</v>
      </c>
      <c r="C121" s="728"/>
      <c r="D121" s="729"/>
      <c r="E121" s="730"/>
      <c r="F121" s="259"/>
      <c r="G121" s="737"/>
      <c r="H121" s="740"/>
      <c r="I121" s="741"/>
      <c r="J121" s="741"/>
      <c r="K121" s="742"/>
      <c r="L121" s="744"/>
      <c r="M121" s="705"/>
      <c r="N121" s="705"/>
      <c r="O121" s="706"/>
      <c r="P121" s="747" t="s">
        <v>248</v>
      </c>
      <c r="Q121" s="748"/>
      <c r="R121" s="749"/>
      <c r="S121" s="248"/>
      <c r="T121" s="249"/>
      <c r="U121" s="249"/>
      <c r="V121" s="249"/>
      <c r="W121" s="249"/>
      <c r="X121" s="249"/>
      <c r="Y121" s="250"/>
      <c r="Z121" s="248"/>
      <c r="AA121" s="249"/>
      <c r="AB121" s="249"/>
      <c r="AC121" s="249"/>
      <c r="AD121" s="249"/>
      <c r="AE121" s="249"/>
      <c r="AF121" s="250"/>
      <c r="AG121" s="248"/>
      <c r="AH121" s="249"/>
      <c r="AI121" s="249"/>
      <c r="AJ121" s="249"/>
      <c r="AK121" s="249"/>
      <c r="AL121" s="249"/>
      <c r="AM121" s="250"/>
      <c r="AN121" s="248"/>
      <c r="AO121" s="249"/>
      <c r="AP121" s="249"/>
      <c r="AQ121" s="249"/>
      <c r="AR121" s="249"/>
      <c r="AS121" s="249"/>
      <c r="AT121" s="250"/>
      <c r="AU121" s="248"/>
      <c r="AV121" s="249"/>
      <c r="AW121" s="249"/>
      <c r="AX121" s="700"/>
      <c r="AY121" s="701"/>
      <c r="AZ121" s="702"/>
      <c r="BA121" s="703"/>
      <c r="BB121" s="704"/>
      <c r="BC121" s="705"/>
      <c r="BD121" s="705"/>
      <c r="BE121" s="705"/>
      <c r="BF121" s="706"/>
    </row>
    <row r="122" spans="2:58" ht="20.25" customHeight="1" x14ac:dyDescent="0.15">
      <c r="B122" s="727"/>
      <c r="C122" s="731"/>
      <c r="D122" s="732"/>
      <c r="E122" s="733"/>
      <c r="F122" s="251"/>
      <c r="G122" s="738"/>
      <c r="H122" s="743"/>
      <c r="I122" s="741"/>
      <c r="J122" s="741"/>
      <c r="K122" s="742"/>
      <c r="L122" s="745"/>
      <c r="M122" s="708"/>
      <c r="N122" s="708"/>
      <c r="O122" s="709"/>
      <c r="P122" s="713" t="s">
        <v>249</v>
      </c>
      <c r="Q122" s="714"/>
      <c r="R122" s="715"/>
      <c r="S122" s="252" t="str">
        <f>IF(S121="","",VLOOKUP(S121,'シフト記号表（勤務時間帯）'!$C$6:$K$35,9,FALSE))</f>
        <v/>
      </c>
      <c r="T122" s="253" t="str">
        <f>IF(T121="","",VLOOKUP(T121,'シフト記号表（勤務時間帯）'!$C$6:$K$35,9,FALSE))</f>
        <v/>
      </c>
      <c r="U122" s="253" t="str">
        <f>IF(U121="","",VLOOKUP(U121,'シフト記号表（勤務時間帯）'!$C$6:$K$35,9,FALSE))</f>
        <v/>
      </c>
      <c r="V122" s="253" t="str">
        <f>IF(V121="","",VLOOKUP(V121,'シフト記号表（勤務時間帯）'!$C$6:$K$35,9,FALSE))</f>
        <v/>
      </c>
      <c r="W122" s="253" t="str">
        <f>IF(W121="","",VLOOKUP(W121,'シフト記号表（勤務時間帯）'!$C$6:$K$35,9,FALSE))</f>
        <v/>
      </c>
      <c r="X122" s="253" t="str">
        <f>IF(X121="","",VLOOKUP(X121,'シフト記号表（勤務時間帯）'!$C$6:$K$35,9,FALSE))</f>
        <v/>
      </c>
      <c r="Y122" s="254" t="str">
        <f>IF(Y121="","",VLOOKUP(Y121,'シフト記号表（勤務時間帯）'!$C$6:$K$35,9,FALSE))</f>
        <v/>
      </c>
      <c r="Z122" s="252" t="str">
        <f>IF(Z121="","",VLOOKUP(Z121,'シフト記号表（勤務時間帯）'!$C$6:$K$35,9,FALSE))</f>
        <v/>
      </c>
      <c r="AA122" s="253" t="str">
        <f>IF(AA121="","",VLOOKUP(AA121,'シフト記号表（勤務時間帯）'!$C$6:$K$35,9,FALSE))</f>
        <v/>
      </c>
      <c r="AB122" s="253" t="str">
        <f>IF(AB121="","",VLOOKUP(AB121,'シフト記号表（勤務時間帯）'!$C$6:$K$35,9,FALSE))</f>
        <v/>
      </c>
      <c r="AC122" s="253" t="str">
        <f>IF(AC121="","",VLOOKUP(AC121,'シフト記号表（勤務時間帯）'!$C$6:$K$35,9,FALSE))</f>
        <v/>
      </c>
      <c r="AD122" s="253" t="str">
        <f>IF(AD121="","",VLOOKUP(AD121,'シフト記号表（勤務時間帯）'!$C$6:$K$35,9,FALSE))</f>
        <v/>
      </c>
      <c r="AE122" s="253" t="str">
        <f>IF(AE121="","",VLOOKUP(AE121,'シフト記号表（勤務時間帯）'!$C$6:$K$35,9,FALSE))</f>
        <v/>
      </c>
      <c r="AF122" s="254" t="str">
        <f>IF(AF121="","",VLOOKUP(AF121,'シフト記号表（勤務時間帯）'!$C$6:$K$35,9,FALSE))</f>
        <v/>
      </c>
      <c r="AG122" s="252" t="str">
        <f>IF(AG121="","",VLOOKUP(AG121,'シフト記号表（勤務時間帯）'!$C$6:$K$35,9,FALSE))</f>
        <v/>
      </c>
      <c r="AH122" s="253" t="str">
        <f>IF(AH121="","",VLOOKUP(AH121,'シフト記号表（勤務時間帯）'!$C$6:$K$35,9,FALSE))</f>
        <v/>
      </c>
      <c r="AI122" s="253" t="str">
        <f>IF(AI121="","",VLOOKUP(AI121,'シフト記号表（勤務時間帯）'!$C$6:$K$35,9,FALSE))</f>
        <v/>
      </c>
      <c r="AJ122" s="253" t="str">
        <f>IF(AJ121="","",VLOOKUP(AJ121,'シフト記号表（勤務時間帯）'!$C$6:$K$35,9,FALSE))</f>
        <v/>
      </c>
      <c r="AK122" s="253" t="str">
        <f>IF(AK121="","",VLOOKUP(AK121,'シフト記号表（勤務時間帯）'!$C$6:$K$35,9,FALSE))</f>
        <v/>
      </c>
      <c r="AL122" s="253" t="str">
        <f>IF(AL121="","",VLOOKUP(AL121,'シフト記号表（勤務時間帯）'!$C$6:$K$35,9,FALSE))</f>
        <v/>
      </c>
      <c r="AM122" s="254" t="str">
        <f>IF(AM121="","",VLOOKUP(AM121,'シフト記号表（勤務時間帯）'!$C$6:$K$35,9,FALSE))</f>
        <v/>
      </c>
      <c r="AN122" s="252" t="str">
        <f>IF(AN121="","",VLOOKUP(AN121,'シフト記号表（勤務時間帯）'!$C$6:$K$35,9,FALSE))</f>
        <v/>
      </c>
      <c r="AO122" s="253" t="str">
        <f>IF(AO121="","",VLOOKUP(AO121,'シフト記号表（勤務時間帯）'!$C$6:$K$35,9,FALSE))</f>
        <v/>
      </c>
      <c r="AP122" s="253" t="str">
        <f>IF(AP121="","",VLOOKUP(AP121,'シフト記号表（勤務時間帯）'!$C$6:$K$35,9,FALSE))</f>
        <v/>
      </c>
      <c r="AQ122" s="253" t="str">
        <f>IF(AQ121="","",VLOOKUP(AQ121,'シフト記号表（勤務時間帯）'!$C$6:$K$35,9,FALSE))</f>
        <v/>
      </c>
      <c r="AR122" s="253" t="str">
        <f>IF(AR121="","",VLOOKUP(AR121,'シフト記号表（勤務時間帯）'!$C$6:$K$35,9,FALSE))</f>
        <v/>
      </c>
      <c r="AS122" s="253" t="str">
        <f>IF(AS121="","",VLOOKUP(AS121,'シフト記号表（勤務時間帯）'!$C$6:$K$35,9,FALSE))</f>
        <v/>
      </c>
      <c r="AT122" s="254" t="str">
        <f>IF(AT121="","",VLOOKUP(AT121,'シフト記号表（勤務時間帯）'!$C$6:$K$35,9,FALSE))</f>
        <v/>
      </c>
      <c r="AU122" s="252" t="str">
        <f>IF(AU121="","",VLOOKUP(AU121,'シフト記号表（勤務時間帯）'!$C$6:$K$35,9,FALSE))</f>
        <v/>
      </c>
      <c r="AV122" s="253" t="str">
        <f>IF(AV121="","",VLOOKUP(AV121,'シフト記号表（勤務時間帯）'!$C$6:$K$35,9,FALSE))</f>
        <v/>
      </c>
      <c r="AW122" s="253" t="str">
        <f>IF(AW121="","",VLOOKUP(AW121,'シフト記号表（勤務時間帯）'!$C$6:$K$35,9,FALSE))</f>
        <v/>
      </c>
      <c r="AX122" s="716" t="str">
        <f>IF($BB$3="４週",SUM(S122:AT122),IF($BB$3="暦月",SUM(S122:AW122),""))</f>
        <v/>
      </c>
      <c r="AY122" s="717"/>
      <c r="AZ122" s="718" t="str">
        <f>IF($BB$3="４週",AX122/4,IF($BB$3="暦月",'勤務表（参考様式１_100名まで）'!AX122/('勤務表（参考様式１_100名まで）'!$BB$8/7),""))</f>
        <v/>
      </c>
      <c r="BA122" s="719"/>
      <c r="BB122" s="707"/>
      <c r="BC122" s="708"/>
      <c r="BD122" s="708"/>
      <c r="BE122" s="708"/>
      <c r="BF122" s="709"/>
    </row>
    <row r="123" spans="2:58" ht="20.25" customHeight="1" x14ac:dyDescent="0.15">
      <c r="B123" s="727"/>
      <c r="C123" s="734"/>
      <c r="D123" s="735"/>
      <c r="E123" s="736"/>
      <c r="F123" s="260">
        <f>C121</f>
        <v>0</v>
      </c>
      <c r="G123" s="739"/>
      <c r="H123" s="743"/>
      <c r="I123" s="741"/>
      <c r="J123" s="741"/>
      <c r="K123" s="742"/>
      <c r="L123" s="746"/>
      <c r="M123" s="711"/>
      <c r="N123" s="711"/>
      <c r="O123" s="712"/>
      <c r="P123" s="720" t="s">
        <v>250</v>
      </c>
      <c r="Q123" s="721"/>
      <c r="R123" s="722"/>
      <c r="S123" s="256" t="str">
        <f>IF(S121="","",VLOOKUP(S121,'シフト記号表（勤務時間帯）'!$C$6:$U$35,19,FALSE))</f>
        <v/>
      </c>
      <c r="T123" s="257" t="str">
        <f>IF(T121="","",VLOOKUP(T121,'シフト記号表（勤務時間帯）'!$C$6:$U$35,19,FALSE))</f>
        <v/>
      </c>
      <c r="U123" s="257" t="str">
        <f>IF(U121="","",VLOOKUP(U121,'シフト記号表（勤務時間帯）'!$C$6:$U$35,19,FALSE))</f>
        <v/>
      </c>
      <c r="V123" s="257" t="str">
        <f>IF(V121="","",VLOOKUP(V121,'シフト記号表（勤務時間帯）'!$C$6:$U$35,19,FALSE))</f>
        <v/>
      </c>
      <c r="W123" s="257" t="str">
        <f>IF(W121="","",VLOOKUP(W121,'シフト記号表（勤務時間帯）'!$C$6:$U$35,19,FALSE))</f>
        <v/>
      </c>
      <c r="X123" s="257" t="str">
        <f>IF(X121="","",VLOOKUP(X121,'シフト記号表（勤務時間帯）'!$C$6:$U$35,19,FALSE))</f>
        <v/>
      </c>
      <c r="Y123" s="258" t="str">
        <f>IF(Y121="","",VLOOKUP(Y121,'シフト記号表（勤務時間帯）'!$C$6:$U$35,19,FALSE))</f>
        <v/>
      </c>
      <c r="Z123" s="256" t="str">
        <f>IF(Z121="","",VLOOKUP(Z121,'シフト記号表（勤務時間帯）'!$C$6:$U$35,19,FALSE))</f>
        <v/>
      </c>
      <c r="AA123" s="257" t="str">
        <f>IF(AA121="","",VLOOKUP(AA121,'シフト記号表（勤務時間帯）'!$C$6:$U$35,19,FALSE))</f>
        <v/>
      </c>
      <c r="AB123" s="257" t="str">
        <f>IF(AB121="","",VLOOKUP(AB121,'シフト記号表（勤務時間帯）'!$C$6:$U$35,19,FALSE))</f>
        <v/>
      </c>
      <c r="AC123" s="257" t="str">
        <f>IF(AC121="","",VLOOKUP(AC121,'シフト記号表（勤務時間帯）'!$C$6:$U$35,19,FALSE))</f>
        <v/>
      </c>
      <c r="AD123" s="257" t="str">
        <f>IF(AD121="","",VLOOKUP(AD121,'シフト記号表（勤務時間帯）'!$C$6:$U$35,19,FALSE))</f>
        <v/>
      </c>
      <c r="AE123" s="257" t="str">
        <f>IF(AE121="","",VLOOKUP(AE121,'シフト記号表（勤務時間帯）'!$C$6:$U$35,19,FALSE))</f>
        <v/>
      </c>
      <c r="AF123" s="258" t="str">
        <f>IF(AF121="","",VLOOKUP(AF121,'シフト記号表（勤務時間帯）'!$C$6:$U$35,19,FALSE))</f>
        <v/>
      </c>
      <c r="AG123" s="256" t="str">
        <f>IF(AG121="","",VLOOKUP(AG121,'シフト記号表（勤務時間帯）'!$C$6:$U$35,19,FALSE))</f>
        <v/>
      </c>
      <c r="AH123" s="257" t="str">
        <f>IF(AH121="","",VLOOKUP(AH121,'シフト記号表（勤務時間帯）'!$C$6:$U$35,19,FALSE))</f>
        <v/>
      </c>
      <c r="AI123" s="257" t="str">
        <f>IF(AI121="","",VLOOKUP(AI121,'シフト記号表（勤務時間帯）'!$C$6:$U$35,19,FALSE))</f>
        <v/>
      </c>
      <c r="AJ123" s="257" t="str">
        <f>IF(AJ121="","",VLOOKUP(AJ121,'シフト記号表（勤務時間帯）'!$C$6:$U$35,19,FALSE))</f>
        <v/>
      </c>
      <c r="AK123" s="257" t="str">
        <f>IF(AK121="","",VLOOKUP(AK121,'シフト記号表（勤務時間帯）'!$C$6:$U$35,19,FALSE))</f>
        <v/>
      </c>
      <c r="AL123" s="257" t="str">
        <f>IF(AL121="","",VLOOKUP(AL121,'シフト記号表（勤務時間帯）'!$C$6:$U$35,19,FALSE))</f>
        <v/>
      </c>
      <c r="AM123" s="258" t="str">
        <f>IF(AM121="","",VLOOKUP(AM121,'シフト記号表（勤務時間帯）'!$C$6:$U$35,19,FALSE))</f>
        <v/>
      </c>
      <c r="AN123" s="256" t="str">
        <f>IF(AN121="","",VLOOKUP(AN121,'シフト記号表（勤務時間帯）'!$C$6:$U$35,19,FALSE))</f>
        <v/>
      </c>
      <c r="AO123" s="257" t="str">
        <f>IF(AO121="","",VLOOKUP(AO121,'シフト記号表（勤務時間帯）'!$C$6:$U$35,19,FALSE))</f>
        <v/>
      </c>
      <c r="AP123" s="257" t="str">
        <f>IF(AP121="","",VLOOKUP(AP121,'シフト記号表（勤務時間帯）'!$C$6:$U$35,19,FALSE))</f>
        <v/>
      </c>
      <c r="AQ123" s="257" t="str">
        <f>IF(AQ121="","",VLOOKUP(AQ121,'シフト記号表（勤務時間帯）'!$C$6:$U$35,19,FALSE))</f>
        <v/>
      </c>
      <c r="AR123" s="257" t="str">
        <f>IF(AR121="","",VLOOKUP(AR121,'シフト記号表（勤務時間帯）'!$C$6:$U$35,19,FALSE))</f>
        <v/>
      </c>
      <c r="AS123" s="257" t="str">
        <f>IF(AS121="","",VLOOKUP(AS121,'シフト記号表（勤務時間帯）'!$C$6:$U$35,19,FALSE))</f>
        <v/>
      </c>
      <c r="AT123" s="258" t="str">
        <f>IF(AT121="","",VLOOKUP(AT121,'シフト記号表（勤務時間帯）'!$C$6:$U$35,19,FALSE))</f>
        <v/>
      </c>
      <c r="AU123" s="256" t="str">
        <f>IF(AU121="","",VLOOKUP(AU121,'シフト記号表（勤務時間帯）'!$C$6:$U$35,19,FALSE))</f>
        <v/>
      </c>
      <c r="AV123" s="257" t="str">
        <f>IF(AV121="","",VLOOKUP(AV121,'シフト記号表（勤務時間帯）'!$C$6:$U$35,19,FALSE))</f>
        <v/>
      </c>
      <c r="AW123" s="257" t="str">
        <f>IF(AW121="","",VLOOKUP(AW121,'シフト記号表（勤務時間帯）'!$C$6:$U$35,19,FALSE))</f>
        <v/>
      </c>
      <c r="AX123" s="723" t="str">
        <f>IF($BB$3="４週",SUM(S123:AT123),IF($BB$3="暦月",SUM(S123:AW123),""))</f>
        <v/>
      </c>
      <c r="AY123" s="724"/>
      <c r="AZ123" s="725" t="str">
        <f>IF($BB$3="４週",AX123/4,IF($BB$3="暦月",'勤務表（参考様式１_100名まで）'!AX123/('勤務表（参考様式１_100名まで）'!$BB$8/7),""))</f>
        <v/>
      </c>
      <c r="BA123" s="726"/>
      <c r="BB123" s="710"/>
      <c r="BC123" s="711"/>
      <c r="BD123" s="711"/>
      <c r="BE123" s="711"/>
      <c r="BF123" s="712"/>
    </row>
    <row r="124" spans="2:58" ht="20.25" customHeight="1" x14ac:dyDescent="0.15">
      <c r="B124" s="727">
        <f>B121+1</f>
        <v>35</v>
      </c>
      <c r="C124" s="728"/>
      <c r="D124" s="729"/>
      <c r="E124" s="730"/>
      <c r="F124" s="259"/>
      <c r="G124" s="737"/>
      <c r="H124" s="740"/>
      <c r="I124" s="741"/>
      <c r="J124" s="741"/>
      <c r="K124" s="742"/>
      <c r="L124" s="744"/>
      <c r="M124" s="705"/>
      <c r="N124" s="705"/>
      <c r="O124" s="706"/>
      <c r="P124" s="747" t="s">
        <v>248</v>
      </c>
      <c r="Q124" s="748"/>
      <c r="R124" s="749"/>
      <c r="S124" s="248"/>
      <c r="T124" s="249"/>
      <c r="U124" s="249"/>
      <c r="V124" s="249"/>
      <c r="W124" s="249"/>
      <c r="X124" s="249"/>
      <c r="Y124" s="250"/>
      <c r="Z124" s="248"/>
      <c r="AA124" s="249"/>
      <c r="AB124" s="249"/>
      <c r="AC124" s="249"/>
      <c r="AD124" s="249"/>
      <c r="AE124" s="249"/>
      <c r="AF124" s="250"/>
      <c r="AG124" s="248"/>
      <c r="AH124" s="249"/>
      <c r="AI124" s="249"/>
      <c r="AJ124" s="249"/>
      <c r="AK124" s="249"/>
      <c r="AL124" s="249"/>
      <c r="AM124" s="250"/>
      <c r="AN124" s="248"/>
      <c r="AO124" s="249"/>
      <c r="AP124" s="249"/>
      <c r="AQ124" s="249"/>
      <c r="AR124" s="249"/>
      <c r="AS124" s="249"/>
      <c r="AT124" s="250"/>
      <c r="AU124" s="248"/>
      <c r="AV124" s="249"/>
      <c r="AW124" s="249"/>
      <c r="AX124" s="700"/>
      <c r="AY124" s="701"/>
      <c r="AZ124" s="702"/>
      <c r="BA124" s="703"/>
      <c r="BB124" s="704"/>
      <c r="BC124" s="705"/>
      <c r="BD124" s="705"/>
      <c r="BE124" s="705"/>
      <c r="BF124" s="706"/>
    </row>
    <row r="125" spans="2:58" ht="20.25" customHeight="1" x14ac:dyDescent="0.15">
      <c r="B125" s="727"/>
      <c r="C125" s="731"/>
      <c r="D125" s="732"/>
      <c r="E125" s="733"/>
      <c r="F125" s="251"/>
      <c r="G125" s="738"/>
      <c r="H125" s="743"/>
      <c r="I125" s="741"/>
      <c r="J125" s="741"/>
      <c r="K125" s="742"/>
      <c r="L125" s="745"/>
      <c r="M125" s="708"/>
      <c r="N125" s="708"/>
      <c r="O125" s="709"/>
      <c r="P125" s="713" t="s">
        <v>249</v>
      </c>
      <c r="Q125" s="714"/>
      <c r="R125" s="715"/>
      <c r="S125" s="252" t="str">
        <f>IF(S124="","",VLOOKUP(S124,'シフト記号表（勤務時間帯）'!$C$6:$K$35,9,FALSE))</f>
        <v/>
      </c>
      <c r="T125" s="253" t="str">
        <f>IF(T124="","",VLOOKUP(T124,'シフト記号表（勤務時間帯）'!$C$6:$K$35,9,FALSE))</f>
        <v/>
      </c>
      <c r="U125" s="253" t="str">
        <f>IF(U124="","",VLOOKUP(U124,'シフト記号表（勤務時間帯）'!$C$6:$K$35,9,FALSE))</f>
        <v/>
      </c>
      <c r="V125" s="253" t="str">
        <f>IF(V124="","",VLOOKUP(V124,'シフト記号表（勤務時間帯）'!$C$6:$K$35,9,FALSE))</f>
        <v/>
      </c>
      <c r="W125" s="253" t="str">
        <f>IF(W124="","",VLOOKUP(W124,'シフト記号表（勤務時間帯）'!$C$6:$K$35,9,FALSE))</f>
        <v/>
      </c>
      <c r="X125" s="253" t="str">
        <f>IF(X124="","",VLOOKUP(X124,'シフト記号表（勤務時間帯）'!$C$6:$K$35,9,FALSE))</f>
        <v/>
      </c>
      <c r="Y125" s="254" t="str">
        <f>IF(Y124="","",VLOOKUP(Y124,'シフト記号表（勤務時間帯）'!$C$6:$K$35,9,FALSE))</f>
        <v/>
      </c>
      <c r="Z125" s="252" t="str">
        <f>IF(Z124="","",VLOOKUP(Z124,'シフト記号表（勤務時間帯）'!$C$6:$K$35,9,FALSE))</f>
        <v/>
      </c>
      <c r="AA125" s="253" t="str">
        <f>IF(AA124="","",VLOOKUP(AA124,'シフト記号表（勤務時間帯）'!$C$6:$K$35,9,FALSE))</f>
        <v/>
      </c>
      <c r="AB125" s="253" t="str">
        <f>IF(AB124="","",VLOOKUP(AB124,'シフト記号表（勤務時間帯）'!$C$6:$K$35,9,FALSE))</f>
        <v/>
      </c>
      <c r="AC125" s="253" t="str">
        <f>IF(AC124="","",VLOOKUP(AC124,'シフト記号表（勤務時間帯）'!$C$6:$K$35,9,FALSE))</f>
        <v/>
      </c>
      <c r="AD125" s="253" t="str">
        <f>IF(AD124="","",VLOOKUP(AD124,'シフト記号表（勤務時間帯）'!$C$6:$K$35,9,FALSE))</f>
        <v/>
      </c>
      <c r="AE125" s="253" t="str">
        <f>IF(AE124="","",VLOOKUP(AE124,'シフト記号表（勤務時間帯）'!$C$6:$K$35,9,FALSE))</f>
        <v/>
      </c>
      <c r="AF125" s="254" t="str">
        <f>IF(AF124="","",VLOOKUP(AF124,'シフト記号表（勤務時間帯）'!$C$6:$K$35,9,FALSE))</f>
        <v/>
      </c>
      <c r="AG125" s="252" t="str">
        <f>IF(AG124="","",VLOOKUP(AG124,'シフト記号表（勤務時間帯）'!$C$6:$K$35,9,FALSE))</f>
        <v/>
      </c>
      <c r="AH125" s="253" t="str">
        <f>IF(AH124="","",VLOOKUP(AH124,'シフト記号表（勤務時間帯）'!$C$6:$K$35,9,FALSE))</f>
        <v/>
      </c>
      <c r="AI125" s="253" t="str">
        <f>IF(AI124="","",VLOOKUP(AI124,'シフト記号表（勤務時間帯）'!$C$6:$K$35,9,FALSE))</f>
        <v/>
      </c>
      <c r="AJ125" s="253" t="str">
        <f>IF(AJ124="","",VLOOKUP(AJ124,'シフト記号表（勤務時間帯）'!$C$6:$K$35,9,FALSE))</f>
        <v/>
      </c>
      <c r="AK125" s="253" t="str">
        <f>IF(AK124="","",VLOOKUP(AK124,'シフト記号表（勤務時間帯）'!$C$6:$K$35,9,FALSE))</f>
        <v/>
      </c>
      <c r="AL125" s="253" t="str">
        <f>IF(AL124="","",VLOOKUP(AL124,'シフト記号表（勤務時間帯）'!$C$6:$K$35,9,FALSE))</f>
        <v/>
      </c>
      <c r="AM125" s="254" t="str">
        <f>IF(AM124="","",VLOOKUP(AM124,'シフト記号表（勤務時間帯）'!$C$6:$K$35,9,FALSE))</f>
        <v/>
      </c>
      <c r="AN125" s="252" t="str">
        <f>IF(AN124="","",VLOOKUP(AN124,'シフト記号表（勤務時間帯）'!$C$6:$K$35,9,FALSE))</f>
        <v/>
      </c>
      <c r="AO125" s="253" t="str">
        <f>IF(AO124="","",VLOOKUP(AO124,'シフト記号表（勤務時間帯）'!$C$6:$K$35,9,FALSE))</f>
        <v/>
      </c>
      <c r="AP125" s="253" t="str">
        <f>IF(AP124="","",VLOOKUP(AP124,'シフト記号表（勤務時間帯）'!$C$6:$K$35,9,FALSE))</f>
        <v/>
      </c>
      <c r="AQ125" s="253" t="str">
        <f>IF(AQ124="","",VLOOKUP(AQ124,'シフト記号表（勤務時間帯）'!$C$6:$K$35,9,FALSE))</f>
        <v/>
      </c>
      <c r="AR125" s="253" t="str">
        <f>IF(AR124="","",VLOOKUP(AR124,'シフト記号表（勤務時間帯）'!$C$6:$K$35,9,FALSE))</f>
        <v/>
      </c>
      <c r="AS125" s="253" t="str">
        <f>IF(AS124="","",VLOOKUP(AS124,'シフト記号表（勤務時間帯）'!$C$6:$K$35,9,FALSE))</f>
        <v/>
      </c>
      <c r="AT125" s="254" t="str">
        <f>IF(AT124="","",VLOOKUP(AT124,'シフト記号表（勤務時間帯）'!$C$6:$K$35,9,FALSE))</f>
        <v/>
      </c>
      <c r="AU125" s="252" t="str">
        <f>IF(AU124="","",VLOOKUP(AU124,'シフト記号表（勤務時間帯）'!$C$6:$K$35,9,FALSE))</f>
        <v/>
      </c>
      <c r="AV125" s="253" t="str">
        <f>IF(AV124="","",VLOOKUP(AV124,'シフト記号表（勤務時間帯）'!$C$6:$K$35,9,FALSE))</f>
        <v/>
      </c>
      <c r="AW125" s="253" t="str">
        <f>IF(AW124="","",VLOOKUP(AW124,'シフト記号表（勤務時間帯）'!$C$6:$K$35,9,FALSE))</f>
        <v/>
      </c>
      <c r="AX125" s="716" t="str">
        <f>IF($BB$3="４週",SUM(S125:AT125),IF($BB$3="暦月",SUM(S125:AW125),""))</f>
        <v/>
      </c>
      <c r="AY125" s="717"/>
      <c r="AZ125" s="718" t="str">
        <f>IF($BB$3="４週",AX125/4,IF($BB$3="暦月",'勤務表（参考様式１_100名まで）'!AX125/('勤務表（参考様式１_100名まで）'!$BB$8/7),""))</f>
        <v/>
      </c>
      <c r="BA125" s="719"/>
      <c r="BB125" s="707"/>
      <c r="BC125" s="708"/>
      <c r="BD125" s="708"/>
      <c r="BE125" s="708"/>
      <c r="BF125" s="709"/>
    </row>
    <row r="126" spans="2:58" ht="20.25" customHeight="1" x14ac:dyDescent="0.15">
      <c r="B126" s="727"/>
      <c r="C126" s="734"/>
      <c r="D126" s="735"/>
      <c r="E126" s="736"/>
      <c r="F126" s="260">
        <f>C124</f>
        <v>0</v>
      </c>
      <c r="G126" s="739"/>
      <c r="H126" s="743"/>
      <c r="I126" s="741"/>
      <c r="J126" s="741"/>
      <c r="K126" s="742"/>
      <c r="L126" s="746"/>
      <c r="M126" s="711"/>
      <c r="N126" s="711"/>
      <c r="O126" s="712"/>
      <c r="P126" s="720" t="s">
        <v>250</v>
      </c>
      <c r="Q126" s="721"/>
      <c r="R126" s="722"/>
      <c r="S126" s="256" t="str">
        <f>IF(S124="","",VLOOKUP(S124,'シフト記号表（勤務時間帯）'!$C$6:$U$35,19,FALSE))</f>
        <v/>
      </c>
      <c r="T126" s="257" t="str">
        <f>IF(T124="","",VLOOKUP(T124,'シフト記号表（勤務時間帯）'!$C$6:$U$35,19,FALSE))</f>
        <v/>
      </c>
      <c r="U126" s="257" t="str">
        <f>IF(U124="","",VLOOKUP(U124,'シフト記号表（勤務時間帯）'!$C$6:$U$35,19,FALSE))</f>
        <v/>
      </c>
      <c r="V126" s="257" t="str">
        <f>IF(V124="","",VLOOKUP(V124,'シフト記号表（勤務時間帯）'!$C$6:$U$35,19,FALSE))</f>
        <v/>
      </c>
      <c r="W126" s="257" t="str">
        <f>IF(W124="","",VLOOKUP(W124,'シフト記号表（勤務時間帯）'!$C$6:$U$35,19,FALSE))</f>
        <v/>
      </c>
      <c r="X126" s="257" t="str">
        <f>IF(X124="","",VLOOKUP(X124,'シフト記号表（勤務時間帯）'!$C$6:$U$35,19,FALSE))</f>
        <v/>
      </c>
      <c r="Y126" s="258" t="str">
        <f>IF(Y124="","",VLOOKUP(Y124,'シフト記号表（勤務時間帯）'!$C$6:$U$35,19,FALSE))</f>
        <v/>
      </c>
      <c r="Z126" s="256" t="str">
        <f>IF(Z124="","",VLOOKUP(Z124,'シフト記号表（勤務時間帯）'!$C$6:$U$35,19,FALSE))</f>
        <v/>
      </c>
      <c r="AA126" s="257" t="str">
        <f>IF(AA124="","",VLOOKUP(AA124,'シフト記号表（勤務時間帯）'!$C$6:$U$35,19,FALSE))</f>
        <v/>
      </c>
      <c r="AB126" s="257" t="str">
        <f>IF(AB124="","",VLOOKUP(AB124,'シフト記号表（勤務時間帯）'!$C$6:$U$35,19,FALSE))</f>
        <v/>
      </c>
      <c r="AC126" s="257" t="str">
        <f>IF(AC124="","",VLOOKUP(AC124,'シフト記号表（勤務時間帯）'!$C$6:$U$35,19,FALSE))</f>
        <v/>
      </c>
      <c r="AD126" s="257" t="str">
        <f>IF(AD124="","",VLOOKUP(AD124,'シフト記号表（勤務時間帯）'!$C$6:$U$35,19,FALSE))</f>
        <v/>
      </c>
      <c r="AE126" s="257" t="str">
        <f>IF(AE124="","",VLOOKUP(AE124,'シフト記号表（勤務時間帯）'!$C$6:$U$35,19,FALSE))</f>
        <v/>
      </c>
      <c r="AF126" s="258" t="str">
        <f>IF(AF124="","",VLOOKUP(AF124,'シフト記号表（勤務時間帯）'!$C$6:$U$35,19,FALSE))</f>
        <v/>
      </c>
      <c r="AG126" s="256" t="str">
        <f>IF(AG124="","",VLOOKUP(AG124,'シフト記号表（勤務時間帯）'!$C$6:$U$35,19,FALSE))</f>
        <v/>
      </c>
      <c r="AH126" s="257" t="str">
        <f>IF(AH124="","",VLOOKUP(AH124,'シフト記号表（勤務時間帯）'!$C$6:$U$35,19,FALSE))</f>
        <v/>
      </c>
      <c r="AI126" s="257" t="str">
        <f>IF(AI124="","",VLOOKUP(AI124,'シフト記号表（勤務時間帯）'!$C$6:$U$35,19,FALSE))</f>
        <v/>
      </c>
      <c r="AJ126" s="257" t="str">
        <f>IF(AJ124="","",VLOOKUP(AJ124,'シフト記号表（勤務時間帯）'!$C$6:$U$35,19,FALSE))</f>
        <v/>
      </c>
      <c r="AK126" s="257" t="str">
        <f>IF(AK124="","",VLOOKUP(AK124,'シフト記号表（勤務時間帯）'!$C$6:$U$35,19,FALSE))</f>
        <v/>
      </c>
      <c r="AL126" s="257" t="str">
        <f>IF(AL124="","",VLOOKUP(AL124,'シフト記号表（勤務時間帯）'!$C$6:$U$35,19,FALSE))</f>
        <v/>
      </c>
      <c r="AM126" s="258" t="str">
        <f>IF(AM124="","",VLOOKUP(AM124,'シフト記号表（勤務時間帯）'!$C$6:$U$35,19,FALSE))</f>
        <v/>
      </c>
      <c r="AN126" s="256" t="str">
        <f>IF(AN124="","",VLOOKUP(AN124,'シフト記号表（勤務時間帯）'!$C$6:$U$35,19,FALSE))</f>
        <v/>
      </c>
      <c r="AO126" s="257" t="str">
        <f>IF(AO124="","",VLOOKUP(AO124,'シフト記号表（勤務時間帯）'!$C$6:$U$35,19,FALSE))</f>
        <v/>
      </c>
      <c r="AP126" s="257" t="str">
        <f>IF(AP124="","",VLOOKUP(AP124,'シフト記号表（勤務時間帯）'!$C$6:$U$35,19,FALSE))</f>
        <v/>
      </c>
      <c r="AQ126" s="257" t="str">
        <f>IF(AQ124="","",VLOOKUP(AQ124,'シフト記号表（勤務時間帯）'!$C$6:$U$35,19,FALSE))</f>
        <v/>
      </c>
      <c r="AR126" s="257" t="str">
        <f>IF(AR124="","",VLOOKUP(AR124,'シフト記号表（勤務時間帯）'!$C$6:$U$35,19,FALSE))</f>
        <v/>
      </c>
      <c r="AS126" s="257" t="str">
        <f>IF(AS124="","",VLOOKUP(AS124,'シフト記号表（勤務時間帯）'!$C$6:$U$35,19,FALSE))</f>
        <v/>
      </c>
      <c r="AT126" s="258" t="str">
        <f>IF(AT124="","",VLOOKUP(AT124,'シフト記号表（勤務時間帯）'!$C$6:$U$35,19,FALSE))</f>
        <v/>
      </c>
      <c r="AU126" s="256" t="str">
        <f>IF(AU124="","",VLOOKUP(AU124,'シフト記号表（勤務時間帯）'!$C$6:$U$35,19,FALSE))</f>
        <v/>
      </c>
      <c r="AV126" s="257" t="str">
        <f>IF(AV124="","",VLOOKUP(AV124,'シフト記号表（勤務時間帯）'!$C$6:$U$35,19,FALSE))</f>
        <v/>
      </c>
      <c r="AW126" s="257" t="str">
        <f>IF(AW124="","",VLOOKUP(AW124,'シフト記号表（勤務時間帯）'!$C$6:$U$35,19,FALSE))</f>
        <v/>
      </c>
      <c r="AX126" s="723" t="str">
        <f>IF($BB$3="４週",SUM(S126:AT126),IF($BB$3="暦月",SUM(S126:AW126),""))</f>
        <v/>
      </c>
      <c r="AY126" s="724"/>
      <c r="AZ126" s="725" t="str">
        <f>IF($BB$3="４週",AX126/4,IF($BB$3="暦月",'勤務表（参考様式１_100名まで）'!AX126/('勤務表（参考様式１_100名まで）'!$BB$8/7),""))</f>
        <v/>
      </c>
      <c r="BA126" s="726"/>
      <c r="BB126" s="710"/>
      <c r="BC126" s="711"/>
      <c r="BD126" s="711"/>
      <c r="BE126" s="711"/>
      <c r="BF126" s="712"/>
    </row>
    <row r="127" spans="2:58" ht="20.25" customHeight="1" x14ac:dyDescent="0.15">
      <c r="B127" s="727">
        <f>B124+1</f>
        <v>36</v>
      </c>
      <c r="C127" s="728"/>
      <c r="D127" s="729"/>
      <c r="E127" s="730"/>
      <c r="F127" s="259"/>
      <c r="G127" s="737"/>
      <c r="H127" s="740"/>
      <c r="I127" s="741"/>
      <c r="J127" s="741"/>
      <c r="K127" s="742"/>
      <c r="L127" s="744"/>
      <c r="M127" s="705"/>
      <c r="N127" s="705"/>
      <c r="O127" s="706"/>
      <c r="P127" s="747" t="s">
        <v>248</v>
      </c>
      <c r="Q127" s="748"/>
      <c r="R127" s="749"/>
      <c r="S127" s="248"/>
      <c r="T127" s="249"/>
      <c r="U127" s="249"/>
      <c r="V127" s="249"/>
      <c r="W127" s="249"/>
      <c r="X127" s="249"/>
      <c r="Y127" s="250"/>
      <c r="Z127" s="248"/>
      <c r="AA127" s="249"/>
      <c r="AB127" s="249"/>
      <c r="AC127" s="249"/>
      <c r="AD127" s="249"/>
      <c r="AE127" s="249"/>
      <c r="AF127" s="250"/>
      <c r="AG127" s="248"/>
      <c r="AH127" s="249"/>
      <c r="AI127" s="249"/>
      <c r="AJ127" s="249"/>
      <c r="AK127" s="249"/>
      <c r="AL127" s="249"/>
      <c r="AM127" s="250"/>
      <c r="AN127" s="248"/>
      <c r="AO127" s="249"/>
      <c r="AP127" s="249"/>
      <c r="AQ127" s="249"/>
      <c r="AR127" s="249"/>
      <c r="AS127" s="249"/>
      <c r="AT127" s="250"/>
      <c r="AU127" s="248"/>
      <c r="AV127" s="249"/>
      <c r="AW127" s="249"/>
      <c r="AX127" s="700"/>
      <c r="AY127" s="701"/>
      <c r="AZ127" s="702"/>
      <c r="BA127" s="703"/>
      <c r="BB127" s="704"/>
      <c r="BC127" s="705"/>
      <c r="BD127" s="705"/>
      <c r="BE127" s="705"/>
      <c r="BF127" s="706"/>
    </row>
    <row r="128" spans="2:58" ht="20.25" customHeight="1" x14ac:dyDescent="0.15">
      <c r="B128" s="727"/>
      <c r="C128" s="731"/>
      <c r="D128" s="732"/>
      <c r="E128" s="733"/>
      <c r="F128" s="251"/>
      <c r="G128" s="738"/>
      <c r="H128" s="743"/>
      <c r="I128" s="741"/>
      <c r="J128" s="741"/>
      <c r="K128" s="742"/>
      <c r="L128" s="745"/>
      <c r="M128" s="708"/>
      <c r="N128" s="708"/>
      <c r="O128" s="709"/>
      <c r="P128" s="713" t="s">
        <v>249</v>
      </c>
      <c r="Q128" s="714"/>
      <c r="R128" s="715"/>
      <c r="S128" s="252" t="str">
        <f>IF(S127="","",VLOOKUP(S127,'シフト記号表（勤務時間帯）'!$C$6:$K$35,9,FALSE))</f>
        <v/>
      </c>
      <c r="T128" s="253" t="str">
        <f>IF(T127="","",VLOOKUP(T127,'シフト記号表（勤務時間帯）'!$C$6:$K$35,9,FALSE))</f>
        <v/>
      </c>
      <c r="U128" s="253" t="str">
        <f>IF(U127="","",VLOOKUP(U127,'シフト記号表（勤務時間帯）'!$C$6:$K$35,9,FALSE))</f>
        <v/>
      </c>
      <c r="V128" s="253" t="str">
        <f>IF(V127="","",VLOOKUP(V127,'シフト記号表（勤務時間帯）'!$C$6:$K$35,9,FALSE))</f>
        <v/>
      </c>
      <c r="W128" s="253" t="str">
        <f>IF(W127="","",VLOOKUP(W127,'シフト記号表（勤務時間帯）'!$C$6:$K$35,9,FALSE))</f>
        <v/>
      </c>
      <c r="X128" s="253" t="str">
        <f>IF(X127="","",VLOOKUP(X127,'シフト記号表（勤務時間帯）'!$C$6:$K$35,9,FALSE))</f>
        <v/>
      </c>
      <c r="Y128" s="254" t="str">
        <f>IF(Y127="","",VLOOKUP(Y127,'シフト記号表（勤務時間帯）'!$C$6:$K$35,9,FALSE))</f>
        <v/>
      </c>
      <c r="Z128" s="252" t="str">
        <f>IF(Z127="","",VLOOKUP(Z127,'シフト記号表（勤務時間帯）'!$C$6:$K$35,9,FALSE))</f>
        <v/>
      </c>
      <c r="AA128" s="253" t="str">
        <f>IF(AA127="","",VLOOKUP(AA127,'シフト記号表（勤務時間帯）'!$C$6:$K$35,9,FALSE))</f>
        <v/>
      </c>
      <c r="AB128" s="253" t="str">
        <f>IF(AB127="","",VLOOKUP(AB127,'シフト記号表（勤務時間帯）'!$C$6:$K$35,9,FALSE))</f>
        <v/>
      </c>
      <c r="AC128" s="253" t="str">
        <f>IF(AC127="","",VLOOKUP(AC127,'シフト記号表（勤務時間帯）'!$C$6:$K$35,9,FALSE))</f>
        <v/>
      </c>
      <c r="AD128" s="253" t="str">
        <f>IF(AD127="","",VLOOKUP(AD127,'シフト記号表（勤務時間帯）'!$C$6:$K$35,9,FALSE))</f>
        <v/>
      </c>
      <c r="AE128" s="253" t="str">
        <f>IF(AE127="","",VLOOKUP(AE127,'シフト記号表（勤務時間帯）'!$C$6:$K$35,9,FALSE))</f>
        <v/>
      </c>
      <c r="AF128" s="254" t="str">
        <f>IF(AF127="","",VLOOKUP(AF127,'シフト記号表（勤務時間帯）'!$C$6:$K$35,9,FALSE))</f>
        <v/>
      </c>
      <c r="AG128" s="252" t="str">
        <f>IF(AG127="","",VLOOKUP(AG127,'シフト記号表（勤務時間帯）'!$C$6:$K$35,9,FALSE))</f>
        <v/>
      </c>
      <c r="AH128" s="253" t="str">
        <f>IF(AH127="","",VLOOKUP(AH127,'シフト記号表（勤務時間帯）'!$C$6:$K$35,9,FALSE))</f>
        <v/>
      </c>
      <c r="AI128" s="253" t="str">
        <f>IF(AI127="","",VLOOKUP(AI127,'シフト記号表（勤務時間帯）'!$C$6:$K$35,9,FALSE))</f>
        <v/>
      </c>
      <c r="AJ128" s="253" t="str">
        <f>IF(AJ127="","",VLOOKUP(AJ127,'シフト記号表（勤務時間帯）'!$C$6:$K$35,9,FALSE))</f>
        <v/>
      </c>
      <c r="AK128" s="253" t="str">
        <f>IF(AK127="","",VLOOKUP(AK127,'シフト記号表（勤務時間帯）'!$C$6:$K$35,9,FALSE))</f>
        <v/>
      </c>
      <c r="AL128" s="253" t="str">
        <f>IF(AL127="","",VLOOKUP(AL127,'シフト記号表（勤務時間帯）'!$C$6:$K$35,9,FALSE))</f>
        <v/>
      </c>
      <c r="AM128" s="254" t="str">
        <f>IF(AM127="","",VLOOKUP(AM127,'シフト記号表（勤務時間帯）'!$C$6:$K$35,9,FALSE))</f>
        <v/>
      </c>
      <c r="AN128" s="252" t="str">
        <f>IF(AN127="","",VLOOKUP(AN127,'シフト記号表（勤務時間帯）'!$C$6:$K$35,9,FALSE))</f>
        <v/>
      </c>
      <c r="AO128" s="253" t="str">
        <f>IF(AO127="","",VLOOKUP(AO127,'シフト記号表（勤務時間帯）'!$C$6:$K$35,9,FALSE))</f>
        <v/>
      </c>
      <c r="AP128" s="253" t="str">
        <f>IF(AP127="","",VLOOKUP(AP127,'シフト記号表（勤務時間帯）'!$C$6:$K$35,9,FALSE))</f>
        <v/>
      </c>
      <c r="AQ128" s="253" t="str">
        <f>IF(AQ127="","",VLOOKUP(AQ127,'シフト記号表（勤務時間帯）'!$C$6:$K$35,9,FALSE))</f>
        <v/>
      </c>
      <c r="AR128" s="253" t="str">
        <f>IF(AR127="","",VLOOKUP(AR127,'シフト記号表（勤務時間帯）'!$C$6:$K$35,9,FALSE))</f>
        <v/>
      </c>
      <c r="AS128" s="253" t="str">
        <f>IF(AS127="","",VLOOKUP(AS127,'シフト記号表（勤務時間帯）'!$C$6:$K$35,9,FALSE))</f>
        <v/>
      </c>
      <c r="AT128" s="254" t="str">
        <f>IF(AT127="","",VLOOKUP(AT127,'シフト記号表（勤務時間帯）'!$C$6:$K$35,9,FALSE))</f>
        <v/>
      </c>
      <c r="AU128" s="252" t="str">
        <f>IF(AU127="","",VLOOKUP(AU127,'シフト記号表（勤務時間帯）'!$C$6:$K$35,9,FALSE))</f>
        <v/>
      </c>
      <c r="AV128" s="253" t="str">
        <f>IF(AV127="","",VLOOKUP(AV127,'シフト記号表（勤務時間帯）'!$C$6:$K$35,9,FALSE))</f>
        <v/>
      </c>
      <c r="AW128" s="253" t="str">
        <f>IF(AW127="","",VLOOKUP(AW127,'シフト記号表（勤務時間帯）'!$C$6:$K$35,9,FALSE))</f>
        <v/>
      </c>
      <c r="AX128" s="716" t="str">
        <f>IF($BB$3="４週",SUM(S128:AT128),IF($BB$3="暦月",SUM(S128:AW128),""))</f>
        <v/>
      </c>
      <c r="AY128" s="717"/>
      <c r="AZ128" s="718" t="str">
        <f>IF($BB$3="４週",AX128/4,IF($BB$3="暦月",'勤務表（参考様式１_100名まで）'!AX128/('勤務表（参考様式１_100名まで）'!$BB$8/7),""))</f>
        <v/>
      </c>
      <c r="BA128" s="719"/>
      <c r="BB128" s="707"/>
      <c r="BC128" s="708"/>
      <c r="BD128" s="708"/>
      <c r="BE128" s="708"/>
      <c r="BF128" s="709"/>
    </row>
    <row r="129" spans="2:58" ht="20.25" customHeight="1" x14ac:dyDescent="0.15">
      <c r="B129" s="727"/>
      <c r="C129" s="734"/>
      <c r="D129" s="735"/>
      <c r="E129" s="736"/>
      <c r="F129" s="260">
        <f>C127</f>
        <v>0</v>
      </c>
      <c r="G129" s="739"/>
      <c r="H129" s="743"/>
      <c r="I129" s="741"/>
      <c r="J129" s="741"/>
      <c r="K129" s="742"/>
      <c r="L129" s="746"/>
      <c r="M129" s="711"/>
      <c r="N129" s="711"/>
      <c r="O129" s="712"/>
      <c r="P129" s="720" t="s">
        <v>250</v>
      </c>
      <c r="Q129" s="721"/>
      <c r="R129" s="722"/>
      <c r="S129" s="256" t="str">
        <f>IF(S127="","",VLOOKUP(S127,'シフト記号表（勤務時間帯）'!$C$6:$U$35,19,FALSE))</f>
        <v/>
      </c>
      <c r="T129" s="257" t="str">
        <f>IF(T127="","",VLOOKUP(T127,'シフト記号表（勤務時間帯）'!$C$6:$U$35,19,FALSE))</f>
        <v/>
      </c>
      <c r="U129" s="257" t="str">
        <f>IF(U127="","",VLOOKUP(U127,'シフト記号表（勤務時間帯）'!$C$6:$U$35,19,FALSE))</f>
        <v/>
      </c>
      <c r="V129" s="257" t="str">
        <f>IF(V127="","",VLOOKUP(V127,'シフト記号表（勤務時間帯）'!$C$6:$U$35,19,FALSE))</f>
        <v/>
      </c>
      <c r="W129" s="257" t="str">
        <f>IF(W127="","",VLOOKUP(W127,'シフト記号表（勤務時間帯）'!$C$6:$U$35,19,FALSE))</f>
        <v/>
      </c>
      <c r="X129" s="257" t="str">
        <f>IF(X127="","",VLOOKUP(X127,'シフト記号表（勤務時間帯）'!$C$6:$U$35,19,FALSE))</f>
        <v/>
      </c>
      <c r="Y129" s="258" t="str">
        <f>IF(Y127="","",VLOOKUP(Y127,'シフト記号表（勤務時間帯）'!$C$6:$U$35,19,FALSE))</f>
        <v/>
      </c>
      <c r="Z129" s="256" t="str">
        <f>IF(Z127="","",VLOOKUP(Z127,'シフト記号表（勤務時間帯）'!$C$6:$U$35,19,FALSE))</f>
        <v/>
      </c>
      <c r="AA129" s="257" t="str">
        <f>IF(AA127="","",VLOOKUP(AA127,'シフト記号表（勤務時間帯）'!$C$6:$U$35,19,FALSE))</f>
        <v/>
      </c>
      <c r="AB129" s="257" t="str">
        <f>IF(AB127="","",VLOOKUP(AB127,'シフト記号表（勤務時間帯）'!$C$6:$U$35,19,FALSE))</f>
        <v/>
      </c>
      <c r="AC129" s="257" t="str">
        <f>IF(AC127="","",VLOOKUP(AC127,'シフト記号表（勤務時間帯）'!$C$6:$U$35,19,FALSE))</f>
        <v/>
      </c>
      <c r="AD129" s="257" t="str">
        <f>IF(AD127="","",VLOOKUP(AD127,'シフト記号表（勤務時間帯）'!$C$6:$U$35,19,FALSE))</f>
        <v/>
      </c>
      <c r="AE129" s="257" t="str">
        <f>IF(AE127="","",VLOOKUP(AE127,'シフト記号表（勤務時間帯）'!$C$6:$U$35,19,FALSE))</f>
        <v/>
      </c>
      <c r="AF129" s="258" t="str">
        <f>IF(AF127="","",VLOOKUP(AF127,'シフト記号表（勤務時間帯）'!$C$6:$U$35,19,FALSE))</f>
        <v/>
      </c>
      <c r="AG129" s="256" t="str">
        <f>IF(AG127="","",VLOOKUP(AG127,'シフト記号表（勤務時間帯）'!$C$6:$U$35,19,FALSE))</f>
        <v/>
      </c>
      <c r="AH129" s="257" t="str">
        <f>IF(AH127="","",VLOOKUP(AH127,'シフト記号表（勤務時間帯）'!$C$6:$U$35,19,FALSE))</f>
        <v/>
      </c>
      <c r="AI129" s="257" t="str">
        <f>IF(AI127="","",VLOOKUP(AI127,'シフト記号表（勤務時間帯）'!$C$6:$U$35,19,FALSE))</f>
        <v/>
      </c>
      <c r="AJ129" s="257" t="str">
        <f>IF(AJ127="","",VLOOKUP(AJ127,'シフト記号表（勤務時間帯）'!$C$6:$U$35,19,FALSE))</f>
        <v/>
      </c>
      <c r="AK129" s="257" t="str">
        <f>IF(AK127="","",VLOOKUP(AK127,'シフト記号表（勤務時間帯）'!$C$6:$U$35,19,FALSE))</f>
        <v/>
      </c>
      <c r="AL129" s="257" t="str">
        <f>IF(AL127="","",VLOOKUP(AL127,'シフト記号表（勤務時間帯）'!$C$6:$U$35,19,FALSE))</f>
        <v/>
      </c>
      <c r="AM129" s="258" t="str">
        <f>IF(AM127="","",VLOOKUP(AM127,'シフト記号表（勤務時間帯）'!$C$6:$U$35,19,FALSE))</f>
        <v/>
      </c>
      <c r="AN129" s="256" t="str">
        <f>IF(AN127="","",VLOOKUP(AN127,'シフト記号表（勤務時間帯）'!$C$6:$U$35,19,FALSE))</f>
        <v/>
      </c>
      <c r="AO129" s="257" t="str">
        <f>IF(AO127="","",VLOOKUP(AO127,'シフト記号表（勤務時間帯）'!$C$6:$U$35,19,FALSE))</f>
        <v/>
      </c>
      <c r="AP129" s="257" t="str">
        <f>IF(AP127="","",VLOOKUP(AP127,'シフト記号表（勤務時間帯）'!$C$6:$U$35,19,FALSE))</f>
        <v/>
      </c>
      <c r="AQ129" s="257" t="str">
        <f>IF(AQ127="","",VLOOKUP(AQ127,'シフト記号表（勤務時間帯）'!$C$6:$U$35,19,FALSE))</f>
        <v/>
      </c>
      <c r="AR129" s="257" t="str">
        <f>IF(AR127="","",VLOOKUP(AR127,'シフト記号表（勤務時間帯）'!$C$6:$U$35,19,FALSE))</f>
        <v/>
      </c>
      <c r="AS129" s="257" t="str">
        <f>IF(AS127="","",VLOOKUP(AS127,'シフト記号表（勤務時間帯）'!$C$6:$U$35,19,FALSE))</f>
        <v/>
      </c>
      <c r="AT129" s="258" t="str">
        <f>IF(AT127="","",VLOOKUP(AT127,'シフト記号表（勤務時間帯）'!$C$6:$U$35,19,FALSE))</f>
        <v/>
      </c>
      <c r="AU129" s="256" t="str">
        <f>IF(AU127="","",VLOOKUP(AU127,'シフト記号表（勤務時間帯）'!$C$6:$U$35,19,FALSE))</f>
        <v/>
      </c>
      <c r="AV129" s="257" t="str">
        <f>IF(AV127="","",VLOOKUP(AV127,'シフト記号表（勤務時間帯）'!$C$6:$U$35,19,FALSE))</f>
        <v/>
      </c>
      <c r="AW129" s="257" t="str">
        <f>IF(AW127="","",VLOOKUP(AW127,'シフト記号表（勤務時間帯）'!$C$6:$U$35,19,FALSE))</f>
        <v/>
      </c>
      <c r="AX129" s="723" t="str">
        <f>IF($BB$3="４週",SUM(S129:AT129),IF($BB$3="暦月",SUM(S129:AW129),""))</f>
        <v/>
      </c>
      <c r="AY129" s="724"/>
      <c r="AZ129" s="725" t="str">
        <f>IF($BB$3="４週",AX129/4,IF($BB$3="暦月",'勤務表（参考様式１_100名まで）'!AX129/('勤務表（参考様式１_100名まで）'!$BB$8/7),""))</f>
        <v/>
      </c>
      <c r="BA129" s="726"/>
      <c r="BB129" s="710"/>
      <c r="BC129" s="711"/>
      <c r="BD129" s="711"/>
      <c r="BE129" s="711"/>
      <c r="BF129" s="712"/>
    </row>
    <row r="130" spans="2:58" ht="20.25" customHeight="1" x14ac:dyDescent="0.15">
      <c r="B130" s="727">
        <f>B127+1</f>
        <v>37</v>
      </c>
      <c r="C130" s="728"/>
      <c r="D130" s="729"/>
      <c r="E130" s="730"/>
      <c r="F130" s="259"/>
      <c r="G130" s="737"/>
      <c r="H130" s="740"/>
      <c r="I130" s="741"/>
      <c r="J130" s="741"/>
      <c r="K130" s="742"/>
      <c r="L130" s="744"/>
      <c r="M130" s="705"/>
      <c r="N130" s="705"/>
      <c r="O130" s="706"/>
      <c r="P130" s="747" t="s">
        <v>248</v>
      </c>
      <c r="Q130" s="748"/>
      <c r="R130" s="749"/>
      <c r="S130" s="248"/>
      <c r="T130" s="249"/>
      <c r="U130" s="249"/>
      <c r="V130" s="249"/>
      <c r="W130" s="249"/>
      <c r="X130" s="249"/>
      <c r="Y130" s="250"/>
      <c r="Z130" s="248"/>
      <c r="AA130" s="249"/>
      <c r="AB130" s="249"/>
      <c r="AC130" s="249"/>
      <c r="AD130" s="249"/>
      <c r="AE130" s="249"/>
      <c r="AF130" s="250"/>
      <c r="AG130" s="248"/>
      <c r="AH130" s="249"/>
      <c r="AI130" s="249"/>
      <c r="AJ130" s="249"/>
      <c r="AK130" s="249"/>
      <c r="AL130" s="249"/>
      <c r="AM130" s="250"/>
      <c r="AN130" s="248"/>
      <c r="AO130" s="249"/>
      <c r="AP130" s="249"/>
      <c r="AQ130" s="249"/>
      <c r="AR130" s="249"/>
      <c r="AS130" s="249"/>
      <c r="AT130" s="250"/>
      <c r="AU130" s="248"/>
      <c r="AV130" s="249"/>
      <c r="AW130" s="249"/>
      <c r="AX130" s="700"/>
      <c r="AY130" s="701"/>
      <c r="AZ130" s="702"/>
      <c r="BA130" s="703"/>
      <c r="BB130" s="704"/>
      <c r="BC130" s="705"/>
      <c r="BD130" s="705"/>
      <c r="BE130" s="705"/>
      <c r="BF130" s="706"/>
    </row>
    <row r="131" spans="2:58" ht="20.25" customHeight="1" x14ac:dyDescent="0.15">
      <c r="B131" s="727"/>
      <c r="C131" s="731"/>
      <c r="D131" s="732"/>
      <c r="E131" s="733"/>
      <c r="F131" s="251"/>
      <c r="G131" s="738"/>
      <c r="H131" s="743"/>
      <c r="I131" s="741"/>
      <c r="J131" s="741"/>
      <c r="K131" s="742"/>
      <c r="L131" s="745"/>
      <c r="M131" s="708"/>
      <c r="N131" s="708"/>
      <c r="O131" s="709"/>
      <c r="P131" s="713" t="s">
        <v>249</v>
      </c>
      <c r="Q131" s="714"/>
      <c r="R131" s="715"/>
      <c r="S131" s="252" t="str">
        <f>IF(S130="","",VLOOKUP(S130,'シフト記号表（勤務時間帯）'!$C$6:$K$35,9,FALSE))</f>
        <v/>
      </c>
      <c r="T131" s="253" t="str">
        <f>IF(T130="","",VLOOKUP(T130,'シフト記号表（勤務時間帯）'!$C$6:$K$35,9,FALSE))</f>
        <v/>
      </c>
      <c r="U131" s="253" t="str">
        <f>IF(U130="","",VLOOKUP(U130,'シフト記号表（勤務時間帯）'!$C$6:$K$35,9,FALSE))</f>
        <v/>
      </c>
      <c r="V131" s="253" t="str">
        <f>IF(V130="","",VLOOKUP(V130,'シフト記号表（勤務時間帯）'!$C$6:$K$35,9,FALSE))</f>
        <v/>
      </c>
      <c r="W131" s="253" t="str">
        <f>IF(W130="","",VLOOKUP(W130,'シフト記号表（勤務時間帯）'!$C$6:$K$35,9,FALSE))</f>
        <v/>
      </c>
      <c r="X131" s="253" t="str">
        <f>IF(X130="","",VLOOKUP(X130,'シフト記号表（勤務時間帯）'!$C$6:$K$35,9,FALSE))</f>
        <v/>
      </c>
      <c r="Y131" s="254" t="str">
        <f>IF(Y130="","",VLOOKUP(Y130,'シフト記号表（勤務時間帯）'!$C$6:$K$35,9,FALSE))</f>
        <v/>
      </c>
      <c r="Z131" s="252" t="str">
        <f>IF(Z130="","",VLOOKUP(Z130,'シフト記号表（勤務時間帯）'!$C$6:$K$35,9,FALSE))</f>
        <v/>
      </c>
      <c r="AA131" s="253" t="str">
        <f>IF(AA130="","",VLOOKUP(AA130,'シフト記号表（勤務時間帯）'!$C$6:$K$35,9,FALSE))</f>
        <v/>
      </c>
      <c r="AB131" s="253" t="str">
        <f>IF(AB130="","",VLOOKUP(AB130,'シフト記号表（勤務時間帯）'!$C$6:$K$35,9,FALSE))</f>
        <v/>
      </c>
      <c r="AC131" s="253" t="str">
        <f>IF(AC130="","",VLOOKUP(AC130,'シフト記号表（勤務時間帯）'!$C$6:$K$35,9,FALSE))</f>
        <v/>
      </c>
      <c r="AD131" s="253" t="str">
        <f>IF(AD130="","",VLOOKUP(AD130,'シフト記号表（勤務時間帯）'!$C$6:$K$35,9,FALSE))</f>
        <v/>
      </c>
      <c r="AE131" s="253" t="str">
        <f>IF(AE130="","",VLOOKUP(AE130,'シフト記号表（勤務時間帯）'!$C$6:$K$35,9,FALSE))</f>
        <v/>
      </c>
      <c r="AF131" s="254" t="str">
        <f>IF(AF130="","",VLOOKUP(AF130,'シフト記号表（勤務時間帯）'!$C$6:$K$35,9,FALSE))</f>
        <v/>
      </c>
      <c r="AG131" s="252" t="str">
        <f>IF(AG130="","",VLOOKUP(AG130,'シフト記号表（勤務時間帯）'!$C$6:$K$35,9,FALSE))</f>
        <v/>
      </c>
      <c r="AH131" s="253" t="str">
        <f>IF(AH130="","",VLOOKUP(AH130,'シフト記号表（勤務時間帯）'!$C$6:$K$35,9,FALSE))</f>
        <v/>
      </c>
      <c r="AI131" s="253" t="str">
        <f>IF(AI130="","",VLOOKUP(AI130,'シフト記号表（勤務時間帯）'!$C$6:$K$35,9,FALSE))</f>
        <v/>
      </c>
      <c r="AJ131" s="253" t="str">
        <f>IF(AJ130="","",VLOOKUP(AJ130,'シフト記号表（勤務時間帯）'!$C$6:$K$35,9,FALSE))</f>
        <v/>
      </c>
      <c r="AK131" s="253" t="str">
        <f>IF(AK130="","",VLOOKUP(AK130,'シフト記号表（勤務時間帯）'!$C$6:$K$35,9,FALSE))</f>
        <v/>
      </c>
      <c r="AL131" s="253" t="str">
        <f>IF(AL130="","",VLOOKUP(AL130,'シフト記号表（勤務時間帯）'!$C$6:$K$35,9,FALSE))</f>
        <v/>
      </c>
      <c r="AM131" s="254" t="str">
        <f>IF(AM130="","",VLOOKUP(AM130,'シフト記号表（勤務時間帯）'!$C$6:$K$35,9,FALSE))</f>
        <v/>
      </c>
      <c r="AN131" s="252" t="str">
        <f>IF(AN130="","",VLOOKUP(AN130,'シフト記号表（勤務時間帯）'!$C$6:$K$35,9,FALSE))</f>
        <v/>
      </c>
      <c r="AO131" s="253" t="str">
        <f>IF(AO130="","",VLOOKUP(AO130,'シフト記号表（勤務時間帯）'!$C$6:$K$35,9,FALSE))</f>
        <v/>
      </c>
      <c r="AP131" s="253" t="str">
        <f>IF(AP130="","",VLOOKUP(AP130,'シフト記号表（勤務時間帯）'!$C$6:$K$35,9,FALSE))</f>
        <v/>
      </c>
      <c r="AQ131" s="253" t="str">
        <f>IF(AQ130="","",VLOOKUP(AQ130,'シフト記号表（勤務時間帯）'!$C$6:$K$35,9,FALSE))</f>
        <v/>
      </c>
      <c r="AR131" s="253" t="str">
        <f>IF(AR130="","",VLOOKUP(AR130,'シフト記号表（勤務時間帯）'!$C$6:$K$35,9,FALSE))</f>
        <v/>
      </c>
      <c r="AS131" s="253" t="str">
        <f>IF(AS130="","",VLOOKUP(AS130,'シフト記号表（勤務時間帯）'!$C$6:$K$35,9,FALSE))</f>
        <v/>
      </c>
      <c r="AT131" s="254" t="str">
        <f>IF(AT130="","",VLOOKUP(AT130,'シフト記号表（勤務時間帯）'!$C$6:$K$35,9,FALSE))</f>
        <v/>
      </c>
      <c r="AU131" s="252" t="str">
        <f>IF(AU130="","",VLOOKUP(AU130,'シフト記号表（勤務時間帯）'!$C$6:$K$35,9,FALSE))</f>
        <v/>
      </c>
      <c r="AV131" s="253" t="str">
        <f>IF(AV130="","",VLOOKUP(AV130,'シフト記号表（勤務時間帯）'!$C$6:$K$35,9,FALSE))</f>
        <v/>
      </c>
      <c r="AW131" s="253" t="str">
        <f>IF(AW130="","",VLOOKUP(AW130,'シフト記号表（勤務時間帯）'!$C$6:$K$35,9,FALSE))</f>
        <v/>
      </c>
      <c r="AX131" s="716" t="str">
        <f>IF($BB$3="４週",SUM(S131:AT131),IF($BB$3="暦月",SUM(S131:AW131),""))</f>
        <v/>
      </c>
      <c r="AY131" s="717"/>
      <c r="AZ131" s="718" t="str">
        <f>IF($BB$3="４週",AX131/4,IF($BB$3="暦月",'勤務表（参考様式１_100名まで）'!AX131/('勤務表（参考様式１_100名まで）'!$BB$8/7),""))</f>
        <v/>
      </c>
      <c r="BA131" s="719"/>
      <c r="BB131" s="707"/>
      <c r="BC131" s="708"/>
      <c r="BD131" s="708"/>
      <c r="BE131" s="708"/>
      <c r="BF131" s="709"/>
    </row>
    <row r="132" spans="2:58" ht="20.25" customHeight="1" x14ac:dyDescent="0.15">
      <c r="B132" s="727"/>
      <c r="C132" s="734"/>
      <c r="D132" s="735"/>
      <c r="E132" s="736"/>
      <c r="F132" s="260">
        <f>C130</f>
        <v>0</v>
      </c>
      <c r="G132" s="739"/>
      <c r="H132" s="743"/>
      <c r="I132" s="741"/>
      <c r="J132" s="741"/>
      <c r="K132" s="742"/>
      <c r="L132" s="746"/>
      <c r="M132" s="711"/>
      <c r="N132" s="711"/>
      <c r="O132" s="712"/>
      <c r="P132" s="720" t="s">
        <v>250</v>
      </c>
      <c r="Q132" s="721"/>
      <c r="R132" s="722"/>
      <c r="S132" s="256" t="str">
        <f>IF(S130="","",VLOOKUP(S130,'シフト記号表（勤務時間帯）'!$C$6:$U$35,19,FALSE))</f>
        <v/>
      </c>
      <c r="T132" s="257" t="str">
        <f>IF(T130="","",VLOOKUP(T130,'シフト記号表（勤務時間帯）'!$C$6:$U$35,19,FALSE))</f>
        <v/>
      </c>
      <c r="U132" s="257" t="str">
        <f>IF(U130="","",VLOOKUP(U130,'シフト記号表（勤務時間帯）'!$C$6:$U$35,19,FALSE))</f>
        <v/>
      </c>
      <c r="V132" s="257" t="str">
        <f>IF(V130="","",VLOOKUP(V130,'シフト記号表（勤務時間帯）'!$C$6:$U$35,19,FALSE))</f>
        <v/>
      </c>
      <c r="W132" s="257" t="str">
        <f>IF(W130="","",VLOOKUP(W130,'シフト記号表（勤務時間帯）'!$C$6:$U$35,19,FALSE))</f>
        <v/>
      </c>
      <c r="X132" s="257" t="str">
        <f>IF(X130="","",VLOOKUP(X130,'シフト記号表（勤務時間帯）'!$C$6:$U$35,19,FALSE))</f>
        <v/>
      </c>
      <c r="Y132" s="258" t="str">
        <f>IF(Y130="","",VLOOKUP(Y130,'シフト記号表（勤務時間帯）'!$C$6:$U$35,19,FALSE))</f>
        <v/>
      </c>
      <c r="Z132" s="256" t="str">
        <f>IF(Z130="","",VLOOKUP(Z130,'シフト記号表（勤務時間帯）'!$C$6:$U$35,19,FALSE))</f>
        <v/>
      </c>
      <c r="AA132" s="257" t="str">
        <f>IF(AA130="","",VLOOKUP(AA130,'シフト記号表（勤務時間帯）'!$C$6:$U$35,19,FALSE))</f>
        <v/>
      </c>
      <c r="AB132" s="257" t="str">
        <f>IF(AB130="","",VLOOKUP(AB130,'シフト記号表（勤務時間帯）'!$C$6:$U$35,19,FALSE))</f>
        <v/>
      </c>
      <c r="AC132" s="257" t="str">
        <f>IF(AC130="","",VLOOKUP(AC130,'シフト記号表（勤務時間帯）'!$C$6:$U$35,19,FALSE))</f>
        <v/>
      </c>
      <c r="AD132" s="257" t="str">
        <f>IF(AD130="","",VLOOKUP(AD130,'シフト記号表（勤務時間帯）'!$C$6:$U$35,19,FALSE))</f>
        <v/>
      </c>
      <c r="AE132" s="257" t="str">
        <f>IF(AE130="","",VLOOKUP(AE130,'シフト記号表（勤務時間帯）'!$C$6:$U$35,19,FALSE))</f>
        <v/>
      </c>
      <c r="AF132" s="258" t="str">
        <f>IF(AF130="","",VLOOKUP(AF130,'シフト記号表（勤務時間帯）'!$C$6:$U$35,19,FALSE))</f>
        <v/>
      </c>
      <c r="AG132" s="256" t="str">
        <f>IF(AG130="","",VLOOKUP(AG130,'シフト記号表（勤務時間帯）'!$C$6:$U$35,19,FALSE))</f>
        <v/>
      </c>
      <c r="AH132" s="257" t="str">
        <f>IF(AH130="","",VLOOKUP(AH130,'シフト記号表（勤務時間帯）'!$C$6:$U$35,19,FALSE))</f>
        <v/>
      </c>
      <c r="AI132" s="257" t="str">
        <f>IF(AI130="","",VLOOKUP(AI130,'シフト記号表（勤務時間帯）'!$C$6:$U$35,19,FALSE))</f>
        <v/>
      </c>
      <c r="AJ132" s="257" t="str">
        <f>IF(AJ130="","",VLOOKUP(AJ130,'シフト記号表（勤務時間帯）'!$C$6:$U$35,19,FALSE))</f>
        <v/>
      </c>
      <c r="AK132" s="257" t="str">
        <f>IF(AK130="","",VLOOKUP(AK130,'シフト記号表（勤務時間帯）'!$C$6:$U$35,19,FALSE))</f>
        <v/>
      </c>
      <c r="AL132" s="257" t="str">
        <f>IF(AL130="","",VLOOKUP(AL130,'シフト記号表（勤務時間帯）'!$C$6:$U$35,19,FALSE))</f>
        <v/>
      </c>
      <c r="AM132" s="258" t="str">
        <f>IF(AM130="","",VLOOKUP(AM130,'シフト記号表（勤務時間帯）'!$C$6:$U$35,19,FALSE))</f>
        <v/>
      </c>
      <c r="AN132" s="256" t="str">
        <f>IF(AN130="","",VLOOKUP(AN130,'シフト記号表（勤務時間帯）'!$C$6:$U$35,19,FALSE))</f>
        <v/>
      </c>
      <c r="AO132" s="257" t="str">
        <f>IF(AO130="","",VLOOKUP(AO130,'シフト記号表（勤務時間帯）'!$C$6:$U$35,19,FALSE))</f>
        <v/>
      </c>
      <c r="AP132" s="257" t="str">
        <f>IF(AP130="","",VLOOKUP(AP130,'シフト記号表（勤務時間帯）'!$C$6:$U$35,19,FALSE))</f>
        <v/>
      </c>
      <c r="AQ132" s="257" t="str">
        <f>IF(AQ130="","",VLOOKUP(AQ130,'シフト記号表（勤務時間帯）'!$C$6:$U$35,19,FALSE))</f>
        <v/>
      </c>
      <c r="AR132" s="257" t="str">
        <f>IF(AR130="","",VLOOKUP(AR130,'シフト記号表（勤務時間帯）'!$C$6:$U$35,19,FALSE))</f>
        <v/>
      </c>
      <c r="AS132" s="257" t="str">
        <f>IF(AS130="","",VLOOKUP(AS130,'シフト記号表（勤務時間帯）'!$C$6:$U$35,19,FALSE))</f>
        <v/>
      </c>
      <c r="AT132" s="258" t="str">
        <f>IF(AT130="","",VLOOKUP(AT130,'シフト記号表（勤務時間帯）'!$C$6:$U$35,19,FALSE))</f>
        <v/>
      </c>
      <c r="AU132" s="256" t="str">
        <f>IF(AU130="","",VLOOKUP(AU130,'シフト記号表（勤務時間帯）'!$C$6:$U$35,19,FALSE))</f>
        <v/>
      </c>
      <c r="AV132" s="257" t="str">
        <f>IF(AV130="","",VLOOKUP(AV130,'シフト記号表（勤務時間帯）'!$C$6:$U$35,19,FALSE))</f>
        <v/>
      </c>
      <c r="AW132" s="257" t="str">
        <f>IF(AW130="","",VLOOKUP(AW130,'シフト記号表（勤務時間帯）'!$C$6:$U$35,19,FALSE))</f>
        <v/>
      </c>
      <c r="AX132" s="723" t="str">
        <f>IF($BB$3="４週",SUM(S132:AT132),IF($BB$3="暦月",SUM(S132:AW132),""))</f>
        <v/>
      </c>
      <c r="AY132" s="724"/>
      <c r="AZ132" s="725" t="str">
        <f>IF($BB$3="４週",AX132/4,IF($BB$3="暦月",'勤務表（参考様式１_100名まで）'!AX132/('勤務表（参考様式１_100名まで）'!$BB$8/7),""))</f>
        <v/>
      </c>
      <c r="BA132" s="726"/>
      <c r="BB132" s="710"/>
      <c r="BC132" s="711"/>
      <c r="BD132" s="711"/>
      <c r="BE132" s="711"/>
      <c r="BF132" s="712"/>
    </row>
    <row r="133" spans="2:58" ht="20.25" customHeight="1" x14ac:dyDescent="0.15">
      <c r="B133" s="727">
        <f>B130+1</f>
        <v>38</v>
      </c>
      <c r="C133" s="728"/>
      <c r="D133" s="729"/>
      <c r="E133" s="730"/>
      <c r="F133" s="259"/>
      <c r="G133" s="737"/>
      <c r="H133" s="740"/>
      <c r="I133" s="741"/>
      <c r="J133" s="741"/>
      <c r="K133" s="742"/>
      <c r="L133" s="744"/>
      <c r="M133" s="705"/>
      <c r="N133" s="705"/>
      <c r="O133" s="706"/>
      <c r="P133" s="747" t="s">
        <v>248</v>
      </c>
      <c r="Q133" s="748"/>
      <c r="R133" s="749"/>
      <c r="S133" s="248"/>
      <c r="T133" s="249"/>
      <c r="U133" s="249"/>
      <c r="V133" s="249"/>
      <c r="W133" s="249"/>
      <c r="X133" s="249"/>
      <c r="Y133" s="250"/>
      <c r="Z133" s="248"/>
      <c r="AA133" s="249"/>
      <c r="AB133" s="249"/>
      <c r="AC133" s="249"/>
      <c r="AD133" s="249"/>
      <c r="AE133" s="249"/>
      <c r="AF133" s="250"/>
      <c r="AG133" s="248"/>
      <c r="AH133" s="249"/>
      <c r="AI133" s="249"/>
      <c r="AJ133" s="249"/>
      <c r="AK133" s="249"/>
      <c r="AL133" s="249"/>
      <c r="AM133" s="250"/>
      <c r="AN133" s="248"/>
      <c r="AO133" s="249"/>
      <c r="AP133" s="249"/>
      <c r="AQ133" s="249"/>
      <c r="AR133" s="249"/>
      <c r="AS133" s="249"/>
      <c r="AT133" s="250"/>
      <c r="AU133" s="248"/>
      <c r="AV133" s="249"/>
      <c r="AW133" s="249"/>
      <c r="AX133" s="700"/>
      <c r="AY133" s="701"/>
      <c r="AZ133" s="702"/>
      <c r="BA133" s="703"/>
      <c r="BB133" s="704"/>
      <c r="BC133" s="705"/>
      <c r="BD133" s="705"/>
      <c r="BE133" s="705"/>
      <c r="BF133" s="706"/>
    </row>
    <row r="134" spans="2:58" ht="20.25" customHeight="1" x14ac:dyDescent="0.15">
      <c r="B134" s="727"/>
      <c r="C134" s="731"/>
      <c r="D134" s="732"/>
      <c r="E134" s="733"/>
      <c r="F134" s="251"/>
      <c r="G134" s="738"/>
      <c r="H134" s="743"/>
      <c r="I134" s="741"/>
      <c r="J134" s="741"/>
      <c r="K134" s="742"/>
      <c r="L134" s="745"/>
      <c r="M134" s="708"/>
      <c r="N134" s="708"/>
      <c r="O134" s="709"/>
      <c r="P134" s="713" t="s">
        <v>249</v>
      </c>
      <c r="Q134" s="714"/>
      <c r="R134" s="715"/>
      <c r="S134" s="252" t="str">
        <f>IF(S133="","",VLOOKUP(S133,'シフト記号表（勤務時間帯）'!$C$6:$K$35,9,FALSE))</f>
        <v/>
      </c>
      <c r="T134" s="253" t="str">
        <f>IF(T133="","",VLOOKUP(T133,'シフト記号表（勤務時間帯）'!$C$6:$K$35,9,FALSE))</f>
        <v/>
      </c>
      <c r="U134" s="253" t="str">
        <f>IF(U133="","",VLOOKUP(U133,'シフト記号表（勤務時間帯）'!$C$6:$K$35,9,FALSE))</f>
        <v/>
      </c>
      <c r="V134" s="253" t="str">
        <f>IF(V133="","",VLOOKUP(V133,'シフト記号表（勤務時間帯）'!$C$6:$K$35,9,FALSE))</f>
        <v/>
      </c>
      <c r="W134" s="253" t="str">
        <f>IF(W133="","",VLOOKUP(W133,'シフト記号表（勤務時間帯）'!$C$6:$K$35,9,FALSE))</f>
        <v/>
      </c>
      <c r="X134" s="253" t="str">
        <f>IF(X133="","",VLOOKUP(X133,'シフト記号表（勤務時間帯）'!$C$6:$K$35,9,FALSE))</f>
        <v/>
      </c>
      <c r="Y134" s="254" t="str">
        <f>IF(Y133="","",VLOOKUP(Y133,'シフト記号表（勤務時間帯）'!$C$6:$K$35,9,FALSE))</f>
        <v/>
      </c>
      <c r="Z134" s="252" t="str">
        <f>IF(Z133="","",VLOOKUP(Z133,'シフト記号表（勤務時間帯）'!$C$6:$K$35,9,FALSE))</f>
        <v/>
      </c>
      <c r="AA134" s="253" t="str">
        <f>IF(AA133="","",VLOOKUP(AA133,'シフト記号表（勤務時間帯）'!$C$6:$K$35,9,FALSE))</f>
        <v/>
      </c>
      <c r="AB134" s="253" t="str">
        <f>IF(AB133="","",VLOOKUP(AB133,'シフト記号表（勤務時間帯）'!$C$6:$K$35,9,FALSE))</f>
        <v/>
      </c>
      <c r="AC134" s="253" t="str">
        <f>IF(AC133="","",VLOOKUP(AC133,'シフト記号表（勤務時間帯）'!$C$6:$K$35,9,FALSE))</f>
        <v/>
      </c>
      <c r="AD134" s="253" t="str">
        <f>IF(AD133="","",VLOOKUP(AD133,'シフト記号表（勤務時間帯）'!$C$6:$K$35,9,FALSE))</f>
        <v/>
      </c>
      <c r="AE134" s="253" t="str">
        <f>IF(AE133="","",VLOOKUP(AE133,'シフト記号表（勤務時間帯）'!$C$6:$K$35,9,FALSE))</f>
        <v/>
      </c>
      <c r="AF134" s="254" t="str">
        <f>IF(AF133="","",VLOOKUP(AF133,'シフト記号表（勤務時間帯）'!$C$6:$K$35,9,FALSE))</f>
        <v/>
      </c>
      <c r="AG134" s="252" t="str">
        <f>IF(AG133="","",VLOOKUP(AG133,'シフト記号表（勤務時間帯）'!$C$6:$K$35,9,FALSE))</f>
        <v/>
      </c>
      <c r="AH134" s="253" t="str">
        <f>IF(AH133="","",VLOOKUP(AH133,'シフト記号表（勤務時間帯）'!$C$6:$K$35,9,FALSE))</f>
        <v/>
      </c>
      <c r="AI134" s="253" t="str">
        <f>IF(AI133="","",VLOOKUP(AI133,'シフト記号表（勤務時間帯）'!$C$6:$K$35,9,FALSE))</f>
        <v/>
      </c>
      <c r="AJ134" s="253" t="str">
        <f>IF(AJ133="","",VLOOKUP(AJ133,'シフト記号表（勤務時間帯）'!$C$6:$K$35,9,FALSE))</f>
        <v/>
      </c>
      <c r="AK134" s="253" t="str">
        <f>IF(AK133="","",VLOOKUP(AK133,'シフト記号表（勤務時間帯）'!$C$6:$K$35,9,FALSE))</f>
        <v/>
      </c>
      <c r="AL134" s="253" t="str">
        <f>IF(AL133="","",VLOOKUP(AL133,'シフト記号表（勤務時間帯）'!$C$6:$K$35,9,FALSE))</f>
        <v/>
      </c>
      <c r="AM134" s="254" t="str">
        <f>IF(AM133="","",VLOOKUP(AM133,'シフト記号表（勤務時間帯）'!$C$6:$K$35,9,FALSE))</f>
        <v/>
      </c>
      <c r="AN134" s="252" t="str">
        <f>IF(AN133="","",VLOOKUP(AN133,'シフト記号表（勤務時間帯）'!$C$6:$K$35,9,FALSE))</f>
        <v/>
      </c>
      <c r="AO134" s="253" t="str">
        <f>IF(AO133="","",VLOOKUP(AO133,'シフト記号表（勤務時間帯）'!$C$6:$K$35,9,FALSE))</f>
        <v/>
      </c>
      <c r="AP134" s="253" t="str">
        <f>IF(AP133="","",VLOOKUP(AP133,'シフト記号表（勤務時間帯）'!$C$6:$K$35,9,FALSE))</f>
        <v/>
      </c>
      <c r="AQ134" s="253" t="str">
        <f>IF(AQ133="","",VLOOKUP(AQ133,'シフト記号表（勤務時間帯）'!$C$6:$K$35,9,FALSE))</f>
        <v/>
      </c>
      <c r="AR134" s="253" t="str">
        <f>IF(AR133="","",VLOOKUP(AR133,'シフト記号表（勤務時間帯）'!$C$6:$K$35,9,FALSE))</f>
        <v/>
      </c>
      <c r="AS134" s="253" t="str">
        <f>IF(AS133="","",VLOOKUP(AS133,'シフト記号表（勤務時間帯）'!$C$6:$K$35,9,FALSE))</f>
        <v/>
      </c>
      <c r="AT134" s="254" t="str">
        <f>IF(AT133="","",VLOOKUP(AT133,'シフト記号表（勤務時間帯）'!$C$6:$K$35,9,FALSE))</f>
        <v/>
      </c>
      <c r="AU134" s="252" t="str">
        <f>IF(AU133="","",VLOOKUP(AU133,'シフト記号表（勤務時間帯）'!$C$6:$K$35,9,FALSE))</f>
        <v/>
      </c>
      <c r="AV134" s="253" t="str">
        <f>IF(AV133="","",VLOOKUP(AV133,'シフト記号表（勤務時間帯）'!$C$6:$K$35,9,FALSE))</f>
        <v/>
      </c>
      <c r="AW134" s="253" t="str">
        <f>IF(AW133="","",VLOOKUP(AW133,'シフト記号表（勤務時間帯）'!$C$6:$K$35,9,FALSE))</f>
        <v/>
      </c>
      <c r="AX134" s="716" t="str">
        <f>IF($BB$3="４週",SUM(S134:AT134),IF($BB$3="暦月",SUM(S134:AW134),""))</f>
        <v/>
      </c>
      <c r="AY134" s="717"/>
      <c r="AZ134" s="718" t="str">
        <f>IF($BB$3="４週",AX134/4,IF($BB$3="暦月",'勤務表（参考様式１_100名まで）'!AX134/('勤務表（参考様式１_100名まで）'!$BB$8/7),""))</f>
        <v/>
      </c>
      <c r="BA134" s="719"/>
      <c r="BB134" s="707"/>
      <c r="BC134" s="708"/>
      <c r="BD134" s="708"/>
      <c r="BE134" s="708"/>
      <c r="BF134" s="709"/>
    </row>
    <row r="135" spans="2:58" ht="20.25" customHeight="1" x14ac:dyDescent="0.15">
      <c r="B135" s="727"/>
      <c r="C135" s="734"/>
      <c r="D135" s="735"/>
      <c r="E135" s="736"/>
      <c r="F135" s="260">
        <f>C133</f>
        <v>0</v>
      </c>
      <c r="G135" s="739"/>
      <c r="H135" s="743"/>
      <c r="I135" s="741"/>
      <c r="J135" s="741"/>
      <c r="K135" s="742"/>
      <c r="L135" s="746"/>
      <c r="M135" s="711"/>
      <c r="N135" s="711"/>
      <c r="O135" s="712"/>
      <c r="P135" s="720" t="s">
        <v>250</v>
      </c>
      <c r="Q135" s="721"/>
      <c r="R135" s="722"/>
      <c r="S135" s="256" t="str">
        <f>IF(S133="","",VLOOKUP(S133,'シフト記号表（勤務時間帯）'!$C$6:$U$35,19,FALSE))</f>
        <v/>
      </c>
      <c r="T135" s="257" t="str">
        <f>IF(T133="","",VLOOKUP(T133,'シフト記号表（勤務時間帯）'!$C$6:$U$35,19,FALSE))</f>
        <v/>
      </c>
      <c r="U135" s="257" t="str">
        <f>IF(U133="","",VLOOKUP(U133,'シフト記号表（勤務時間帯）'!$C$6:$U$35,19,FALSE))</f>
        <v/>
      </c>
      <c r="V135" s="257" t="str">
        <f>IF(V133="","",VLOOKUP(V133,'シフト記号表（勤務時間帯）'!$C$6:$U$35,19,FALSE))</f>
        <v/>
      </c>
      <c r="W135" s="257" t="str">
        <f>IF(W133="","",VLOOKUP(W133,'シフト記号表（勤務時間帯）'!$C$6:$U$35,19,FALSE))</f>
        <v/>
      </c>
      <c r="X135" s="257" t="str">
        <f>IF(X133="","",VLOOKUP(X133,'シフト記号表（勤務時間帯）'!$C$6:$U$35,19,FALSE))</f>
        <v/>
      </c>
      <c r="Y135" s="258" t="str">
        <f>IF(Y133="","",VLOOKUP(Y133,'シフト記号表（勤務時間帯）'!$C$6:$U$35,19,FALSE))</f>
        <v/>
      </c>
      <c r="Z135" s="256" t="str">
        <f>IF(Z133="","",VLOOKUP(Z133,'シフト記号表（勤務時間帯）'!$C$6:$U$35,19,FALSE))</f>
        <v/>
      </c>
      <c r="AA135" s="257" t="str">
        <f>IF(AA133="","",VLOOKUP(AA133,'シフト記号表（勤務時間帯）'!$C$6:$U$35,19,FALSE))</f>
        <v/>
      </c>
      <c r="AB135" s="257" t="str">
        <f>IF(AB133="","",VLOOKUP(AB133,'シフト記号表（勤務時間帯）'!$C$6:$U$35,19,FALSE))</f>
        <v/>
      </c>
      <c r="AC135" s="257" t="str">
        <f>IF(AC133="","",VLOOKUP(AC133,'シフト記号表（勤務時間帯）'!$C$6:$U$35,19,FALSE))</f>
        <v/>
      </c>
      <c r="AD135" s="257" t="str">
        <f>IF(AD133="","",VLOOKUP(AD133,'シフト記号表（勤務時間帯）'!$C$6:$U$35,19,FALSE))</f>
        <v/>
      </c>
      <c r="AE135" s="257" t="str">
        <f>IF(AE133="","",VLOOKUP(AE133,'シフト記号表（勤務時間帯）'!$C$6:$U$35,19,FALSE))</f>
        <v/>
      </c>
      <c r="AF135" s="258" t="str">
        <f>IF(AF133="","",VLOOKUP(AF133,'シフト記号表（勤務時間帯）'!$C$6:$U$35,19,FALSE))</f>
        <v/>
      </c>
      <c r="AG135" s="256" t="str">
        <f>IF(AG133="","",VLOOKUP(AG133,'シフト記号表（勤務時間帯）'!$C$6:$U$35,19,FALSE))</f>
        <v/>
      </c>
      <c r="AH135" s="257" t="str">
        <f>IF(AH133="","",VLOOKUP(AH133,'シフト記号表（勤務時間帯）'!$C$6:$U$35,19,FALSE))</f>
        <v/>
      </c>
      <c r="AI135" s="257" t="str">
        <f>IF(AI133="","",VLOOKUP(AI133,'シフト記号表（勤務時間帯）'!$C$6:$U$35,19,FALSE))</f>
        <v/>
      </c>
      <c r="AJ135" s="257" t="str">
        <f>IF(AJ133="","",VLOOKUP(AJ133,'シフト記号表（勤務時間帯）'!$C$6:$U$35,19,FALSE))</f>
        <v/>
      </c>
      <c r="AK135" s="257" t="str">
        <f>IF(AK133="","",VLOOKUP(AK133,'シフト記号表（勤務時間帯）'!$C$6:$U$35,19,FALSE))</f>
        <v/>
      </c>
      <c r="AL135" s="257" t="str">
        <f>IF(AL133="","",VLOOKUP(AL133,'シフト記号表（勤務時間帯）'!$C$6:$U$35,19,FALSE))</f>
        <v/>
      </c>
      <c r="AM135" s="258" t="str">
        <f>IF(AM133="","",VLOOKUP(AM133,'シフト記号表（勤務時間帯）'!$C$6:$U$35,19,FALSE))</f>
        <v/>
      </c>
      <c r="AN135" s="256" t="str">
        <f>IF(AN133="","",VLOOKUP(AN133,'シフト記号表（勤務時間帯）'!$C$6:$U$35,19,FALSE))</f>
        <v/>
      </c>
      <c r="AO135" s="257" t="str">
        <f>IF(AO133="","",VLOOKUP(AO133,'シフト記号表（勤務時間帯）'!$C$6:$U$35,19,FALSE))</f>
        <v/>
      </c>
      <c r="AP135" s="257" t="str">
        <f>IF(AP133="","",VLOOKUP(AP133,'シフト記号表（勤務時間帯）'!$C$6:$U$35,19,FALSE))</f>
        <v/>
      </c>
      <c r="AQ135" s="257" t="str">
        <f>IF(AQ133="","",VLOOKUP(AQ133,'シフト記号表（勤務時間帯）'!$C$6:$U$35,19,FALSE))</f>
        <v/>
      </c>
      <c r="AR135" s="257" t="str">
        <f>IF(AR133="","",VLOOKUP(AR133,'シフト記号表（勤務時間帯）'!$C$6:$U$35,19,FALSE))</f>
        <v/>
      </c>
      <c r="AS135" s="257" t="str">
        <f>IF(AS133="","",VLOOKUP(AS133,'シフト記号表（勤務時間帯）'!$C$6:$U$35,19,FALSE))</f>
        <v/>
      </c>
      <c r="AT135" s="258" t="str">
        <f>IF(AT133="","",VLOOKUP(AT133,'シフト記号表（勤務時間帯）'!$C$6:$U$35,19,FALSE))</f>
        <v/>
      </c>
      <c r="AU135" s="256" t="str">
        <f>IF(AU133="","",VLOOKUP(AU133,'シフト記号表（勤務時間帯）'!$C$6:$U$35,19,FALSE))</f>
        <v/>
      </c>
      <c r="AV135" s="257" t="str">
        <f>IF(AV133="","",VLOOKUP(AV133,'シフト記号表（勤務時間帯）'!$C$6:$U$35,19,FALSE))</f>
        <v/>
      </c>
      <c r="AW135" s="257" t="str">
        <f>IF(AW133="","",VLOOKUP(AW133,'シフト記号表（勤務時間帯）'!$C$6:$U$35,19,FALSE))</f>
        <v/>
      </c>
      <c r="AX135" s="723" t="str">
        <f>IF($BB$3="４週",SUM(S135:AT135),IF($BB$3="暦月",SUM(S135:AW135),""))</f>
        <v/>
      </c>
      <c r="AY135" s="724"/>
      <c r="AZ135" s="725" t="str">
        <f>IF($BB$3="４週",AX135/4,IF($BB$3="暦月",'勤務表（参考様式１_100名まで）'!AX135/('勤務表（参考様式１_100名まで）'!$BB$8/7),""))</f>
        <v/>
      </c>
      <c r="BA135" s="726"/>
      <c r="BB135" s="710"/>
      <c r="BC135" s="711"/>
      <c r="BD135" s="711"/>
      <c r="BE135" s="711"/>
      <c r="BF135" s="712"/>
    </row>
    <row r="136" spans="2:58" ht="20.25" customHeight="1" x14ac:dyDescent="0.15">
      <c r="B136" s="727">
        <f>B133+1</f>
        <v>39</v>
      </c>
      <c r="C136" s="728"/>
      <c r="D136" s="729"/>
      <c r="E136" s="730"/>
      <c r="F136" s="259"/>
      <c r="G136" s="737"/>
      <c r="H136" s="740"/>
      <c r="I136" s="741"/>
      <c r="J136" s="741"/>
      <c r="K136" s="742"/>
      <c r="L136" s="744"/>
      <c r="M136" s="705"/>
      <c r="N136" s="705"/>
      <c r="O136" s="706"/>
      <c r="P136" s="747" t="s">
        <v>248</v>
      </c>
      <c r="Q136" s="748"/>
      <c r="R136" s="749"/>
      <c r="S136" s="248"/>
      <c r="T136" s="249"/>
      <c r="U136" s="249"/>
      <c r="V136" s="249"/>
      <c r="W136" s="249"/>
      <c r="X136" s="249"/>
      <c r="Y136" s="250"/>
      <c r="Z136" s="248"/>
      <c r="AA136" s="249"/>
      <c r="AB136" s="249"/>
      <c r="AC136" s="249"/>
      <c r="AD136" s="249"/>
      <c r="AE136" s="249"/>
      <c r="AF136" s="250"/>
      <c r="AG136" s="248"/>
      <c r="AH136" s="249"/>
      <c r="AI136" s="249"/>
      <c r="AJ136" s="249"/>
      <c r="AK136" s="249"/>
      <c r="AL136" s="249"/>
      <c r="AM136" s="250"/>
      <c r="AN136" s="248"/>
      <c r="AO136" s="249"/>
      <c r="AP136" s="249"/>
      <c r="AQ136" s="249"/>
      <c r="AR136" s="249"/>
      <c r="AS136" s="249"/>
      <c r="AT136" s="250"/>
      <c r="AU136" s="248"/>
      <c r="AV136" s="249"/>
      <c r="AW136" s="249"/>
      <c r="AX136" s="700"/>
      <c r="AY136" s="701"/>
      <c r="AZ136" s="702"/>
      <c r="BA136" s="703"/>
      <c r="BB136" s="704"/>
      <c r="BC136" s="705"/>
      <c r="BD136" s="705"/>
      <c r="BE136" s="705"/>
      <c r="BF136" s="706"/>
    </row>
    <row r="137" spans="2:58" ht="20.25" customHeight="1" x14ac:dyDescent="0.15">
      <c r="B137" s="727"/>
      <c r="C137" s="731"/>
      <c r="D137" s="732"/>
      <c r="E137" s="733"/>
      <c r="F137" s="251"/>
      <c r="G137" s="738"/>
      <c r="H137" s="743"/>
      <c r="I137" s="741"/>
      <c r="J137" s="741"/>
      <c r="K137" s="742"/>
      <c r="L137" s="745"/>
      <c r="M137" s="708"/>
      <c r="N137" s="708"/>
      <c r="O137" s="709"/>
      <c r="P137" s="713" t="s">
        <v>249</v>
      </c>
      <c r="Q137" s="714"/>
      <c r="R137" s="715"/>
      <c r="S137" s="252" t="str">
        <f>IF(S136="","",VLOOKUP(S136,'シフト記号表（勤務時間帯）'!$C$6:$K$35,9,FALSE))</f>
        <v/>
      </c>
      <c r="T137" s="253" t="str">
        <f>IF(T136="","",VLOOKUP(T136,'シフト記号表（勤務時間帯）'!$C$6:$K$35,9,FALSE))</f>
        <v/>
      </c>
      <c r="U137" s="253" t="str">
        <f>IF(U136="","",VLOOKUP(U136,'シフト記号表（勤務時間帯）'!$C$6:$K$35,9,FALSE))</f>
        <v/>
      </c>
      <c r="V137" s="253" t="str">
        <f>IF(V136="","",VLOOKUP(V136,'シフト記号表（勤務時間帯）'!$C$6:$K$35,9,FALSE))</f>
        <v/>
      </c>
      <c r="W137" s="253" t="str">
        <f>IF(W136="","",VLOOKUP(W136,'シフト記号表（勤務時間帯）'!$C$6:$K$35,9,FALSE))</f>
        <v/>
      </c>
      <c r="X137" s="253" t="str">
        <f>IF(X136="","",VLOOKUP(X136,'シフト記号表（勤務時間帯）'!$C$6:$K$35,9,FALSE))</f>
        <v/>
      </c>
      <c r="Y137" s="254" t="str">
        <f>IF(Y136="","",VLOOKUP(Y136,'シフト記号表（勤務時間帯）'!$C$6:$K$35,9,FALSE))</f>
        <v/>
      </c>
      <c r="Z137" s="252" t="str">
        <f>IF(Z136="","",VLOOKUP(Z136,'シフト記号表（勤務時間帯）'!$C$6:$K$35,9,FALSE))</f>
        <v/>
      </c>
      <c r="AA137" s="253" t="str">
        <f>IF(AA136="","",VLOOKUP(AA136,'シフト記号表（勤務時間帯）'!$C$6:$K$35,9,FALSE))</f>
        <v/>
      </c>
      <c r="AB137" s="253" t="str">
        <f>IF(AB136="","",VLOOKUP(AB136,'シフト記号表（勤務時間帯）'!$C$6:$K$35,9,FALSE))</f>
        <v/>
      </c>
      <c r="AC137" s="253" t="str">
        <f>IF(AC136="","",VLOOKUP(AC136,'シフト記号表（勤務時間帯）'!$C$6:$K$35,9,FALSE))</f>
        <v/>
      </c>
      <c r="AD137" s="253" t="str">
        <f>IF(AD136="","",VLOOKUP(AD136,'シフト記号表（勤務時間帯）'!$C$6:$K$35,9,FALSE))</f>
        <v/>
      </c>
      <c r="AE137" s="253" t="str">
        <f>IF(AE136="","",VLOOKUP(AE136,'シフト記号表（勤務時間帯）'!$C$6:$K$35,9,FALSE))</f>
        <v/>
      </c>
      <c r="AF137" s="254" t="str">
        <f>IF(AF136="","",VLOOKUP(AF136,'シフト記号表（勤務時間帯）'!$C$6:$K$35,9,FALSE))</f>
        <v/>
      </c>
      <c r="AG137" s="252" t="str">
        <f>IF(AG136="","",VLOOKUP(AG136,'シフト記号表（勤務時間帯）'!$C$6:$K$35,9,FALSE))</f>
        <v/>
      </c>
      <c r="AH137" s="253" t="str">
        <f>IF(AH136="","",VLOOKUP(AH136,'シフト記号表（勤務時間帯）'!$C$6:$K$35,9,FALSE))</f>
        <v/>
      </c>
      <c r="AI137" s="253" t="str">
        <f>IF(AI136="","",VLOOKUP(AI136,'シフト記号表（勤務時間帯）'!$C$6:$K$35,9,FALSE))</f>
        <v/>
      </c>
      <c r="AJ137" s="253" t="str">
        <f>IF(AJ136="","",VLOOKUP(AJ136,'シフト記号表（勤務時間帯）'!$C$6:$K$35,9,FALSE))</f>
        <v/>
      </c>
      <c r="AK137" s="253" t="str">
        <f>IF(AK136="","",VLOOKUP(AK136,'シフト記号表（勤務時間帯）'!$C$6:$K$35,9,FALSE))</f>
        <v/>
      </c>
      <c r="AL137" s="253" t="str">
        <f>IF(AL136="","",VLOOKUP(AL136,'シフト記号表（勤務時間帯）'!$C$6:$K$35,9,FALSE))</f>
        <v/>
      </c>
      <c r="AM137" s="254" t="str">
        <f>IF(AM136="","",VLOOKUP(AM136,'シフト記号表（勤務時間帯）'!$C$6:$K$35,9,FALSE))</f>
        <v/>
      </c>
      <c r="AN137" s="252" t="str">
        <f>IF(AN136="","",VLOOKUP(AN136,'シフト記号表（勤務時間帯）'!$C$6:$K$35,9,FALSE))</f>
        <v/>
      </c>
      <c r="AO137" s="253" t="str">
        <f>IF(AO136="","",VLOOKUP(AO136,'シフト記号表（勤務時間帯）'!$C$6:$K$35,9,FALSE))</f>
        <v/>
      </c>
      <c r="AP137" s="253" t="str">
        <f>IF(AP136="","",VLOOKUP(AP136,'シフト記号表（勤務時間帯）'!$C$6:$K$35,9,FALSE))</f>
        <v/>
      </c>
      <c r="AQ137" s="253" t="str">
        <f>IF(AQ136="","",VLOOKUP(AQ136,'シフト記号表（勤務時間帯）'!$C$6:$K$35,9,FALSE))</f>
        <v/>
      </c>
      <c r="AR137" s="253" t="str">
        <f>IF(AR136="","",VLOOKUP(AR136,'シフト記号表（勤務時間帯）'!$C$6:$K$35,9,FALSE))</f>
        <v/>
      </c>
      <c r="AS137" s="253" t="str">
        <f>IF(AS136="","",VLOOKUP(AS136,'シフト記号表（勤務時間帯）'!$C$6:$K$35,9,FALSE))</f>
        <v/>
      </c>
      <c r="AT137" s="254" t="str">
        <f>IF(AT136="","",VLOOKUP(AT136,'シフト記号表（勤務時間帯）'!$C$6:$K$35,9,FALSE))</f>
        <v/>
      </c>
      <c r="AU137" s="252" t="str">
        <f>IF(AU136="","",VLOOKUP(AU136,'シフト記号表（勤務時間帯）'!$C$6:$K$35,9,FALSE))</f>
        <v/>
      </c>
      <c r="AV137" s="253" t="str">
        <f>IF(AV136="","",VLOOKUP(AV136,'シフト記号表（勤務時間帯）'!$C$6:$K$35,9,FALSE))</f>
        <v/>
      </c>
      <c r="AW137" s="253" t="str">
        <f>IF(AW136="","",VLOOKUP(AW136,'シフト記号表（勤務時間帯）'!$C$6:$K$35,9,FALSE))</f>
        <v/>
      </c>
      <c r="AX137" s="716" t="str">
        <f>IF($BB$3="４週",SUM(S137:AT137),IF($BB$3="暦月",SUM(S137:AW137),""))</f>
        <v/>
      </c>
      <c r="AY137" s="717"/>
      <c r="AZ137" s="718" t="str">
        <f>IF($BB$3="４週",AX137/4,IF($BB$3="暦月",'勤務表（参考様式１_100名まで）'!AX137/('勤務表（参考様式１_100名まで）'!$BB$8/7),""))</f>
        <v/>
      </c>
      <c r="BA137" s="719"/>
      <c r="BB137" s="707"/>
      <c r="BC137" s="708"/>
      <c r="BD137" s="708"/>
      <c r="BE137" s="708"/>
      <c r="BF137" s="709"/>
    </row>
    <row r="138" spans="2:58" ht="20.25" customHeight="1" x14ac:dyDescent="0.15">
      <c r="B138" s="727"/>
      <c r="C138" s="734"/>
      <c r="D138" s="735"/>
      <c r="E138" s="736"/>
      <c r="F138" s="260">
        <f>C136</f>
        <v>0</v>
      </c>
      <c r="G138" s="739"/>
      <c r="H138" s="743"/>
      <c r="I138" s="741"/>
      <c r="J138" s="741"/>
      <c r="K138" s="742"/>
      <c r="L138" s="746"/>
      <c r="M138" s="711"/>
      <c r="N138" s="711"/>
      <c r="O138" s="712"/>
      <c r="P138" s="720" t="s">
        <v>250</v>
      </c>
      <c r="Q138" s="721"/>
      <c r="R138" s="722"/>
      <c r="S138" s="256" t="str">
        <f>IF(S136="","",VLOOKUP(S136,'シフト記号表（勤務時間帯）'!$C$6:$U$35,19,FALSE))</f>
        <v/>
      </c>
      <c r="T138" s="257" t="str">
        <f>IF(T136="","",VLOOKUP(T136,'シフト記号表（勤務時間帯）'!$C$6:$U$35,19,FALSE))</f>
        <v/>
      </c>
      <c r="U138" s="257" t="str">
        <f>IF(U136="","",VLOOKUP(U136,'シフト記号表（勤務時間帯）'!$C$6:$U$35,19,FALSE))</f>
        <v/>
      </c>
      <c r="V138" s="257" t="str">
        <f>IF(V136="","",VLOOKUP(V136,'シフト記号表（勤務時間帯）'!$C$6:$U$35,19,FALSE))</f>
        <v/>
      </c>
      <c r="W138" s="257" t="str">
        <f>IF(W136="","",VLOOKUP(W136,'シフト記号表（勤務時間帯）'!$C$6:$U$35,19,FALSE))</f>
        <v/>
      </c>
      <c r="X138" s="257" t="str">
        <f>IF(X136="","",VLOOKUP(X136,'シフト記号表（勤務時間帯）'!$C$6:$U$35,19,FALSE))</f>
        <v/>
      </c>
      <c r="Y138" s="258" t="str">
        <f>IF(Y136="","",VLOOKUP(Y136,'シフト記号表（勤務時間帯）'!$C$6:$U$35,19,FALSE))</f>
        <v/>
      </c>
      <c r="Z138" s="256" t="str">
        <f>IF(Z136="","",VLOOKUP(Z136,'シフト記号表（勤務時間帯）'!$C$6:$U$35,19,FALSE))</f>
        <v/>
      </c>
      <c r="AA138" s="257" t="str">
        <f>IF(AA136="","",VLOOKUP(AA136,'シフト記号表（勤務時間帯）'!$C$6:$U$35,19,FALSE))</f>
        <v/>
      </c>
      <c r="AB138" s="257" t="str">
        <f>IF(AB136="","",VLOOKUP(AB136,'シフト記号表（勤務時間帯）'!$C$6:$U$35,19,FALSE))</f>
        <v/>
      </c>
      <c r="AC138" s="257" t="str">
        <f>IF(AC136="","",VLOOKUP(AC136,'シフト記号表（勤務時間帯）'!$C$6:$U$35,19,FALSE))</f>
        <v/>
      </c>
      <c r="AD138" s="257" t="str">
        <f>IF(AD136="","",VLOOKUP(AD136,'シフト記号表（勤務時間帯）'!$C$6:$U$35,19,FALSE))</f>
        <v/>
      </c>
      <c r="AE138" s="257" t="str">
        <f>IF(AE136="","",VLOOKUP(AE136,'シフト記号表（勤務時間帯）'!$C$6:$U$35,19,FALSE))</f>
        <v/>
      </c>
      <c r="AF138" s="258" t="str">
        <f>IF(AF136="","",VLOOKUP(AF136,'シフト記号表（勤務時間帯）'!$C$6:$U$35,19,FALSE))</f>
        <v/>
      </c>
      <c r="AG138" s="256" t="str">
        <f>IF(AG136="","",VLOOKUP(AG136,'シフト記号表（勤務時間帯）'!$C$6:$U$35,19,FALSE))</f>
        <v/>
      </c>
      <c r="AH138" s="257" t="str">
        <f>IF(AH136="","",VLOOKUP(AH136,'シフト記号表（勤務時間帯）'!$C$6:$U$35,19,FALSE))</f>
        <v/>
      </c>
      <c r="AI138" s="257" t="str">
        <f>IF(AI136="","",VLOOKUP(AI136,'シフト記号表（勤務時間帯）'!$C$6:$U$35,19,FALSE))</f>
        <v/>
      </c>
      <c r="AJ138" s="257" t="str">
        <f>IF(AJ136="","",VLOOKUP(AJ136,'シフト記号表（勤務時間帯）'!$C$6:$U$35,19,FALSE))</f>
        <v/>
      </c>
      <c r="AK138" s="257" t="str">
        <f>IF(AK136="","",VLOOKUP(AK136,'シフト記号表（勤務時間帯）'!$C$6:$U$35,19,FALSE))</f>
        <v/>
      </c>
      <c r="AL138" s="257" t="str">
        <f>IF(AL136="","",VLOOKUP(AL136,'シフト記号表（勤務時間帯）'!$C$6:$U$35,19,FALSE))</f>
        <v/>
      </c>
      <c r="AM138" s="258" t="str">
        <f>IF(AM136="","",VLOOKUP(AM136,'シフト記号表（勤務時間帯）'!$C$6:$U$35,19,FALSE))</f>
        <v/>
      </c>
      <c r="AN138" s="256" t="str">
        <f>IF(AN136="","",VLOOKUP(AN136,'シフト記号表（勤務時間帯）'!$C$6:$U$35,19,FALSE))</f>
        <v/>
      </c>
      <c r="AO138" s="257" t="str">
        <f>IF(AO136="","",VLOOKUP(AO136,'シフト記号表（勤務時間帯）'!$C$6:$U$35,19,FALSE))</f>
        <v/>
      </c>
      <c r="AP138" s="257" t="str">
        <f>IF(AP136="","",VLOOKUP(AP136,'シフト記号表（勤務時間帯）'!$C$6:$U$35,19,FALSE))</f>
        <v/>
      </c>
      <c r="AQ138" s="257" t="str">
        <f>IF(AQ136="","",VLOOKUP(AQ136,'シフト記号表（勤務時間帯）'!$C$6:$U$35,19,FALSE))</f>
        <v/>
      </c>
      <c r="AR138" s="257" t="str">
        <f>IF(AR136="","",VLOOKUP(AR136,'シフト記号表（勤務時間帯）'!$C$6:$U$35,19,FALSE))</f>
        <v/>
      </c>
      <c r="AS138" s="257" t="str">
        <f>IF(AS136="","",VLOOKUP(AS136,'シフト記号表（勤務時間帯）'!$C$6:$U$35,19,FALSE))</f>
        <v/>
      </c>
      <c r="AT138" s="258" t="str">
        <f>IF(AT136="","",VLOOKUP(AT136,'シフト記号表（勤務時間帯）'!$C$6:$U$35,19,FALSE))</f>
        <v/>
      </c>
      <c r="AU138" s="256" t="str">
        <f>IF(AU136="","",VLOOKUP(AU136,'シフト記号表（勤務時間帯）'!$C$6:$U$35,19,FALSE))</f>
        <v/>
      </c>
      <c r="AV138" s="257" t="str">
        <f>IF(AV136="","",VLOOKUP(AV136,'シフト記号表（勤務時間帯）'!$C$6:$U$35,19,FALSE))</f>
        <v/>
      </c>
      <c r="AW138" s="257" t="str">
        <f>IF(AW136="","",VLOOKUP(AW136,'シフト記号表（勤務時間帯）'!$C$6:$U$35,19,FALSE))</f>
        <v/>
      </c>
      <c r="AX138" s="723" t="str">
        <f>IF($BB$3="４週",SUM(S138:AT138),IF($BB$3="暦月",SUM(S138:AW138),""))</f>
        <v/>
      </c>
      <c r="AY138" s="724"/>
      <c r="AZ138" s="725" t="str">
        <f>IF($BB$3="４週",AX138/4,IF($BB$3="暦月",'勤務表（参考様式１_100名まで）'!AX138/('勤務表（参考様式１_100名まで）'!$BB$8/7),""))</f>
        <v/>
      </c>
      <c r="BA138" s="726"/>
      <c r="BB138" s="710"/>
      <c r="BC138" s="711"/>
      <c r="BD138" s="711"/>
      <c r="BE138" s="711"/>
      <c r="BF138" s="712"/>
    </row>
    <row r="139" spans="2:58" ht="20.25" customHeight="1" x14ac:dyDescent="0.15">
      <c r="B139" s="727">
        <f>B136+1</f>
        <v>40</v>
      </c>
      <c r="C139" s="728"/>
      <c r="D139" s="729"/>
      <c r="E139" s="730"/>
      <c r="F139" s="259"/>
      <c r="G139" s="737"/>
      <c r="H139" s="740"/>
      <c r="I139" s="741"/>
      <c r="J139" s="741"/>
      <c r="K139" s="742"/>
      <c r="L139" s="744"/>
      <c r="M139" s="705"/>
      <c r="N139" s="705"/>
      <c r="O139" s="706"/>
      <c r="P139" s="747" t="s">
        <v>248</v>
      </c>
      <c r="Q139" s="748"/>
      <c r="R139" s="749"/>
      <c r="S139" s="248"/>
      <c r="T139" s="249"/>
      <c r="U139" s="249"/>
      <c r="V139" s="249"/>
      <c r="W139" s="249"/>
      <c r="X139" s="249"/>
      <c r="Y139" s="250"/>
      <c r="Z139" s="248"/>
      <c r="AA139" s="249"/>
      <c r="AB139" s="249"/>
      <c r="AC139" s="249"/>
      <c r="AD139" s="249"/>
      <c r="AE139" s="249"/>
      <c r="AF139" s="250"/>
      <c r="AG139" s="248"/>
      <c r="AH139" s="249"/>
      <c r="AI139" s="249"/>
      <c r="AJ139" s="249"/>
      <c r="AK139" s="249"/>
      <c r="AL139" s="249"/>
      <c r="AM139" s="250"/>
      <c r="AN139" s="248"/>
      <c r="AO139" s="249"/>
      <c r="AP139" s="249"/>
      <c r="AQ139" s="249"/>
      <c r="AR139" s="249"/>
      <c r="AS139" s="249"/>
      <c r="AT139" s="250"/>
      <c r="AU139" s="248"/>
      <c r="AV139" s="249"/>
      <c r="AW139" s="249"/>
      <c r="AX139" s="700"/>
      <c r="AY139" s="701"/>
      <c r="AZ139" s="702"/>
      <c r="BA139" s="703"/>
      <c r="BB139" s="704"/>
      <c r="BC139" s="705"/>
      <c r="BD139" s="705"/>
      <c r="BE139" s="705"/>
      <c r="BF139" s="706"/>
    </row>
    <row r="140" spans="2:58" ht="20.25" customHeight="1" x14ac:dyDescent="0.15">
      <c r="B140" s="727"/>
      <c r="C140" s="731"/>
      <c r="D140" s="732"/>
      <c r="E140" s="733"/>
      <c r="F140" s="251"/>
      <c r="G140" s="738"/>
      <c r="H140" s="743"/>
      <c r="I140" s="741"/>
      <c r="J140" s="741"/>
      <c r="K140" s="742"/>
      <c r="L140" s="745"/>
      <c r="M140" s="708"/>
      <c r="N140" s="708"/>
      <c r="O140" s="709"/>
      <c r="P140" s="713" t="s">
        <v>249</v>
      </c>
      <c r="Q140" s="714"/>
      <c r="R140" s="715"/>
      <c r="S140" s="252" t="str">
        <f>IF(S139="","",VLOOKUP(S139,'シフト記号表（勤務時間帯）'!$C$6:$K$35,9,FALSE))</f>
        <v/>
      </c>
      <c r="T140" s="253" t="str">
        <f>IF(T139="","",VLOOKUP(T139,'シフト記号表（勤務時間帯）'!$C$6:$K$35,9,FALSE))</f>
        <v/>
      </c>
      <c r="U140" s="253" t="str">
        <f>IF(U139="","",VLOOKUP(U139,'シフト記号表（勤務時間帯）'!$C$6:$K$35,9,FALSE))</f>
        <v/>
      </c>
      <c r="V140" s="253" t="str">
        <f>IF(V139="","",VLOOKUP(V139,'シフト記号表（勤務時間帯）'!$C$6:$K$35,9,FALSE))</f>
        <v/>
      </c>
      <c r="W140" s="253" t="str">
        <f>IF(W139="","",VLOOKUP(W139,'シフト記号表（勤務時間帯）'!$C$6:$K$35,9,FALSE))</f>
        <v/>
      </c>
      <c r="X140" s="253" t="str">
        <f>IF(X139="","",VLOOKUP(X139,'シフト記号表（勤務時間帯）'!$C$6:$K$35,9,FALSE))</f>
        <v/>
      </c>
      <c r="Y140" s="254" t="str">
        <f>IF(Y139="","",VLOOKUP(Y139,'シフト記号表（勤務時間帯）'!$C$6:$K$35,9,FALSE))</f>
        <v/>
      </c>
      <c r="Z140" s="252" t="str">
        <f>IF(Z139="","",VLOOKUP(Z139,'シフト記号表（勤務時間帯）'!$C$6:$K$35,9,FALSE))</f>
        <v/>
      </c>
      <c r="AA140" s="253" t="str">
        <f>IF(AA139="","",VLOOKUP(AA139,'シフト記号表（勤務時間帯）'!$C$6:$K$35,9,FALSE))</f>
        <v/>
      </c>
      <c r="AB140" s="253" t="str">
        <f>IF(AB139="","",VLOOKUP(AB139,'シフト記号表（勤務時間帯）'!$C$6:$K$35,9,FALSE))</f>
        <v/>
      </c>
      <c r="AC140" s="253" t="str">
        <f>IF(AC139="","",VLOOKUP(AC139,'シフト記号表（勤務時間帯）'!$C$6:$K$35,9,FALSE))</f>
        <v/>
      </c>
      <c r="AD140" s="253" t="str">
        <f>IF(AD139="","",VLOOKUP(AD139,'シフト記号表（勤務時間帯）'!$C$6:$K$35,9,FALSE))</f>
        <v/>
      </c>
      <c r="AE140" s="253" t="str">
        <f>IF(AE139="","",VLOOKUP(AE139,'シフト記号表（勤務時間帯）'!$C$6:$K$35,9,FALSE))</f>
        <v/>
      </c>
      <c r="AF140" s="254" t="str">
        <f>IF(AF139="","",VLOOKUP(AF139,'シフト記号表（勤務時間帯）'!$C$6:$K$35,9,FALSE))</f>
        <v/>
      </c>
      <c r="AG140" s="252" t="str">
        <f>IF(AG139="","",VLOOKUP(AG139,'シフト記号表（勤務時間帯）'!$C$6:$K$35,9,FALSE))</f>
        <v/>
      </c>
      <c r="AH140" s="253" t="str">
        <f>IF(AH139="","",VLOOKUP(AH139,'シフト記号表（勤務時間帯）'!$C$6:$K$35,9,FALSE))</f>
        <v/>
      </c>
      <c r="AI140" s="253" t="str">
        <f>IF(AI139="","",VLOOKUP(AI139,'シフト記号表（勤務時間帯）'!$C$6:$K$35,9,FALSE))</f>
        <v/>
      </c>
      <c r="AJ140" s="253" t="str">
        <f>IF(AJ139="","",VLOOKUP(AJ139,'シフト記号表（勤務時間帯）'!$C$6:$K$35,9,FALSE))</f>
        <v/>
      </c>
      <c r="AK140" s="253" t="str">
        <f>IF(AK139="","",VLOOKUP(AK139,'シフト記号表（勤務時間帯）'!$C$6:$K$35,9,FALSE))</f>
        <v/>
      </c>
      <c r="AL140" s="253" t="str">
        <f>IF(AL139="","",VLOOKUP(AL139,'シフト記号表（勤務時間帯）'!$C$6:$K$35,9,FALSE))</f>
        <v/>
      </c>
      <c r="AM140" s="254" t="str">
        <f>IF(AM139="","",VLOOKUP(AM139,'シフト記号表（勤務時間帯）'!$C$6:$K$35,9,FALSE))</f>
        <v/>
      </c>
      <c r="AN140" s="252" t="str">
        <f>IF(AN139="","",VLOOKUP(AN139,'シフト記号表（勤務時間帯）'!$C$6:$K$35,9,FALSE))</f>
        <v/>
      </c>
      <c r="AO140" s="253" t="str">
        <f>IF(AO139="","",VLOOKUP(AO139,'シフト記号表（勤務時間帯）'!$C$6:$K$35,9,FALSE))</f>
        <v/>
      </c>
      <c r="AP140" s="253" t="str">
        <f>IF(AP139="","",VLOOKUP(AP139,'シフト記号表（勤務時間帯）'!$C$6:$K$35,9,FALSE))</f>
        <v/>
      </c>
      <c r="AQ140" s="253" t="str">
        <f>IF(AQ139="","",VLOOKUP(AQ139,'シフト記号表（勤務時間帯）'!$C$6:$K$35,9,FALSE))</f>
        <v/>
      </c>
      <c r="AR140" s="253" t="str">
        <f>IF(AR139="","",VLOOKUP(AR139,'シフト記号表（勤務時間帯）'!$C$6:$K$35,9,FALSE))</f>
        <v/>
      </c>
      <c r="AS140" s="253" t="str">
        <f>IF(AS139="","",VLOOKUP(AS139,'シフト記号表（勤務時間帯）'!$C$6:$K$35,9,FALSE))</f>
        <v/>
      </c>
      <c r="AT140" s="254" t="str">
        <f>IF(AT139="","",VLOOKUP(AT139,'シフト記号表（勤務時間帯）'!$C$6:$K$35,9,FALSE))</f>
        <v/>
      </c>
      <c r="AU140" s="252" t="str">
        <f>IF(AU139="","",VLOOKUP(AU139,'シフト記号表（勤務時間帯）'!$C$6:$K$35,9,FALSE))</f>
        <v/>
      </c>
      <c r="AV140" s="253" t="str">
        <f>IF(AV139="","",VLOOKUP(AV139,'シフト記号表（勤務時間帯）'!$C$6:$K$35,9,FALSE))</f>
        <v/>
      </c>
      <c r="AW140" s="253" t="str">
        <f>IF(AW139="","",VLOOKUP(AW139,'シフト記号表（勤務時間帯）'!$C$6:$K$35,9,FALSE))</f>
        <v/>
      </c>
      <c r="AX140" s="716" t="str">
        <f>IF($BB$3="４週",SUM(S140:AT140),IF($BB$3="暦月",SUM(S140:AW140),""))</f>
        <v/>
      </c>
      <c r="AY140" s="717"/>
      <c r="AZ140" s="718" t="str">
        <f>IF($BB$3="４週",AX140/4,IF($BB$3="暦月",'勤務表（参考様式１_100名まで）'!AX140/('勤務表（参考様式１_100名まで）'!$BB$8/7),""))</f>
        <v/>
      </c>
      <c r="BA140" s="719"/>
      <c r="BB140" s="707"/>
      <c r="BC140" s="708"/>
      <c r="BD140" s="708"/>
      <c r="BE140" s="708"/>
      <c r="BF140" s="709"/>
    </row>
    <row r="141" spans="2:58" ht="20.25" customHeight="1" x14ac:dyDescent="0.15">
      <c r="B141" s="727"/>
      <c r="C141" s="734"/>
      <c r="D141" s="735"/>
      <c r="E141" s="736"/>
      <c r="F141" s="260">
        <f>C139</f>
        <v>0</v>
      </c>
      <c r="G141" s="739"/>
      <c r="H141" s="743"/>
      <c r="I141" s="741"/>
      <c r="J141" s="741"/>
      <c r="K141" s="742"/>
      <c r="L141" s="746"/>
      <c r="M141" s="711"/>
      <c r="N141" s="711"/>
      <c r="O141" s="712"/>
      <c r="P141" s="720" t="s">
        <v>250</v>
      </c>
      <c r="Q141" s="721"/>
      <c r="R141" s="722"/>
      <c r="S141" s="256" t="str">
        <f>IF(S139="","",VLOOKUP(S139,'シフト記号表（勤務時間帯）'!$C$6:$U$35,19,FALSE))</f>
        <v/>
      </c>
      <c r="T141" s="257" t="str">
        <f>IF(T139="","",VLOOKUP(T139,'シフト記号表（勤務時間帯）'!$C$6:$U$35,19,FALSE))</f>
        <v/>
      </c>
      <c r="U141" s="257" t="str">
        <f>IF(U139="","",VLOOKUP(U139,'シフト記号表（勤務時間帯）'!$C$6:$U$35,19,FALSE))</f>
        <v/>
      </c>
      <c r="V141" s="257" t="str">
        <f>IF(V139="","",VLOOKUP(V139,'シフト記号表（勤務時間帯）'!$C$6:$U$35,19,FALSE))</f>
        <v/>
      </c>
      <c r="W141" s="257" t="str">
        <f>IF(W139="","",VLOOKUP(W139,'シフト記号表（勤務時間帯）'!$C$6:$U$35,19,FALSE))</f>
        <v/>
      </c>
      <c r="X141" s="257" t="str">
        <f>IF(X139="","",VLOOKUP(X139,'シフト記号表（勤務時間帯）'!$C$6:$U$35,19,FALSE))</f>
        <v/>
      </c>
      <c r="Y141" s="258" t="str">
        <f>IF(Y139="","",VLOOKUP(Y139,'シフト記号表（勤務時間帯）'!$C$6:$U$35,19,FALSE))</f>
        <v/>
      </c>
      <c r="Z141" s="256" t="str">
        <f>IF(Z139="","",VLOOKUP(Z139,'シフト記号表（勤務時間帯）'!$C$6:$U$35,19,FALSE))</f>
        <v/>
      </c>
      <c r="AA141" s="257" t="str">
        <f>IF(AA139="","",VLOOKUP(AA139,'シフト記号表（勤務時間帯）'!$C$6:$U$35,19,FALSE))</f>
        <v/>
      </c>
      <c r="AB141" s="257" t="str">
        <f>IF(AB139="","",VLOOKUP(AB139,'シフト記号表（勤務時間帯）'!$C$6:$U$35,19,FALSE))</f>
        <v/>
      </c>
      <c r="AC141" s="257" t="str">
        <f>IF(AC139="","",VLOOKUP(AC139,'シフト記号表（勤務時間帯）'!$C$6:$U$35,19,FALSE))</f>
        <v/>
      </c>
      <c r="AD141" s="257" t="str">
        <f>IF(AD139="","",VLOOKUP(AD139,'シフト記号表（勤務時間帯）'!$C$6:$U$35,19,FALSE))</f>
        <v/>
      </c>
      <c r="AE141" s="257" t="str">
        <f>IF(AE139="","",VLOOKUP(AE139,'シフト記号表（勤務時間帯）'!$C$6:$U$35,19,FALSE))</f>
        <v/>
      </c>
      <c r="AF141" s="258" t="str">
        <f>IF(AF139="","",VLOOKUP(AF139,'シフト記号表（勤務時間帯）'!$C$6:$U$35,19,FALSE))</f>
        <v/>
      </c>
      <c r="AG141" s="256" t="str">
        <f>IF(AG139="","",VLOOKUP(AG139,'シフト記号表（勤務時間帯）'!$C$6:$U$35,19,FALSE))</f>
        <v/>
      </c>
      <c r="AH141" s="257" t="str">
        <f>IF(AH139="","",VLOOKUP(AH139,'シフト記号表（勤務時間帯）'!$C$6:$U$35,19,FALSE))</f>
        <v/>
      </c>
      <c r="AI141" s="257" t="str">
        <f>IF(AI139="","",VLOOKUP(AI139,'シフト記号表（勤務時間帯）'!$C$6:$U$35,19,FALSE))</f>
        <v/>
      </c>
      <c r="AJ141" s="257" t="str">
        <f>IF(AJ139="","",VLOOKUP(AJ139,'シフト記号表（勤務時間帯）'!$C$6:$U$35,19,FALSE))</f>
        <v/>
      </c>
      <c r="AK141" s="257" t="str">
        <f>IF(AK139="","",VLOOKUP(AK139,'シフト記号表（勤務時間帯）'!$C$6:$U$35,19,FALSE))</f>
        <v/>
      </c>
      <c r="AL141" s="257" t="str">
        <f>IF(AL139="","",VLOOKUP(AL139,'シフト記号表（勤務時間帯）'!$C$6:$U$35,19,FALSE))</f>
        <v/>
      </c>
      <c r="AM141" s="258" t="str">
        <f>IF(AM139="","",VLOOKUP(AM139,'シフト記号表（勤務時間帯）'!$C$6:$U$35,19,FALSE))</f>
        <v/>
      </c>
      <c r="AN141" s="256" t="str">
        <f>IF(AN139="","",VLOOKUP(AN139,'シフト記号表（勤務時間帯）'!$C$6:$U$35,19,FALSE))</f>
        <v/>
      </c>
      <c r="AO141" s="257" t="str">
        <f>IF(AO139="","",VLOOKUP(AO139,'シフト記号表（勤務時間帯）'!$C$6:$U$35,19,FALSE))</f>
        <v/>
      </c>
      <c r="AP141" s="257" t="str">
        <f>IF(AP139="","",VLOOKUP(AP139,'シフト記号表（勤務時間帯）'!$C$6:$U$35,19,FALSE))</f>
        <v/>
      </c>
      <c r="AQ141" s="257" t="str">
        <f>IF(AQ139="","",VLOOKUP(AQ139,'シフト記号表（勤務時間帯）'!$C$6:$U$35,19,FALSE))</f>
        <v/>
      </c>
      <c r="AR141" s="257" t="str">
        <f>IF(AR139="","",VLOOKUP(AR139,'シフト記号表（勤務時間帯）'!$C$6:$U$35,19,FALSE))</f>
        <v/>
      </c>
      <c r="AS141" s="257" t="str">
        <f>IF(AS139="","",VLOOKUP(AS139,'シフト記号表（勤務時間帯）'!$C$6:$U$35,19,FALSE))</f>
        <v/>
      </c>
      <c r="AT141" s="258" t="str">
        <f>IF(AT139="","",VLOOKUP(AT139,'シフト記号表（勤務時間帯）'!$C$6:$U$35,19,FALSE))</f>
        <v/>
      </c>
      <c r="AU141" s="256" t="str">
        <f>IF(AU139="","",VLOOKUP(AU139,'シフト記号表（勤務時間帯）'!$C$6:$U$35,19,FALSE))</f>
        <v/>
      </c>
      <c r="AV141" s="257" t="str">
        <f>IF(AV139="","",VLOOKUP(AV139,'シフト記号表（勤務時間帯）'!$C$6:$U$35,19,FALSE))</f>
        <v/>
      </c>
      <c r="AW141" s="257" t="str">
        <f>IF(AW139="","",VLOOKUP(AW139,'シフト記号表（勤務時間帯）'!$C$6:$U$35,19,FALSE))</f>
        <v/>
      </c>
      <c r="AX141" s="723" t="str">
        <f>IF($BB$3="４週",SUM(S141:AT141),IF($BB$3="暦月",SUM(S141:AW141),""))</f>
        <v/>
      </c>
      <c r="AY141" s="724"/>
      <c r="AZ141" s="725" t="str">
        <f>IF($BB$3="４週",AX141/4,IF($BB$3="暦月",'勤務表（参考様式１_100名まで）'!AX141/('勤務表（参考様式１_100名まで）'!$BB$8/7),""))</f>
        <v/>
      </c>
      <c r="BA141" s="726"/>
      <c r="BB141" s="710"/>
      <c r="BC141" s="711"/>
      <c r="BD141" s="711"/>
      <c r="BE141" s="711"/>
      <c r="BF141" s="712"/>
    </row>
    <row r="142" spans="2:58" ht="20.25" customHeight="1" x14ac:dyDescent="0.15">
      <c r="B142" s="727">
        <f>B139+1</f>
        <v>41</v>
      </c>
      <c r="C142" s="728"/>
      <c r="D142" s="729"/>
      <c r="E142" s="730"/>
      <c r="F142" s="259"/>
      <c r="G142" s="737"/>
      <c r="H142" s="740"/>
      <c r="I142" s="741"/>
      <c r="J142" s="741"/>
      <c r="K142" s="742"/>
      <c r="L142" s="744"/>
      <c r="M142" s="705"/>
      <c r="N142" s="705"/>
      <c r="O142" s="706"/>
      <c r="P142" s="747" t="s">
        <v>248</v>
      </c>
      <c r="Q142" s="748"/>
      <c r="R142" s="749"/>
      <c r="S142" s="248"/>
      <c r="T142" s="249"/>
      <c r="U142" s="249"/>
      <c r="V142" s="249"/>
      <c r="W142" s="249"/>
      <c r="X142" s="249"/>
      <c r="Y142" s="250"/>
      <c r="Z142" s="248"/>
      <c r="AA142" s="249"/>
      <c r="AB142" s="249"/>
      <c r="AC142" s="249"/>
      <c r="AD142" s="249"/>
      <c r="AE142" s="249"/>
      <c r="AF142" s="250"/>
      <c r="AG142" s="248"/>
      <c r="AH142" s="249"/>
      <c r="AI142" s="249"/>
      <c r="AJ142" s="249"/>
      <c r="AK142" s="249"/>
      <c r="AL142" s="249"/>
      <c r="AM142" s="250"/>
      <c r="AN142" s="248"/>
      <c r="AO142" s="249"/>
      <c r="AP142" s="249"/>
      <c r="AQ142" s="249"/>
      <c r="AR142" s="249"/>
      <c r="AS142" s="249"/>
      <c r="AT142" s="250"/>
      <c r="AU142" s="248"/>
      <c r="AV142" s="249"/>
      <c r="AW142" s="249"/>
      <c r="AX142" s="700"/>
      <c r="AY142" s="701"/>
      <c r="AZ142" s="702"/>
      <c r="BA142" s="703"/>
      <c r="BB142" s="704"/>
      <c r="BC142" s="705"/>
      <c r="BD142" s="705"/>
      <c r="BE142" s="705"/>
      <c r="BF142" s="706"/>
    </row>
    <row r="143" spans="2:58" ht="20.25" customHeight="1" x14ac:dyDescent="0.15">
      <c r="B143" s="727"/>
      <c r="C143" s="731"/>
      <c r="D143" s="732"/>
      <c r="E143" s="733"/>
      <c r="F143" s="251"/>
      <c r="G143" s="738"/>
      <c r="H143" s="743"/>
      <c r="I143" s="741"/>
      <c r="J143" s="741"/>
      <c r="K143" s="742"/>
      <c r="L143" s="745"/>
      <c r="M143" s="708"/>
      <c r="N143" s="708"/>
      <c r="O143" s="709"/>
      <c r="P143" s="713" t="s">
        <v>249</v>
      </c>
      <c r="Q143" s="714"/>
      <c r="R143" s="715"/>
      <c r="S143" s="252" t="str">
        <f>IF(S142="","",VLOOKUP(S142,'シフト記号表（勤務時間帯）'!$C$6:$K$35,9,FALSE))</f>
        <v/>
      </c>
      <c r="T143" s="253" t="str">
        <f>IF(T142="","",VLOOKUP(T142,'シフト記号表（勤務時間帯）'!$C$6:$K$35,9,FALSE))</f>
        <v/>
      </c>
      <c r="U143" s="253" t="str">
        <f>IF(U142="","",VLOOKUP(U142,'シフト記号表（勤務時間帯）'!$C$6:$K$35,9,FALSE))</f>
        <v/>
      </c>
      <c r="V143" s="253" t="str">
        <f>IF(V142="","",VLOOKUP(V142,'シフト記号表（勤務時間帯）'!$C$6:$K$35,9,FALSE))</f>
        <v/>
      </c>
      <c r="W143" s="253" t="str">
        <f>IF(W142="","",VLOOKUP(W142,'シフト記号表（勤務時間帯）'!$C$6:$K$35,9,FALSE))</f>
        <v/>
      </c>
      <c r="X143" s="253" t="str">
        <f>IF(X142="","",VLOOKUP(X142,'シフト記号表（勤務時間帯）'!$C$6:$K$35,9,FALSE))</f>
        <v/>
      </c>
      <c r="Y143" s="254" t="str">
        <f>IF(Y142="","",VLOOKUP(Y142,'シフト記号表（勤務時間帯）'!$C$6:$K$35,9,FALSE))</f>
        <v/>
      </c>
      <c r="Z143" s="252" t="str">
        <f>IF(Z142="","",VLOOKUP(Z142,'シフト記号表（勤務時間帯）'!$C$6:$K$35,9,FALSE))</f>
        <v/>
      </c>
      <c r="AA143" s="253" t="str">
        <f>IF(AA142="","",VLOOKUP(AA142,'シフト記号表（勤務時間帯）'!$C$6:$K$35,9,FALSE))</f>
        <v/>
      </c>
      <c r="AB143" s="253" t="str">
        <f>IF(AB142="","",VLOOKUP(AB142,'シフト記号表（勤務時間帯）'!$C$6:$K$35,9,FALSE))</f>
        <v/>
      </c>
      <c r="AC143" s="253" t="str">
        <f>IF(AC142="","",VLOOKUP(AC142,'シフト記号表（勤務時間帯）'!$C$6:$K$35,9,FALSE))</f>
        <v/>
      </c>
      <c r="AD143" s="253" t="str">
        <f>IF(AD142="","",VLOOKUP(AD142,'シフト記号表（勤務時間帯）'!$C$6:$K$35,9,FALSE))</f>
        <v/>
      </c>
      <c r="AE143" s="253" t="str">
        <f>IF(AE142="","",VLOOKUP(AE142,'シフト記号表（勤務時間帯）'!$C$6:$K$35,9,FALSE))</f>
        <v/>
      </c>
      <c r="AF143" s="254" t="str">
        <f>IF(AF142="","",VLOOKUP(AF142,'シフト記号表（勤務時間帯）'!$C$6:$K$35,9,FALSE))</f>
        <v/>
      </c>
      <c r="AG143" s="252" t="str">
        <f>IF(AG142="","",VLOOKUP(AG142,'シフト記号表（勤務時間帯）'!$C$6:$K$35,9,FALSE))</f>
        <v/>
      </c>
      <c r="AH143" s="253" t="str">
        <f>IF(AH142="","",VLOOKUP(AH142,'シフト記号表（勤務時間帯）'!$C$6:$K$35,9,FALSE))</f>
        <v/>
      </c>
      <c r="AI143" s="253" t="str">
        <f>IF(AI142="","",VLOOKUP(AI142,'シフト記号表（勤務時間帯）'!$C$6:$K$35,9,FALSE))</f>
        <v/>
      </c>
      <c r="AJ143" s="253" t="str">
        <f>IF(AJ142="","",VLOOKUP(AJ142,'シフト記号表（勤務時間帯）'!$C$6:$K$35,9,FALSE))</f>
        <v/>
      </c>
      <c r="AK143" s="253" t="str">
        <f>IF(AK142="","",VLOOKUP(AK142,'シフト記号表（勤務時間帯）'!$C$6:$K$35,9,FALSE))</f>
        <v/>
      </c>
      <c r="AL143" s="253" t="str">
        <f>IF(AL142="","",VLOOKUP(AL142,'シフト記号表（勤務時間帯）'!$C$6:$K$35,9,FALSE))</f>
        <v/>
      </c>
      <c r="AM143" s="254" t="str">
        <f>IF(AM142="","",VLOOKUP(AM142,'シフト記号表（勤務時間帯）'!$C$6:$K$35,9,FALSE))</f>
        <v/>
      </c>
      <c r="AN143" s="252" t="str">
        <f>IF(AN142="","",VLOOKUP(AN142,'シフト記号表（勤務時間帯）'!$C$6:$K$35,9,FALSE))</f>
        <v/>
      </c>
      <c r="AO143" s="253" t="str">
        <f>IF(AO142="","",VLOOKUP(AO142,'シフト記号表（勤務時間帯）'!$C$6:$K$35,9,FALSE))</f>
        <v/>
      </c>
      <c r="AP143" s="253" t="str">
        <f>IF(AP142="","",VLOOKUP(AP142,'シフト記号表（勤務時間帯）'!$C$6:$K$35,9,FALSE))</f>
        <v/>
      </c>
      <c r="AQ143" s="253" t="str">
        <f>IF(AQ142="","",VLOOKUP(AQ142,'シフト記号表（勤務時間帯）'!$C$6:$K$35,9,FALSE))</f>
        <v/>
      </c>
      <c r="AR143" s="253" t="str">
        <f>IF(AR142="","",VLOOKUP(AR142,'シフト記号表（勤務時間帯）'!$C$6:$K$35,9,FALSE))</f>
        <v/>
      </c>
      <c r="AS143" s="253" t="str">
        <f>IF(AS142="","",VLOOKUP(AS142,'シフト記号表（勤務時間帯）'!$C$6:$K$35,9,FALSE))</f>
        <v/>
      </c>
      <c r="AT143" s="254" t="str">
        <f>IF(AT142="","",VLOOKUP(AT142,'シフト記号表（勤務時間帯）'!$C$6:$K$35,9,FALSE))</f>
        <v/>
      </c>
      <c r="AU143" s="252" t="str">
        <f>IF(AU142="","",VLOOKUP(AU142,'シフト記号表（勤務時間帯）'!$C$6:$K$35,9,FALSE))</f>
        <v/>
      </c>
      <c r="AV143" s="253" t="str">
        <f>IF(AV142="","",VLOOKUP(AV142,'シフト記号表（勤務時間帯）'!$C$6:$K$35,9,FALSE))</f>
        <v/>
      </c>
      <c r="AW143" s="253" t="str">
        <f>IF(AW142="","",VLOOKUP(AW142,'シフト記号表（勤務時間帯）'!$C$6:$K$35,9,FALSE))</f>
        <v/>
      </c>
      <c r="AX143" s="716" t="str">
        <f>IF($BB$3="４週",SUM(S143:AT143),IF($BB$3="暦月",SUM(S143:AW143),""))</f>
        <v/>
      </c>
      <c r="AY143" s="717"/>
      <c r="AZ143" s="718" t="str">
        <f>IF($BB$3="４週",AX143/4,IF($BB$3="暦月",'勤務表（参考様式１_100名まで）'!AX143/('勤務表（参考様式１_100名まで）'!$BB$8/7),""))</f>
        <v/>
      </c>
      <c r="BA143" s="719"/>
      <c r="BB143" s="707"/>
      <c r="BC143" s="708"/>
      <c r="BD143" s="708"/>
      <c r="BE143" s="708"/>
      <c r="BF143" s="709"/>
    </row>
    <row r="144" spans="2:58" ht="20.25" customHeight="1" x14ac:dyDescent="0.15">
      <c r="B144" s="727"/>
      <c r="C144" s="734"/>
      <c r="D144" s="735"/>
      <c r="E144" s="736"/>
      <c r="F144" s="260">
        <f>C142</f>
        <v>0</v>
      </c>
      <c r="G144" s="739"/>
      <c r="H144" s="743"/>
      <c r="I144" s="741"/>
      <c r="J144" s="741"/>
      <c r="K144" s="742"/>
      <c r="L144" s="746"/>
      <c r="M144" s="711"/>
      <c r="N144" s="711"/>
      <c r="O144" s="712"/>
      <c r="P144" s="720" t="s">
        <v>250</v>
      </c>
      <c r="Q144" s="721"/>
      <c r="R144" s="722"/>
      <c r="S144" s="256" t="str">
        <f>IF(S142="","",VLOOKUP(S142,'シフト記号表（勤務時間帯）'!$C$6:$U$35,19,FALSE))</f>
        <v/>
      </c>
      <c r="T144" s="257" t="str">
        <f>IF(T142="","",VLOOKUP(T142,'シフト記号表（勤務時間帯）'!$C$6:$U$35,19,FALSE))</f>
        <v/>
      </c>
      <c r="U144" s="257" t="str">
        <f>IF(U142="","",VLOOKUP(U142,'シフト記号表（勤務時間帯）'!$C$6:$U$35,19,FALSE))</f>
        <v/>
      </c>
      <c r="V144" s="257" t="str">
        <f>IF(V142="","",VLOOKUP(V142,'シフト記号表（勤務時間帯）'!$C$6:$U$35,19,FALSE))</f>
        <v/>
      </c>
      <c r="W144" s="257" t="str">
        <f>IF(W142="","",VLOOKUP(W142,'シフト記号表（勤務時間帯）'!$C$6:$U$35,19,FALSE))</f>
        <v/>
      </c>
      <c r="X144" s="257" t="str">
        <f>IF(X142="","",VLOOKUP(X142,'シフト記号表（勤務時間帯）'!$C$6:$U$35,19,FALSE))</f>
        <v/>
      </c>
      <c r="Y144" s="258" t="str">
        <f>IF(Y142="","",VLOOKUP(Y142,'シフト記号表（勤務時間帯）'!$C$6:$U$35,19,FALSE))</f>
        <v/>
      </c>
      <c r="Z144" s="256" t="str">
        <f>IF(Z142="","",VLOOKUP(Z142,'シフト記号表（勤務時間帯）'!$C$6:$U$35,19,FALSE))</f>
        <v/>
      </c>
      <c r="AA144" s="257" t="str">
        <f>IF(AA142="","",VLOOKUP(AA142,'シフト記号表（勤務時間帯）'!$C$6:$U$35,19,FALSE))</f>
        <v/>
      </c>
      <c r="AB144" s="257" t="str">
        <f>IF(AB142="","",VLOOKUP(AB142,'シフト記号表（勤務時間帯）'!$C$6:$U$35,19,FALSE))</f>
        <v/>
      </c>
      <c r="AC144" s="257" t="str">
        <f>IF(AC142="","",VLOOKUP(AC142,'シフト記号表（勤務時間帯）'!$C$6:$U$35,19,FALSE))</f>
        <v/>
      </c>
      <c r="AD144" s="257" t="str">
        <f>IF(AD142="","",VLOOKUP(AD142,'シフト記号表（勤務時間帯）'!$C$6:$U$35,19,FALSE))</f>
        <v/>
      </c>
      <c r="AE144" s="257" t="str">
        <f>IF(AE142="","",VLOOKUP(AE142,'シフト記号表（勤務時間帯）'!$C$6:$U$35,19,FALSE))</f>
        <v/>
      </c>
      <c r="AF144" s="258" t="str">
        <f>IF(AF142="","",VLOOKUP(AF142,'シフト記号表（勤務時間帯）'!$C$6:$U$35,19,FALSE))</f>
        <v/>
      </c>
      <c r="AG144" s="256" t="str">
        <f>IF(AG142="","",VLOOKUP(AG142,'シフト記号表（勤務時間帯）'!$C$6:$U$35,19,FALSE))</f>
        <v/>
      </c>
      <c r="AH144" s="257" t="str">
        <f>IF(AH142="","",VLOOKUP(AH142,'シフト記号表（勤務時間帯）'!$C$6:$U$35,19,FALSE))</f>
        <v/>
      </c>
      <c r="AI144" s="257" t="str">
        <f>IF(AI142="","",VLOOKUP(AI142,'シフト記号表（勤務時間帯）'!$C$6:$U$35,19,FALSE))</f>
        <v/>
      </c>
      <c r="AJ144" s="257" t="str">
        <f>IF(AJ142="","",VLOOKUP(AJ142,'シフト記号表（勤務時間帯）'!$C$6:$U$35,19,FALSE))</f>
        <v/>
      </c>
      <c r="AK144" s="257" t="str">
        <f>IF(AK142="","",VLOOKUP(AK142,'シフト記号表（勤務時間帯）'!$C$6:$U$35,19,FALSE))</f>
        <v/>
      </c>
      <c r="AL144" s="257" t="str">
        <f>IF(AL142="","",VLOOKUP(AL142,'シフト記号表（勤務時間帯）'!$C$6:$U$35,19,FALSE))</f>
        <v/>
      </c>
      <c r="AM144" s="258" t="str">
        <f>IF(AM142="","",VLOOKUP(AM142,'シフト記号表（勤務時間帯）'!$C$6:$U$35,19,FALSE))</f>
        <v/>
      </c>
      <c r="AN144" s="256" t="str">
        <f>IF(AN142="","",VLOOKUP(AN142,'シフト記号表（勤務時間帯）'!$C$6:$U$35,19,FALSE))</f>
        <v/>
      </c>
      <c r="AO144" s="257" t="str">
        <f>IF(AO142="","",VLOOKUP(AO142,'シフト記号表（勤務時間帯）'!$C$6:$U$35,19,FALSE))</f>
        <v/>
      </c>
      <c r="AP144" s="257" t="str">
        <f>IF(AP142="","",VLOOKUP(AP142,'シフト記号表（勤務時間帯）'!$C$6:$U$35,19,FALSE))</f>
        <v/>
      </c>
      <c r="AQ144" s="257" t="str">
        <f>IF(AQ142="","",VLOOKUP(AQ142,'シフト記号表（勤務時間帯）'!$C$6:$U$35,19,FALSE))</f>
        <v/>
      </c>
      <c r="AR144" s="257" t="str">
        <f>IF(AR142="","",VLOOKUP(AR142,'シフト記号表（勤務時間帯）'!$C$6:$U$35,19,FALSE))</f>
        <v/>
      </c>
      <c r="AS144" s="257" t="str">
        <f>IF(AS142="","",VLOOKUP(AS142,'シフト記号表（勤務時間帯）'!$C$6:$U$35,19,FALSE))</f>
        <v/>
      </c>
      <c r="AT144" s="258" t="str">
        <f>IF(AT142="","",VLOOKUP(AT142,'シフト記号表（勤務時間帯）'!$C$6:$U$35,19,FALSE))</f>
        <v/>
      </c>
      <c r="AU144" s="256" t="str">
        <f>IF(AU142="","",VLOOKUP(AU142,'シフト記号表（勤務時間帯）'!$C$6:$U$35,19,FALSE))</f>
        <v/>
      </c>
      <c r="AV144" s="257" t="str">
        <f>IF(AV142="","",VLOOKUP(AV142,'シフト記号表（勤務時間帯）'!$C$6:$U$35,19,FALSE))</f>
        <v/>
      </c>
      <c r="AW144" s="257" t="str">
        <f>IF(AW142="","",VLOOKUP(AW142,'シフト記号表（勤務時間帯）'!$C$6:$U$35,19,FALSE))</f>
        <v/>
      </c>
      <c r="AX144" s="723" t="str">
        <f>IF($BB$3="４週",SUM(S144:AT144),IF($BB$3="暦月",SUM(S144:AW144),""))</f>
        <v/>
      </c>
      <c r="AY144" s="724"/>
      <c r="AZ144" s="725" t="str">
        <f>IF($BB$3="４週",AX144/4,IF($BB$3="暦月",'勤務表（参考様式１_100名まで）'!AX144/('勤務表（参考様式１_100名まで）'!$BB$8/7),""))</f>
        <v/>
      </c>
      <c r="BA144" s="726"/>
      <c r="BB144" s="710"/>
      <c r="BC144" s="711"/>
      <c r="BD144" s="711"/>
      <c r="BE144" s="711"/>
      <c r="BF144" s="712"/>
    </row>
    <row r="145" spans="2:58" ht="20.25" customHeight="1" x14ac:dyDescent="0.15">
      <c r="B145" s="727">
        <f>B142+1</f>
        <v>42</v>
      </c>
      <c r="C145" s="728"/>
      <c r="D145" s="729"/>
      <c r="E145" s="730"/>
      <c r="F145" s="259"/>
      <c r="G145" s="737"/>
      <c r="H145" s="740"/>
      <c r="I145" s="741"/>
      <c r="J145" s="741"/>
      <c r="K145" s="742"/>
      <c r="L145" s="744"/>
      <c r="M145" s="705"/>
      <c r="N145" s="705"/>
      <c r="O145" s="706"/>
      <c r="P145" s="747" t="s">
        <v>248</v>
      </c>
      <c r="Q145" s="748"/>
      <c r="R145" s="749"/>
      <c r="S145" s="248"/>
      <c r="T145" s="249"/>
      <c r="U145" s="249"/>
      <c r="V145" s="249"/>
      <c r="W145" s="249"/>
      <c r="X145" s="249"/>
      <c r="Y145" s="250"/>
      <c r="Z145" s="248"/>
      <c r="AA145" s="249"/>
      <c r="AB145" s="249"/>
      <c r="AC145" s="249"/>
      <c r="AD145" s="249"/>
      <c r="AE145" s="249"/>
      <c r="AF145" s="250"/>
      <c r="AG145" s="248"/>
      <c r="AH145" s="249"/>
      <c r="AI145" s="249"/>
      <c r="AJ145" s="249"/>
      <c r="AK145" s="249"/>
      <c r="AL145" s="249"/>
      <c r="AM145" s="250"/>
      <c r="AN145" s="248"/>
      <c r="AO145" s="249"/>
      <c r="AP145" s="249"/>
      <c r="AQ145" s="249"/>
      <c r="AR145" s="249"/>
      <c r="AS145" s="249"/>
      <c r="AT145" s="250"/>
      <c r="AU145" s="248"/>
      <c r="AV145" s="249"/>
      <c r="AW145" s="249"/>
      <c r="AX145" s="700"/>
      <c r="AY145" s="701"/>
      <c r="AZ145" s="702"/>
      <c r="BA145" s="703"/>
      <c r="BB145" s="704"/>
      <c r="BC145" s="705"/>
      <c r="BD145" s="705"/>
      <c r="BE145" s="705"/>
      <c r="BF145" s="706"/>
    </row>
    <row r="146" spans="2:58" ht="20.25" customHeight="1" x14ac:dyDescent="0.15">
      <c r="B146" s="727"/>
      <c r="C146" s="731"/>
      <c r="D146" s="732"/>
      <c r="E146" s="733"/>
      <c r="F146" s="251"/>
      <c r="G146" s="738"/>
      <c r="H146" s="743"/>
      <c r="I146" s="741"/>
      <c r="J146" s="741"/>
      <c r="K146" s="742"/>
      <c r="L146" s="745"/>
      <c r="M146" s="708"/>
      <c r="N146" s="708"/>
      <c r="O146" s="709"/>
      <c r="P146" s="713" t="s">
        <v>249</v>
      </c>
      <c r="Q146" s="714"/>
      <c r="R146" s="715"/>
      <c r="S146" s="252" t="str">
        <f>IF(S145="","",VLOOKUP(S145,'シフト記号表（勤務時間帯）'!$C$6:$K$35,9,FALSE))</f>
        <v/>
      </c>
      <c r="T146" s="253" t="str">
        <f>IF(T145="","",VLOOKUP(T145,'シフト記号表（勤務時間帯）'!$C$6:$K$35,9,FALSE))</f>
        <v/>
      </c>
      <c r="U146" s="253" t="str">
        <f>IF(U145="","",VLOOKUP(U145,'シフト記号表（勤務時間帯）'!$C$6:$K$35,9,FALSE))</f>
        <v/>
      </c>
      <c r="V146" s="253" t="str">
        <f>IF(V145="","",VLOOKUP(V145,'シフト記号表（勤務時間帯）'!$C$6:$K$35,9,FALSE))</f>
        <v/>
      </c>
      <c r="W146" s="253" t="str">
        <f>IF(W145="","",VLOOKUP(W145,'シフト記号表（勤務時間帯）'!$C$6:$K$35,9,FALSE))</f>
        <v/>
      </c>
      <c r="X146" s="253" t="str">
        <f>IF(X145="","",VLOOKUP(X145,'シフト記号表（勤務時間帯）'!$C$6:$K$35,9,FALSE))</f>
        <v/>
      </c>
      <c r="Y146" s="254" t="str">
        <f>IF(Y145="","",VLOOKUP(Y145,'シフト記号表（勤務時間帯）'!$C$6:$K$35,9,FALSE))</f>
        <v/>
      </c>
      <c r="Z146" s="252" t="str">
        <f>IF(Z145="","",VLOOKUP(Z145,'シフト記号表（勤務時間帯）'!$C$6:$K$35,9,FALSE))</f>
        <v/>
      </c>
      <c r="AA146" s="253" t="str">
        <f>IF(AA145="","",VLOOKUP(AA145,'シフト記号表（勤務時間帯）'!$C$6:$K$35,9,FALSE))</f>
        <v/>
      </c>
      <c r="AB146" s="253" t="str">
        <f>IF(AB145="","",VLOOKUP(AB145,'シフト記号表（勤務時間帯）'!$C$6:$K$35,9,FALSE))</f>
        <v/>
      </c>
      <c r="AC146" s="253" t="str">
        <f>IF(AC145="","",VLOOKUP(AC145,'シフト記号表（勤務時間帯）'!$C$6:$K$35,9,FALSE))</f>
        <v/>
      </c>
      <c r="AD146" s="253" t="str">
        <f>IF(AD145="","",VLOOKUP(AD145,'シフト記号表（勤務時間帯）'!$C$6:$K$35,9,FALSE))</f>
        <v/>
      </c>
      <c r="AE146" s="253" t="str">
        <f>IF(AE145="","",VLOOKUP(AE145,'シフト記号表（勤務時間帯）'!$C$6:$K$35,9,FALSE))</f>
        <v/>
      </c>
      <c r="AF146" s="254" t="str">
        <f>IF(AF145="","",VLOOKUP(AF145,'シフト記号表（勤務時間帯）'!$C$6:$K$35,9,FALSE))</f>
        <v/>
      </c>
      <c r="AG146" s="252" t="str">
        <f>IF(AG145="","",VLOOKUP(AG145,'シフト記号表（勤務時間帯）'!$C$6:$K$35,9,FALSE))</f>
        <v/>
      </c>
      <c r="AH146" s="253" t="str">
        <f>IF(AH145="","",VLOOKUP(AH145,'シフト記号表（勤務時間帯）'!$C$6:$K$35,9,FALSE))</f>
        <v/>
      </c>
      <c r="AI146" s="253" t="str">
        <f>IF(AI145="","",VLOOKUP(AI145,'シフト記号表（勤務時間帯）'!$C$6:$K$35,9,FALSE))</f>
        <v/>
      </c>
      <c r="AJ146" s="253" t="str">
        <f>IF(AJ145="","",VLOOKUP(AJ145,'シフト記号表（勤務時間帯）'!$C$6:$K$35,9,FALSE))</f>
        <v/>
      </c>
      <c r="AK146" s="253" t="str">
        <f>IF(AK145="","",VLOOKUP(AK145,'シフト記号表（勤務時間帯）'!$C$6:$K$35,9,FALSE))</f>
        <v/>
      </c>
      <c r="AL146" s="253" t="str">
        <f>IF(AL145="","",VLOOKUP(AL145,'シフト記号表（勤務時間帯）'!$C$6:$K$35,9,FALSE))</f>
        <v/>
      </c>
      <c r="AM146" s="254" t="str">
        <f>IF(AM145="","",VLOOKUP(AM145,'シフト記号表（勤務時間帯）'!$C$6:$K$35,9,FALSE))</f>
        <v/>
      </c>
      <c r="AN146" s="252" t="str">
        <f>IF(AN145="","",VLOOKUP(AN145,'シフト記号表（勤務時間帯）'!$C$6:$K$35,9,FALSE))</f>
        <v/>
      </c>
      <c r="AO146" s="253" t="str">
        <f>IF(AO145="","",VLOOKUP(AO145,'シフト記号表（勤務時間帯）'!$C$6:$K$35,9,FALSE))</f>
        <v/>
      </c>
      <c r="AP146" s="253" t="str">
        <f>IF(AP145="","",VLOOKUP(AP145,'シフト記号表（勤務時間帯）'!$C$6:$K$35,9,FALSE))</f>
        <v/>
      </c>
      <c r="AQ146" s="253" t="str">
        <f>IF(AQ145="","",VLOOKUP(AQ145,'シフト記号表（勤務時間帯）'!$C$6:$K$35,9,FALSE))</f>
        <v/>
      </c>
      <c r="AR146" s="253" t="str">
        <f>IF(AR145="","",VLOOKUP(AR145,'シフト記号表（勤務時間帯）'!$C$6:$K$35,9,FALSE))</f>
        <v/>
      </c>
      <c r="AS146" s="253" t="str">
        <f>IF(AS145="","",VLOOKUP(AS145,'シフト記号表（勤務時間帯）'!$C$6:$K$35,9,FALSE))</f>
        <v/>
      </c>
      <c r="AT146" s="254" t="str">
        <f>IF(AT145="","",VLOOKUP(AT145,'シフト記号表（勤務時間帯）'!$C$6:$K$35,9,FALSE))</f>
        <v/>
      </c>
      <c r="AU146" s="252" t="str">
        <f>IF(AU145="","",VLOOKUP(AU145,'シフト記号表（勤務時間帯）'!$C$6:$K$35,9,FALSE))</f>
        <v/>
      </c>
      <c r="AV146" s="253" t="str">
        <f>IF(AV145="","",VLOOKUP(AV145,'シフト記号表（勤務時間帯）'!$C$6:$K$35,9,FALSE))</f>
        <v/>
      </c>
      <c r="AW146" s="253" t="str">
        <f>IF(AW145="","",VLOOKUP(AW145,'シフト記号表（勤務時間帯）'!$C$6:$K$35,9,FALSE))</f>
        <v/>
      </c>
      <c r="AX146" s="716" t="str">
        <f>IF($BB$3="４週",SUM(S146:AT146),IF($BB$3="暦月",SUM(S146:AW146),""))</f>
        <v/>
      </c>
      <c r="AY146" s="717"/>
      <c r="AZ146" s="718" t="str">
        <f>IF($BB$3="４週",AX146/4,IF($BB$3="暦月",'勤務表（参考様式１_100名まで）'!AX146/('勤務表（参考様式１_100名まで）'!$BB$8/7),""))</f>
        <v/>
      </c>
      <c r="BA146" s="719"/>
      <c r="BB146" s="707"/>
      <c r="BC146" s="708"/>
      <c r="BD146" s="708"/>
      <c r="BE146" s="708"/>
      <c r="BF146" s="709"/>
    </row>
    <row r="147" spans="2:58" ht="20.25" customHeight="1" x14ac:dyDescent="0.15">
      <c r="B147" s="727"/>
      <c r="C147" s="734"/>
      <c r="D147" s="735"/>
      <c r="E147" s="736"/>
      <c r="F147" s="260">
        <f>C145</f>
        <v>0</v>
      </c>
      <c r="G147" s="739"/>
      <c r="H147" s="743"/>
      <c r="I147" s="741"/>
      <c r="J147" s="741"/>
      <c r="K147" s="742"/>
      <c r="L147" s="746"/>
      <c r="M147" s="711"/>
      <c r="N147" s="711"/>
      <c r="O147" s="712"/>
      <c r="P147" s="720" t="s">
        <v>250</v>
      </c>
      <c r="Q147" s="721"/>
      <c r="R147" s="722"/>
      <c r="S147" s="256" t="str">
        <f>IF(S145="","",VLOOKUP(S145,'シフト記号表（勤務時間帯）'!$C$6:$U$35,19,FALSE))</f>
        <v/>
      </c>
      <c r="T147" s="257" t="str">
        <f>IF(T145="","",VLOOKUP(T145,'シフト記号表（勤務時間帯）'!$C$6:$U$35,19,FALSE))</f>
        <v/>
      </c>
      <c r="U147" s="257" t="str">
        <f>IF(U145="","",VLOOKUP(U145,'シフト記号表（勤務時間帯）'!$C$6:$U$35,19,FALSE))</f>
        <v/>
      </c>
      <c r="V147" s="257" t="str">
        <f>IF(V145="","",VLOOKUP(V145,'シフト記号表（勤務時間帯）'!$C$6:$U$35,19,FALSE))</f>
        <v/>
      </c>
      <c r="W147" s="257" t="str">
        <f>IF(W145="","",VLOOKUP(W145,'シフト記号表（勤務時間帯）'!$C$6:$U$35,19,FALSE))</f>
        <v/>
      </c>
      <c r="X147" s="257" t="str">
        <f>IF(X145="","",VLOOKUP(X145,'シフト記号表（勤務時間帯）'!$C$6:$U$35,19,FALSE))</f>
        <v/>
      </c>
      <c r="Y147" s="258" t="str">
        <f>IF(Y145="","",VLOOKUP(Y145,'シフト記号表（勤務時間帯）'!$C$6:$U$35,19,FALSE))</f>
        <v/>
      </c>
      <c r="Z147" s="256" t="str">
        <f>IF(Z145="","",VLOOKUP(Z145,'シフト記号表（勤務時間帯）'!$C$6:$U$35,19,FALSE))</f>
        <v/>
      </c>
      <c r="AA147" s="257" t="str">
        <f>IF(AA145="","",VLOOKUP(AA145,'シフト記号表（勤務時間帯）'!$C$6:$U$35,19,FALSE))</f>
        <v/>
      </c>
      <c r="AB147" s="257" t="str">
        <f>IF(AB145="","",VLOOKUP(AB145,'シフト記号表（勤務時間帯）'!$C$6:$U$35,19,FALSE))</f>
        <v/>
      </c>
      <c r="AC147" s="257" t="str">
        <f>IF(AC145="","",VLOOKUP(AC145,'シフト記号表（勤務時間帯）'!$C$6:$U$35,19,FALSE))</f>
        <v/>
      </c>
      <c r="AD147" s="257" t="str">
        <f>IF(AD145="","",VLOOKUP(AD145,'シフト記号表（勤務時間帯）'!$C$6:$U$35,19,FALSE))</f>
        <v/>
      </c>
      <c r="AE147" s="257" t="str">
        <f>IF(AE145="","",VLOOKUP(AE145,'シフト記号表（勤務時間帯）'!$C$6:$U$35,19,FALSE))</f>
        <v/>
      </c>
      <c r="AF147" s="258" t="str">
        <f>IF(AF145="","",VLOOKUP(AF145,'シフト記号表（勤務時間帯）'!$C$6:$U$35,19,FALSE))</f>
        <v/>
      </c>
      <c r="AG147" s="256" t="str">
        <f>IF(AG145="","",VLOOKUP(AG145,'シフト記号表（勤務時間帯）'!$C$6:$U$35,19,FALSE))</f>
        <v/>
      </c>
      <c r="AH147" s="257" t="str">
        <f>IF(AH145="","",VLOOKUP(AH145,'シフト記号表（勤務時間帯）'!$C$6:$U$35,19,FALSE))</f>
        <v/>
      </c>
      <c r="AI147" s="257" t="str">
        <f>IF(AI145="","",VLOOKUP(AI145,'シフト記号表（勤務時間帯）'!$C$6:$U$35,19,FALSE))</f>
        <v/>
      </c>
      <c r="AJ147" s="257" t="str">
        <f>IF(AJ145="","",VLOOKUP(AJ145,'シフト記号表（勤務時間帯）'!$C$6:$U$35,19,FALSE))</f>
        <v/>
      </c>
      <c r="AK147" s="257" t="str">
        <f>IF(AK145="","",VLOOKUP(AK145,'シフト記号表（勤務時間帯）'!$C$6:$U$35,19,FALSE))</f>
        <v/>
      </c>
      <c r="AL147" s="257" t="str">
        <f>IF(AL145="","",VLOOKUP(AL145,'シフト記号表（勤務時間帯）'!$C$6:$U$35,19,FALSE))</f>
        <v/>
      </c>
      <c r="AM147" s="258" t="str">
        <f>IF(AM145="","",VLOOKUP(AM145,'シフト記号表（勤務時間帯）'!$C$6:$U$35,19,FALSE))</f>
        <v/>
      </c>
      <c r="AN147" s="256" t="str">
        <f>IF(AN145="","",VLOOKUP(AN145,'シフト記号表（勤務時間帯）'!$C$6:$U$35,19,FALSE))</f>
        <v/>
      </c>
      <c r="AO147" s="257" t="str">
        <f>IF(AO145="","",VLOOKUP(AO145,'シフト記号表（勤務時間帯）'!$C$6:$U$35,19,FALSE))</f>
        <v/>
      </c>
      <c r="AP147" s="257" t="str">
        <f>IF(AP145="","",VLOOKUP(AP145,'シフト記号表（勤務時間帯）'!$C$6:$U$35,19,FALSE))</f>
        <v/>
      </c>
      <c r="AQ147" s="257" t="str">
        <f>IF(AQ145="","",VLOOKUP(AQ145,'シフト記号表（勤務時間帯）'!$C$6:$U$35,19,FALSE))</f>
        <v/>
      </c>
      <c r="AR147" s="257" t="str">
        <f>IF(AR145="","",VLOOKUP(AR145,'シフト記号表（勤務時間帯）'!$C$6:$U$35,19,FALSE))</f>
        <v/>
      </c>
      <c r="AS147" s="257" t="str">
        <f>IF(AS145="","",VLOOKUP(AS145,'シフト記号表（勤務時間帯）'!$C$6:$U$35,19,FALSE))</f>
        <v/>
      </c>
      <c r="AT147" s="258" t="str">
        <f>IF(AT145="","",VLOOKUP(AT145,'シフト記号表（勤務時間帯）'!$C$6:$U$35,19,FALSE))</f>
        <v/>
      </c>
      <c r="AU147" s="256" t="str">
        <f>IF(AU145="","",VLOOKUP(AU145,'シフト記号表（勤務時間帯）'!$C$6:$U$35,19,FALSE))</f>
        <v/>
      </c>
      <c r="AV147" s="257" t="str">
        <f>IF(AV145="","",VLOOKUP(AV145,'シフト記号表（勤務時間帯）'!$C$6:$U$35,19,FALSE))</f>
        <v/>
      </c>
      <c r="AW147" s="257" t="str">
        <f>IF(AW145="","",VLOOKUP(AW145,'シフト記号表（勤務時間帯）'!$C$6:$U$35,19,FALSE))</f>
        <v/>
      </c>
      <c r="AX147" s="723" t="str">
        <f>IF($BB$3="４週",SUM(S147:AT147),IF($BB$3="暦月",SUM(S147:AW147),""))</f>
        <v/>
      </c>
      <c r="AY147" s="724"/>
      <c r="AZ147" s="725" t="str">
        <f>IF($BB$3="４週",AX147/4,IF($BB$3="暦月",'勤務表（参考様式１_100名まで）'!AX147/('勤務表（参考様式１_100名まで）'!$BB$8/7),""))</f>
        <v/>
      </c>
      <c r="BA147" s="726"/>
      <c r="BB147" s="710"/>
      <c r="BC147" s="711"/>
      <c r="BD147" s="711"/>
      <c r="BE147" s="711"/>
      <c r="BF147" s="712"/>
    </row>
    <row r="148" spans="2:58" ht="20.25" customHeight="1" x14ac:dyDescent="0.15">
      <c r="B148" s="727">
        <f>B145+1</f>
        <v>43</v>
      </c>
      <c r="C148" s="728"/>
      <c r="D148" s="729"/>
      <c r="E148" s="730"/>
      <c r="F148" s="259"/>
      <c r="G148" s="737"/>
      <c r="H148" s="740"/>
      <c r="I148" s="741"/>
      <c r="J148" s="741"/>
      <c r="K148" s="742"/>
      <c r="L148" s="744"/>
      <c r="M148" s="705"/>
      <c r="N148" s="705"/>
      <c r="O148" s="706"/>
      <c r="P148" s="747" t="s">
        <v>248</v>
      </c>
      <c r="Q148" s="748"/>
      <c r="R148" s="749"/>
      <c r="S148" s="248"/>
      <c r="T148" s="249"/>
      <c r="U148" s="249"/>
      <c r="V148" s="249"/>
      <c r="W148" s="249"/>
      <c r="X148" s="249"/>
      <c r="Y148" s="250"/>
      <c r="Z148" s="248"/>
      <c r="AA148" s="249"/>
      <c r="AB148" s="249"/>
      <c r="AC148" s="249"/>
      <c r="AD148" s="249"/>
      <c r="AE148" s="249"/>
      <c r="AF148" s="250"/>
      <c r="AG148" s="248"/>
      <c r="AH148" s="249"/>
      <c r="AI148" s="249"/>
      <c r="AJ148" s="249"/>
      <c r="AK148" s="249"/>
      <c r="AL148" s="249"/>
      <c r="AM148" s="250"/>
      <c r="AN148" s="248"/>
      <c r="AO148" s="249"/>
      <c r="AP148" s="249"/>
      <c r="AQ148" s="249"/>
      <c r="AR148" s="249"/>
      <c r="AS148" s="249"/>
      <c r="AT148" s="250"/>
      <c r="AU148" s="248"/>
      <c r="AV148" s="249"/>
      <c r="AW148" s="249"/>
      <c r="AX148" s="700"/>
      <c r="AY148" s="701"/>
      <c r="AZ148" s="702"/>
      <c r="BA148" s="703"/>
      <c r="BB148" s="704"/>
      <c r="BC148" s="705"/>
      <c r="BD148" s="705"/>
      <c r="BE148" s="705"/>
      <c r="BF148" s="706"/>
    </row>
    <row r="149" spans="2:58" ht="20.25" customHeight="1" x14ac:dyDescent="0.15">
      <c r="B149" s="727"/>
      <c r="C149" s="731"/>
      <c r="D149" s="732"/>
      <c r="E149" s="733"/>
      <c r="F149" s="251"/>
      <c r="G149" s="738"/>
      <c r="H149" s="743"/>
      <c r="I149" s="741"/>
      <c r="J149" s="741"/>
      <c r="K149" s="742"/>
      <c r="L149" s="745"/>
      <c r="M149" s="708"/>
      <c r="N149" s="708"/>
      <c r="O149" s="709"/>
      <c r="P149" s="713" t="s">
        <v>249</v>
      </c>
      <c r="Q149" s="714"/>
      <c r="R149" s="715"/>
      <c r="S149" s="252" t="str">
        <f>IF(S148="","",VLOOKUP(S148,'シフト記号表（勤務時間帯）'!$C$6:$K$35,9,FALSE))</f>
        <v/>
      </c>
      <c r="T149" s="253" t="str">
        <f>IF(T148="","",VLOOKUP(T148,'シフト記号表（勤務時間帯）'!$C$6:$K$35,9,FALSE))</f>
        <v/>
      </c>
      <c r="U149" s="253" t="str">
        <f>IF(U148="","",VLOOKUP(U148,'シフト記号表（勤務時間帯）'!$C$6:$K$35,9,FALSE))</f>
        <v/>
      </c>
      <c r="V149" s="253" t="str">
        <f>IF(V148="","",VLOOKUP(V148,'シフト記号表（勤務時間帯）'!$C$6:$K$35,9,FALSE))</f>
        <v/>
      </c>
      <c r="W149" s="253" t="str">
        <f>IF(W148="","",VLOOKUP(W148,'シフト記号表（勤務時間帯）'!$C$6:$K$35,9,FALSE))</f>
        <v/>
      </c>
      <c r="X149" s="253" t="str">
        <f>IF(X148="","",VLOOKUP(X148,'シフト記号表（勤務時間帯）'!$C$6:$K$35,9,FALSE))</f>
        <v/>
      </c>
      <c r="Y149" s="254" t="str">
        <f>IF(Y148="","",VLOOKUP(Y148,'シフト記号表（勤務時間帯）'!$C$6:$K$35,9,FALSE))</f>
        <v/>
      </c>
      <c r="Z149" s="252" t="str">
        <f>IF(Z148="","",VLOOKUP(Z148,'シフト記号表（勤務時間帯）'!$C$6:$K$35,9,FALSE))</f>
        <v/>
      </c>
      <c r="AA149" s="253" t="str">
        <f>IF(AA148="","",VLOOKUP(AA148,'シフト記号表（勤務時間帯）'!$C$6:$K$35,9,FALSE))</f>
        <v/>
      </c>
      <c r="AB149" s="253" t="str">
        <f>IF(AB148="","",VLOOKUP(AB148,'シフト記号表（勤務時間帯）'!$C$6:$K$35,9,FALSE))</f>
        <v/>
      </c>
      <c r="AC149" s="253" t="str">
        <f>IF(AC148="","",VLOOKUP(AC148,'シフト記号表（勤務時間帯）'!$C$6:$K$35,9,FALSE))</f>
        <v/>
      </c>
      <c r="AD149" s="253" t="str">
        <f>IF(AD148="","",VLOOKUP(AD148,'シフト記号表（勤務時間帯）'!$C$6:$K$35,9,FALSE))</f>
        <v/>
      </c>
      <c r="AE149" s="253" t="str">
        <f>IF(AE148="","",VLOOKUP(AE148,'シフト記号表（勤務時間帯）'!$C$6:$K$35,9,FALSE))</f>
        <v/>
      </c>
      <c r="AF149" s="254" t="str">
        <f>IF(AF148="","",VLOOKUP(AF148,'シフト記号表（勤務時間帯）'!$C$6:$K$35,9,FALSE))</f>
        <v/>
      </c>
      <c r="AG149" s="252" t="str">
        <f>IF(AG148="","",VLOOKUP(AG148,'シフト記号表（勤務時間帯）'!$C$6:$K$35,9,FALSE))</f>
        <v/>
      </c>
      <c r="AH149" s="253" t="str">
        <f>IF(AH148="","",VLOOKUP(AH148,'シフト記号表（勤務時間帯）'!$C$6:$K$35,9,FALSE))</f>
        <v/>
      </c>
      <c r="AI149" s="253" t="str">
        <f>IF(AI148="","",VLOOKUP(AI148,'シフト記号表（勤務時間帯）'!$C$6:$K$35,9,FALSE))</f>
        <v/>
      </c>
      <c r="AJ149" s="253" t="str">
        <f>IF(AJ148="","",VLOOKUP(AJ148,'シフト記号表（勤務時間帯）'!$C$6:$K$35,9,FALSE))</f>
        <v/>
      </c>
      <c r="AK149" s="253" t="str">
        <f>IF(AK148="","",VLOOKUP(AK148,'シフト記号表（勤務時間帯）'!$C$6:$K$35,9,FALSE))</f>
        <v/>
      </c>
      <c r="AL149" s="253" t="str">
        <f>IF(AL148="","",VLOOKUP(AL148,'シフト記号表（勤務時間帯）'!$C$6:$K$35,9,FALSE))</f>
        <v/>
      </c>
      <c r="AM149" s="254" t="str">
        <f>IF(AM148="","",VLOOKUP(AM148,'シフト記号表（勤務時間帯）'!$C$6:$K$35,9,FALSE))</f>
        <v/>
      </c>
      <c r="AN149" s="252" t="str">
        <f>IF(AN148="","",VLOOKUP(AN148,'シフト記号表（勤務時間帯）'!$C$6:$K$35,9,FALSE))</f>
        <v/>
      </c>
      <c r="AO149" s="253" t="str">
        <f>IF(AO148="","",VLOOKUP(AO148,'シフト記号表（勤務時間帯）'!$C$6:$K$35,9,FALSE))</f>
        <v/>
      </c>
      <c r="AP149" s="253" t="str">
        <f>IF(AP148="","",VLOOKUP(AP148,'シフト記号表（勤務時間帯）'!$C$6:$K$35,9,FALSE))</f>
        <v/>
      </c>
      <c r="AQ149" s="253" t="str">
        <f>IF(AQ148="","",VLOOKUP(AQ148,'シフト記号表（勤務時間帯）'!$C$6:$K$35,9,FALSE))</f>
        <v/>
      </c>
      <c r="AR149" s="253" t="str">
        <f>IF(AR148="","",VLOOKUP(AR148,'シフト記号表（勤務時間帯）'!$C$6:$K$35,9,FALSE))</f>
        <v/>
      </c>
      <c r="AS149" s="253" t="str">
        <f>IF(AS148="","",VLOOKUP(AS148,'シフト記号表（勤務時間帯）'!$C$6:$K$35,9,FALSE))</f>
        <v/>
      </c>
      <c r="AT149" s="254" t="str">
        <f>IF(AT148="","",VLOOKUP(AT148,'シフト記号表（勤務時間帯）'!$C$6:$K$35,9,FALSE))</f>
        <v/>
      </c>
      <c r="AU149" s="252" t="str">
        <f>IF(AU148="","",VLOOKUP(AU148,'シフト記号表（勤務時間帯）'!$C$6:$K$35,9,FALSE))</f>
        <v/>
      </c>
      <c r="AV149" s="253" t="str">
        <f>IF(AV148="","",VLOOKUP(AV148,'シフト記号表（勤務時間帯）'!$C$6:$K$35,9,FALSE))</f>
        <v/>
      </c>
      <c r="AW149" s="253" t="str">
        <f>IF(AW148="","",VLOOKUP(AW148,'シフト記号表（勤務時間帯）'!$C$6:$K$35,9,FALSE))</f>
        <v/>
      </c>
      <c r="AX149" s="716" t="str">
        <f>IF($BB$3="４週",SUM(S149:AT149),IF($BB$3="暦月",SUM(S149:AW149),""))</f>
        <v/>
      </c>
      <c r="AY149" s="717"/>
      <c r="AZ149" s="718" t="str">
        <f>IF($BB$3="４週",AX149/4,IF($BB$3="暦月",'勤務表（参考様式１_100名まで）'!AX149/('勤務表（参考様式１_100名まで）'!$BB$8/7),""))</f>
        <v/>
      </c>
      <c r="BA149" s="719"/>
      <c r="BB149" s="707"/>
      <c r="BC149" s="708"/>
      <c r="BD149" s="708"/>
      <c r="BE149" s="708"/>
      <c r="BF149" s="709"/>
    </row>
    <row r="150" spans="2:58" ht="20.25" customHeight="1" x14ac:dyDescent="0.15">
      <c r="B150" s="727"/>
      <c r="C150" s="734"/>
      <c r="D150" s="735"/>
      <c r="E150" s="736"/>
      <c r="F150" s="260">
        <f>C148</f>
        <v>0</v>
      </c>
      <c r="G150" s="739"/>
      <c r="H150" s="743"/>
      <c r="I150" s="741"/>
      <c r="J150" s="741"/>
      <c r="K150" s="742"/>
      <c r="L150" s="746"/>
      <c r="M150" s="711"/>
      <c r="N150" s="711"/>
      <c r="O150" s="712"/>
      <c r="P150" s="720" t="s">
        <v>250</v>
      </c>
      <c r="Q150" s="721"/>
      <c r="R150" s="722"/>
      <c r="S150" s="256" t="str">
        <f>IF(S148="","",VLOOKUP(S148,'シフト記号表（勤務時間帯）'!$C$6:$U$35,19,FALSE))</f>
        <v/>
      </c>
      <c r="T150" s="257" t="str">
        <f>IF(T148="","",VLOOKUP(T148,'シフト記号表（勤務時間帯）'!$C$6:$U$35,19,FALSE))</f>
        <v/>
      </c>
      <c r="U150" s="257" t="str">
        <f>IF(U148="","",VLOOKUP(U148,'シフト記号表（勤務時間帯）'!$C$6:$U$35,19,FALSE))</f>
        <v/>
      </c>
      <c r="V150" s="257" t="str">
        <f>IF(V148="","",VLOOKUP(V148,'シフト記号表（勤務時間帯）'!$C$6:$U$35,19,FALSE))</f>
        <v/>
      </c>
      <c r="W150" s="257" t="str">
        <f>IF(W148="","",VLOOKUP(W148,'シフト記号表（勤務時間帯）'!$C$6:$U$35,19,FALSE))</f>
        <v/>
      </c>
      <c r="X150" s="257" t="str">
        <f>IF(X148="","",VLOOKUP(X148,'シフト記号表（勤務時間帯）'!$C$6:$U$35,19,FALSE))</f>
        <v/>
      </c>
      <c r="Y150" s="258" t="str">
        <f>IF(Y148="","",VLOOKUP(Y148,'シフト記号表（勤務時間帯）'!$C$6:$U$35,19,FALSE))</f>
        <v/>
      </c>
      <c r="Z150" s="256" t="str">
        <f>IF(Z148="","",VLOOKUP(Z148,'シフト記号表（勤務時間帯）'!$C$6:$U$35,19,FALSE))</f>
        <v/>
      </c>
      <c r="AA150" s="257" t="str">
        <f>IF(AA148="","",VLOOKUP(AA148,'シフト記号表（勤務時間帯）'!$C$6:$U$35,19,FALSE))</f>
        <v/>
      </c>
      <c r="AB150" s="257" t="str">
        <f>IF(AB148="","",VLOOKUP(AB148,'シフト記号表（勤務時間帯）'!$C$6:$U$35,19,FALSE))</f>
        <v/>
      </c>
      <c r="AC150" s="257" t="str">
        <f>IF(AC148="","",VLOOKUP(AC148,'シフト記号表（勤務時間帯）'!$C$6:$U$35,19,FALSE))</f>
        <v/>
      </c>
      <c r="AD150" s="257" t="str">
        <f>IF(AD148="","",VLOOKUP(AD148,'シフト記号表（勤務時間帯）'!$C$6:$U$35,19,FALSE))</f>
        <v/>
      </c>
      <c r="AE150" s="257" t="str">
        <f>IF(AE148="","",VLOOKUP(AE148,'シフト記号表（勤務時間帯）'!$C$6:$U$35,19,FALSE))</f>
        <v/>
      </c>
      <c r="AF150" s="258" t="str">
        <f>IF(AF148="","",VLOOKUP(AF148,'シフト記号表（勤務時間帯）'!$C$6:$U$35,19,FALSE))</f>
        <v/>
      </c>
      <c r="AG150" s="256" t="str">
        <f>IF(AG148="","",VLOOKUP(AG148,'シフト記号表（勤務時間帯）'!$C$6:$U$35,19,FALSE))</f>
        <v/>
      </c>
      <c r="AH150" s="257" t="str">
        <f>IF(AH148="","",VLOOKUP(AH148,'シフト記号表（勤務時間帯）'!$C$6:$U$35,19,FALSE))</f>
        <v/>
      </c>
      <c r="AI150" s="257" t="str">
        <f>IF(AI148="","",VLOOKUP(AI148,'シフト記号表（勤務時間帯）'!$C$6:$U$35,19,FALSE))</f>
        <v/>
      </c>
      <c r="AJ150" s="257" t="str">
        <f>IF(AJ148="","",VLOOKUP(AJ148,'シフト記号表（勤務時間帯）'!$C$6:$U$35,19,FALSE))</f>
        <v/>
      </c>
      <c r="AK150" s="257" t="str">
        <f>IF(AK148="","",VLOOKUP(AK148,'シフト記号表（勤務時間帯）'!$C$6:$U$35,19,FALSE))</f>
        <v/>
      </c>
      <c r="AL150" s="257" t="str">
        <f>IF(AL148="","",VLOOKUP(AL148,'シフト記号表（勤務時間帯）'!$C$6:$U$35,19,FALSE))</f>
        <v/>
      </c>
      <c r="AM150" s="258" t="str">
        <f>IF(AM148="","",VLOOKUP(AM148,'シフト記号表（勤務時間帯）'!$C$6:$U$35,19,FALSE))</f>
        <v/>
      </c>
      <c r="AN150" s="256" t="str">
        <f>IF(AN148="","",VLOOKUP(AN148,'シフト記号表（勤務時間帯）'!$C$6:$U$35,19,FALSE))</f>
        <v/>
      </c>
      <c r="AO150" s="257" t="str">
        <f>IF(AO148="","",VLOOKUP(AO148,'シフト記号表（勤務時間帯）'!$C$6:$U$35,19,FALSE))</f>
        <v/>
      </c>
      <c r="AP150" s="257" t="str">
        <f>IF(AP148="","",VLOOKUP(AP148,'シフト記号表（勤務時間帯）'!$C$6:$U$35,19,FALSE))</f>
        <v/>
      </c>
      <c r="AQ150" s="257" t="str">
        <f>IF(AQ148="","",VLOOKUP(AQ148,'シフト記号表（勤務時間帯）'!$C$6:$U$35,19,FALSE))</f>
        <v/>
      </c>
      <c r="AR150" s="257" t="str">
        <f>IF(AR148="","",VLOOKUP(AR148,'シフト記号表（勤務時間帯）'!$C$6:$U$35,19,FALSE))</f>
        <v/>
      </c>
      <c r="AS150" s="257" t="str">
        <f>IF(AS148="","",VLOOKUP(AS148,'シフト記号表（勤務時間帯）'!$C$6:$U$35,19,FALSE))</f>
        <v/>
      </c>
      <c r="AT150" s="258" t="str">
        <f>IF(AT148="","",VLOOKUP(AT148,'シフト記号表（勤務時間帯）'!$C$6:$U$35,19,FALSE))</f>
        <v/>
      </c>
      <c r="AU150" s="256" t="str">
        <f>IF(AU148="","",VLOOKUP(AU148,'シフト記号表（勤務時間帯）'!$C$6:$U$35,19,FALSE))</f>
        <v/>
      </c>
      <c r="AV150" s="257" t="str">
        <f>IF(AV148="","",VLOOKUP(AV148,'シフト記号表（勤務時間帯）'!$C$6:$U$35,19,FALSE))</f>
        <v/>
      </c>
      <c r="AW150" s="257" t="str">
        <f>IF(AW148="","",VLOOKUP(AW148,'シフト記号表（勤務時間帯）'!$C$6:$U$35,19,FALSE))</f>
        <v/>
      </c>
      <c r="AX150" s="723" t="str">
        <f>IF($BB$3="４週",SUM(S150:AT150),IF($BB$3="暦月",SUM(S150:AW150),""))</f>
        <v/>
      </c>
      <c r="AY150" s="724"/>
      <c r="AZ150" s="725" t="str">
        <f>IF($BB$3="４週",AX150/4,IF($BB$3="暦月",'勤務表（参考様式１_100名まで）'!AX150/('勤務表（参考様式１_100名まで）'!$BB$8/7),""))</f>
        <v/>
      </c>
      <c r="BA150" s="726"/>
      <c r="BB150" s="710"/>
      <c r="BC150" s="711"/>
      <c r="BD150" s="711"/>
      <c r="BE150" s="711"/>
      <c r="BF150" s="712"/>
    </row>
    <row r="151" spans="2:58" ht="20.25" customHeight="1" x14ac:dyDescent="0.15">
      <c r="B151" s="727">
        <f>B148+1</f>
        <v>44</v>
      </c>
      <c r="C151" s="728"/>
      <c r="D151" s="729"/>
      <c r="E151" s="730"/>
      <c r="F151" s="259"/>
      <c r="G151" s="737"/>
      <c r="H151" s="740"/>
      <c r="I151" s="741"/>
      <c r="J151" s="741"/>
      <c r="K151" s="742"/>
      <c r="L151" s="744"/>
      <c r="M151" s="705"/>
      <c r="N151" s="705"/>
      <c r="O151" s="706"/>
      <c r="P151" s="747" t="s">
        <v>248</v>
      </c>
      <c r="Q151" s="748"/>
      <c r="R151" s="749"/>
      <c r="S151" s="248"/>
      <c r="T151" s="249"/>
      <c r="U151" s="249"/>
      <c r="V151" s="249"/>
      <c r="W151" s="249"/>
      <c r="X151" s="249"/>
      <c r="Y151" s="250"/>
      <c r="Z151" s="248"/>
      <c r="AA151" s="249"/>
      <c r="AB151" s="249"/>
      <c r="AC151" s="249"/>
      <c r="AD151" s="249"/>
      <c r="AE151" s="249"/>
      <c r="AF151" s="250"/>
      <c r="AG151" s="248"/>
      <c r="AH151" s="249"/>
      <c r="AI151" s="249"/>
      <c r="AJ151" s="249"/>
      <c r="AK151" s="249"/>
      <c r="AL151" s="249"/>
      <c r="AM151" s="250"/>
      <c r="AN151" s="248"/>
      <c r="AO151" s="249"/>
      <c r="AP151" s="249"/>
      <c r="AQ151" s="249"/>
      <c r="AR151" s="249"/>
      <c r="AS151" s="249"/>
      <c r="AT151" s="250"/>
      <c r="AU151" s="248"/>
      <c r="AV151" s="249"/>
      <c r="AW151" s="249"/>
      <c r="AX151" s="700"/>
      <c r="AY151" s="701"/>
      <c r="AZ151" s="702"/>
      <c r="BA151" s="703"/>
      <c r="BB151" s="704"/>
      <c r="BC151" s="705"/>
      <c r="BD151" s="705"/>
      <c r="BE151" s="705"/>
      <c r="BF151" s="706"/>
    </row>
    <row r="152" spans="2:58" ht="20.25" customHeight="1" x14ac:dyDescent="0.15">
      <c r="B152" s="727"/>
      <c r="C152" s="731"/>
      <c r="D152" s="732"/>
      <c r="E152" s="733"/>
      <c r="F152" s="251"/>
      <c r="G152" s="738"/>
      <c r="H152" s="743"/>
      <c r="I152" s="741"/>
      <c r="J152" s="741"/>
      <c r="K152" s="742"/>
      <c r="L152" s="745"/>
      <c r="M152" s="708"/>
      <c r="N152" s="708"/>
      <c r="O152" s="709"/>
      <c r="P152" s="713" t="s">
        <v>249</v>
      </c>
      <c r="Q152" s="714"/>
      <c r="R152" s="715"/>
      <c r="S152" s="252" t="str">
        <f>IF(S151="","",VLOOKUP(S151,'シフト記号表（勤務時間帯）'!$C$6:$K$35,9,FALSE))</f>
        <v/>
      </c>
      <c r="T152" s="253" t="str">
        <f>IF(T151="","",VLOOKUP(T151,'シフト記号表（勤務時間帯）'!$C$6:$K$35,9,FALSE))</f>
        <v/>
      </c>
      <c r="U152" s="253" t="str">
        <f>IF(U151="","",VLOOKUP(U151,'シフト記号表（勤務時間帯）'!$C$6:$K$35,9,FALSE))</f>
        <v/>
      </c>
      <c r="V152" s="253" t="str">
        <f>IF(V151="","",VLOOKUP(V151,'シフト記号表（勤務時間帯）'!$C$6:$K$35,9,FALSE))</f>
        <v/>
      </c>
      <c r="W152" s="253" t="str">
        <f>IF(W151="","",VLOOKUP(W151,'シフト記号表（勤務時間帯）'!$C$6:$K$35,9,FALSE))</f>
        <v/>
      </c>
      <c r="X152" s="253" t="str">
        <f>IF(X151="","",VLOOKUP(X151,'シフト記号表（勤務時間帯）'!$C$6:$K$35,9,FALSE))</f>
        <v/>
      </c>
      <c r="Y152" s="254" t="str">
        <f>IF(Y151="","",VLOOKUP(Y151,'シフト記号表（勤務時間帯）'!$C$6:$K$35,9,FALSE))</f>
        <v/>
      </c>
      <c r="Z152" s="252" t="str">
        <f>IF(Z151="","",VLOOKUP(Z151,'シフト記号表（勤務時間帯）'!$C$6:$K$35,9,FALSE))</f>
        <v/>
      </c>
      <c r="AA152" s="253" t="str">
        <f>IF(AA151="","",VLOOKUP(AA151,'シフト記号表（勤務時間帯）'!$C$6:$K$35,9,FALSE))</f>
        <v/>
      </c>
      <c r="AB152" s="253" t="str">
        <f>IF(AB151="","",VLOOKUP(AB151,'シフト記号表（勤務時間帯）'!$C$6:$K$35,9,FALSE))</f>
        <v/>
      </c>
      <c r="AC152" s="253" t="str">
        <f>IF(AC151="","",VLOOKUP(AC151,'シフト記号表（勤務時間帯）'!$C$6:$K$35,9,FALSE))</f>
        <v/>
      </c>
      <c r="AD152" s="253" t="str">
        <f>IF(AD151="","",VLOOKUP(AD151,'シフト記号表（勤務時間帯）'!$C$6:$K$35,9,FALSE))</f>
        <v/>
      </c>
      <c r="AE152" s="253" t="str">
        <f>IF(AE151="","",VLOOKUP(AE151,'シフト記号表（勤務時間帯）'!$C$6:$K$35,9,FALSE))</f>
        <v/>
      </c>
      <c r="AF152" s="254" t="str">
        <f>IF(AF151="","",VLOOKUP(AF151,'シフト記号表（勤務時間帯）'!$C$6:$K$35,9,FALSE))</f>
        <v/>
      </c>
      <c r="AG152" s="252" t="str">
        <f>IF(AG151="","",VLOOKUP(AG151,'シフト記号表（勤務時間帯）'!$C$6:$K$35,9,FALSE))</f>
        <v/>
      </c>
      <c r="AH152" s="253" t="str">
        <f>IF(AH151="","",VLOOKUP(AH151,'シフト記号表（勤務時間帯）'!$C$6:$K$35,9,FALSE))</f>
        <v/>
      </c>
      <c r="AI152" s="253" t="str">
        <f>IF(AI151="","",VLOOKUP(AI151,'シフト記号表（勤務時間帯）'!$C$6:$K$35,9,FALSE))</f>
        <v/>
      </c>
      <c r="AJ152" s="253" t="str">
        <f>IF(AJ151="","",VLOOKUP(AJ151,'シフト記号表（勤務時間帯）'!$C$6:$K$35,9,FALSE))</f>
        <v/>
      </c>
      <c r="AK152" s="253" t="str">
        <f>IF(AK151="","",VLOOKUP(AK151,'シフト記号表（勤務時間帯）'!$C$6:$K$35,9,FALSE))</f>
        <v/>
      </c>
      <c r="AL152" s="253" t="str">
        <f>IF(AL151="","",VLOOKUP(AL151,'シフト記号表（勤務時間帯）'!$C$6:$K$35,9,FALSE))</f>
        <v/>
      </c>
      <c r="AM152" s="254" t="str">
        <f>IF(AM151="","",VLOOKUP(AM151,'シフト記号表（勤務時間帯）'!$C$6:$K$35,9,FALSE))</f>
        <v/>
      </c>
      <c r="AN152" s="252" t="str">
        <f>IF(AN151="","",VLOOKUP(AN151,'シフト記号表（勤務時間帯）'!$C$6:$K$35,9,FALSE))</f>
        <v/>
      </c>
      <c r="AO152" s="253" t="str">
        <f>IF(AO151="","",VLOOKUP(AO151,'シフト記号表（勤務時間帯）'!$C$6:$K$35,9,FALSE))</f>
        <v/>
      </c>
      <c r="AP152" s="253" t="str">
        <f>IF(AP151="","",VLOOKUP(AP151,'シフト記号表（勤務時間帯）'!$C$6:$K$35,9,FALSE))</f>
        <v/>
      </c>
      <c r="AQ152" s="253" t="str">
        <f>IF(AQ151="","",VLOOKUP(AQ151,'シフト記号表（勤務時間帯）'!$C$6:$K$35,9,FALSE))</f>
        <v/>
      </c>
      <c r="AR152" s="253" t="str">
        <f>IF(AR151="","",VLOOKUP(AR151,'シフト記号表（勤務時間帯）'!$C$6:$K$35,9,FALSE))</f>
        <v/>
      </c>
      <c r="AS152" s="253" t="str">
        <f>IF(AS151="","",VLOOKUP(AS151,'シフト記号表（勤務時間帯）'!$C$6:$K$35,9,FALSE))</f>
        <v/>
      </c>
      <c r="AT152" s="254" t="str">
        <f>IF(AT151="","",VLOOKUP(AT151,'シフト記号表（勤務時間帯）'!$C$6:$K$35,9,FALSE))</f>
        <v/>
      </c>
      <c r="AU152" s="252" t="str">
        <f>IF(AU151="","",VLOOKUP(AU151,'シフト記号表（勤務時間帯）'!$C$6:$K$35,9,FALSE))</f>
        <v/>
      </c>
      <c r="AV152" s="253" t="str">
        <f>IF(AV151="","",VLOOKUP(AV151,'シフト記号表（勤務時間帯）'!$C$6:$K$35,9,FALSE))</f>
        <v/>
      </c>
      <c r="AW152" s="253" t="str">
        <f>IF(AW151="","",VLOOKUP(AW151,'シフト記号表（勤務時間帯）'!$C$6:$K$35,9,FALSE))</f>
        <v/>
      </c>
      <c r="AX152" s="716" t="str">
        <f>IF($BB$3="４週",SUM(S152:AT152),IF($BB$3="暦月",SUM(S152:AW152),""))</f>
        <v/>
      </c>
      <c r="AY152" s="717"/>
      <c r="AZ152" s="718" t="str">
        <f>IF($BB$3="４週",AX152/4,IF($BB$3="暦月",'勤務表（参考様式１_100名まで）'!AX152/('勤務表（参考様式１_100名まで）'!$BB$8/7),""))</f>
        <v/>
      </c>
      <c r="BA152" s="719"/>
      <c r="BB152" s="707"/>
      <c r="BC152" s="708"/>
      <c r="BD152" s="708"/>
      <c r="BE152" s="708"/>
      <c r="BF152" s="709"/>
    </row>
    <row r="153" spans="2:58" ht="20.25" customHeight="1" x14ac:dyDescent="0.15">
      <c r="B153" s="727"/>
      <c r="C153" s="734"/>
      <c r="D153" s="735"/>
      <c r="E153" s="736"/>
      <c r="F153" s="260">
        <f>C151</f>
        <v>0</v>
      </c>
      <c r="G153" s="739"/>
      <c r="H153" s="743"/>
      <c r="I153" s="741"/>
      <c r="J153" s="741"/>
      <c r="K153" s="742"/>
      <c r="L153" s="746"/>
      <c r="M153" s="711"/>
      <c r="N153" s="711"/>
      <c r="O153" s="712"/>
      <c r="P153" s="720" t="s">
        <v>250</v>
      </c>
      <c r="Q153" s="721"/>
      <c r="R153" s="722"/>
      <c r="S153" s="256" t="str">
        <f>IF(S151="","",VLOOKUP(S151,'シフト記号表（勤務時間帯）'!$C$6:$U$35,19,FALSE))</f>
        <v/>
      </c>
      <c r="T153" s="257" t="str">
        <f>IF(T151="","",VLOOKUP(T151,'シフト記号表（勤務時間帯）'!$C$6:$U$35,19,FALSE))</f>
        <v/>
      </c>
      <c r="U153" s="257" t="str">
        <f>IF(U151="","",VLOOKUP(U151,'シフト記号表（勤務時間帯）'!$C$6:$U$35,19,FALSE))</f>
        <v/>
      </c>
      <c r="V153" s="257" t="str">
        <f>IF(V151="","",VLOOKUP(V151,'シフト記号表（勤務時間帯）'!$C$6:$U$35,19,FALSE))</f>
        <v/>
      </c>
      <c r="W153" s="257" t="str">
        <f>IF(W151="","",VLOOKUP(W151,'シフト記号表（勤務時間帯）'!$C$6:$U$35,19,FALSE))</f>
        <v/>
      </c>
      <c r="X153" s="257" t="str">
        <f>IF(X151="","",VLOOKUP(X151,'シフト記号表（勤務時間帯）'!$C$6:$U$35,19,FALSE))</f>
        <v/>
      </c>
      <c r="Y153" s="258" t="str">
        <f>IF(Y151="","",VLOOKUP(Y151,'シフト記号表（勤務時間帯）'!$C$6:$U$35,19,FALSE))</f>
        <v/>
      </c>
      <c r="Z153" s="256" t="str">
        <f>IF(Z151="","",VLOOKUP(Z151,'シフト記号表（勤務時間帯）'!$C$6:$U$35,19,FALSE))</f>
        <v/>
      </c>
      <c r="AA153" s="257" t="str">
        <f>IF(AA151="","",VLOOKUP(AA151,'シフト記号表（勤務時間帯）'!$C$6:$U$35,19,FALSE))</f>
        <v/>
      </c>
      <c r="AB153" s="257" t="str">
        <f>IF(AB151="","",VLOOKUP(AB151,'シフト記号表（勤務時間帯）'!$C$6:$U$35,19,FALSE))</f>
        <v/>
      </c>
      <c r="AC153" s="257" t="str">
        <f>IF(AC151="","",VLOOKUP(AC151,'シフト記号表（勤務時間帯）'!$C$6:$U$35,19,FALSE))</f>
        <v/>
      </c>
      <c r="AD153" s="257" t="str">
        <f>IF(AD151="","",VLOOKUP(AD151,'シフト記号表（勤務時間帯）'!$C$6:$U$35,19,FALSE))</f>
        <v/>
      </c>
      <c r="AE153" s="257" t="str">
        <f>IF(AE151="","",VLOOKUP(AE151,'シフト記号表（勤務時間帯）'!$C$6:$U$35,19,FALSE))</f>
        <v/>
      </c>
      <c r="AF153" s="258" t="str">
        <f>IF(AF151="","",VLOOKUP(AF151,'シフト記号表（勤務時間帯）'!$C$6:$U$35,19,FALSE))</f>
        <v/>
      </c>
      <c r="AG153" s="256" t="str">
        <f>IF(AG151="","",VLOOKUP(AG151,'シフト記号表（勤務時間帯）'!$C$6:$U$35,19,FALSE))</f>
        <v/>
      </c>
      <c r="AH153" s="257" t="str">
        <f>IF(AH151="","",VLOOKUP(AH151,'シフト記号表（勤務時間帯）'!$C$6:$U$35,19,FALSE))</f>
        <v/>
      </c>
      <c r="AI153" s="257" t="str">
        <f>IF(AI151="","",VLOOKUP(AI151,'シフト記号表（勤務時間帯）'!$C$6:$U$35,19,FALSE))</f>
        <v/>
      </c>
      <c r="AJ153" s="257" t="str">
        <f>IF(AJ151="","",VLOOKUP(AJ151,'シフト記号表（勤務時間帯）'!$C$6:$U$35,19,FALSE))</f>
        <v/>
      </c>
      <c r="AK153" s="257" t="str">
        <f>IF(AK151="","",VLOOKUP(AK151,'シフト記号表（勤務時間帯）'!$C$6:$U$35,19,FALSE))</f>
        <v/>
      </c>
      <c r="AL153" s="257" t="str">
        <f>IF(AL151="","",VLOOKUP(AL151,'シフト記号表（勤務時間帯）'!$C$6:$U$35,19,FALSE))</f>
        <v/>
      </c>
      <c r="AM153" s="258" t="str">
        <f>IF(AM151="","",VLOOKUP(AM151,'シフト記号表（勤務時間帯）'!$C$6:$U$35,19,FALSE))</f>
        <v/>
      </c>
      <c r="AN153" s="256" t="str">
        <f>IF(AN151="","",VLOOKUP(AN151,'シフト記号表（勤務時間帯）'!$C$6:$U$35,19,FALSE))</f>
        <v/>
      </c>
      <c r="AO153" s="257" t="str">
        <f>IF(AO151="","",VLOOKUP(AO151,'シフト記号表（勤務時間帯）'!$C$6:$U$35,19,FALSE))</f>
        <v/>
      </c>
      <c r="AP153" s="257" t="str">
        <f>IF(AP151="","",VLOOKUP(AP151,'シフト記号表（勤務時間帯）'!$C$6:$U$35,19,FALSE))</f>
        <v/>
      </c>
      <c r="AQ153" s="257" t="str">
        <f>IF(AQ151="","",VLOOKUP(AQ151,'シフト記号表（勤務時間帯）'!$C$6:$U$35,19,FALSE))</f>
        <v/>
      </c>
      <c r="AR153" s="257" t="str">
        <f>IF(AR151="","",VLOOKUP(AR151,'シフト記号表（勤務時間帯）'!$C$6:$U$35,19,FALSE))</f>
        <v/>
      </c>
      <c r="AS153" s="257" t="str">
        <f>IF(AS151="","",VLOOKUP(AS151,'シフト記号表（勤務時間帯）'!$C$6:$U$35,19,FALSE))</f>
        <v/>
      </c>
      <c r="AT153" s="258" t="str">
        <f>IF(AT151="","",VLOOKUP(AT151,'シフト記号表（勤務時間帯）'!$C$6:$U$35,19,FALSE))</f>
        <v/>
      </c>
      <c r="AU153" s="256" t="str">
        <f>IF(AU151="","",VLOOKUP(AU151,'シフト記号表（勤務時間帯）'!$C$6:$U$35,19,FALSE))</f>
        <v/>
      </c>
      <c r="AV153" s="257" t="str">
        <f>IF(AV151="","",VLOOKUP(AV151,'シフト記号表（勤務時間帯）'!$C$6:$U$35,19,FALSE))</f>
        <v/>
      </c>
      <c r="AW153" s="257" t="str">
        <f>IF(AW151="","",VLOOKUP(AW151,'シフト記号表（勤務時間帯）'!$C$6:$U$35,19,FALSE))</f>
        <v/>
      </c>
      <c r="AX153" s="723" t="str">
        <f>IF($BB$3="４週",SUM(S153:AT153),IF($BB$3="暦月",SUM(S153:AW153),""))</f>
        <v/>
      </c>
      <c r="AY153" s="724"/>
      <c r="AZ153" s="725" t="str">
        <f>IF($BB$3="４週",AX153/4,IF($BB$3="暦月",'勤務表（参考様式１_100名まで）'!AX153/('勤務表（参考様式１_100名まで）'!$BB$8/7),""))</f>
        <v/>
      </c>
      <c r="BA153" s="726"/>
      <c r="BB153" s="710"/>
      <c r="BC153" s="711"/>
      <c r="BD153" s="711"/>
      <c r="BE153" s="711"/>
      <c r="BF153" s="712"/>
    </row>
    <row r="154" spans="2:58" ht="20.25" customHeight="1" x14ac:dyDescent="0.15">
      <c r="B154" s="727">
        <f>B151+1</f>
        <v>45</v>
      </c>
      <c r="C154" s="728"/>
      <c r="D154" s="729"/>
      <c r="E154" s="730"/>
      <c r="F154" s="259"/>
      <c r="G154" s="737"/>
      <c r="H154" s="740"/>
      <c r="I154" s="741"/>
      <c r="J154" s="741"/>
      <c r="K154" s="742"/>
      <c r="L154" s="744"/>
      <c r="M154" s="705"/>
      <c r="N154" s="705"/>
      <c r="O154" s="706"/>
      <c r="P154" s="747" t="s">
        <v>248</v>
      </c>
      <c r="Q154" s="748"/>
      <c r="R154" s="749"/>
      <c r="S154" s="248"/>
      <c r="T154" s="249"/>
      <c r="U154" s="249"/>
      <c r="V154" s="249"/>
      <c r="W154" s="249"/>
      <c r="X154" s="249"/>
      <c r="Y154" s="250"/>
      <c r="Z154" s="248"/>
      <c r="AA154" s="249"/>
      <c r="AB154" s="249"/>
      <c r="AC154" s="249"/>
      <c r="AD154" s="249"/>
      <c r="AE154" s="249"/>
      <c r="AF154" s="250"/>
      <c r="AG154" s="248"/>
      <c r="AH154" s="249"/>
      <c r="AI154" s="249"/>
      <c r="AJ154" s="249"/>
      <c r="AK154" s="249"/>
      <c r="AL154" s="249"/>
      <c r="AM154" s="250"/>
      <c r="AN154" s="248"/>
      <c r="AO154" s="249"/>
      <c r="AP154" s="249"/>
      <c r="AQ154" s="249"/>
      <c r="AR154" s="249"/>
      <c r="AS154" s="249"/>
      <c r="AT154" s="250"/>
      <c r="AU154" s="248"/>
      <c r="AV154" s="249"/>
      <c r="AW154" s="249"/>
      <c r="AX154" s="700"/>
      <c r="AY154" s="701"/>
      <c r="AZ154" s="702"/>
      <c r="BA154" s="703"/>
      <c r="BB154" s="704"/>
      <c r="BC154" s="705"/>
      <c r="BD154" s="705"/>
      <c r="BE154" s="705"/>
      <c r="BF154" s="706"/>
    </row>
    <row r="155" spans="2:58" ht="20.25" customHeight="1" x14ac:dyDescent="0.15">
      <c r="B155" s="727"/>
      <c r="C155" s="731"/>
      <c r="D155" s="732"/>
      <c r="E155" s="733"/>
      <c r="F155" s="251"/>
      <c r="G155" s="738"/>
      <c r="H155" s="743"/>
      <c r="I155" s="741"/>
      <c r="J155" s="741"/>
      <c r="K155" s="742"/>
      <c r="L155" s="745"/>
      <c r="M155" s="708"/>
      <c r="N155" s="708"/>
      <c r="O155" s="709"/>
      <c r="P155" s="713" t="s">
        <v>249</v>
      </c>
      <c r="Q155" s="714"/>
      <c r="R155" s="715"/>
      <c r="S155" s="252" t="str">
        <f>IF(S154="","",VLOOKUP(S154,'シフト記号表（勤務時間帯）'!$C$6:$K$35,9,FALSE))</f>
        <v/>
      </c>
      <c r="T155" s="253" t="str">
        <f>IF(T154="","",VLOOKUP(T154,'シフト記号表（勤務時間帯）'!$C$6:$K$35,9,FALSE))</f>
        <v/>
      </c>
      <c r="U155" s="253" t="str">
        <f>IF(U154="","",VLOOKUP(U154,'シフト記号表（勤務時間帯）'!$C$6:$K$35,9,FALSE))</f>
        <v/>
      </c>
      <c r="V155" s="253" t="str">
        <f>IF(V154="","",VLOOKUP(V154,'シフト記号表（勤務時間帯）'!$C$6:$K$35,9,FALSE))</f>
        <v/>
      </c>
      <c r="W155" s="253" t="str">
        <f>IF(W154="","",VLOOKUP(W154,'シフト記号表（勤務時間帯）'!$C$6:$K$35,9,FALSE))</f>
        <v/>
      </c>
      <c r="X155" s="253" t="str">
        <f>IF(X154="","",VLOOKUP(X154,'シフト記号表（勤務時間帯）'!$C$6:$K$35,9,FALSE))</f>
        <v/>
      </c>
      <c r="Y155" s="254" t="str">
        <f>IF(Y154="","",VLOOKUP(Y154,'シフト記号表（勤務時間帯）'!$C$6:$K$35,9,FALSE))</f>
        <v/>
      </c>
      <c r="Z155" s="252" t="str">
        <f>IF(Z154="","",VLOOKUP(Z154,'シフト記号表（勤務時間帯）'!$C$6:$K$35,9,FALSE))</f>
        <v/>
      </c>
      <c r="AA155" s="253" t="str">
        <f>IF(AA154="","",VLOOKUP(AA154,'シフト記号表（勤務時間帯）'!$C$6:$K$35,9,FALSE))</f>
        <v/>
      </c>
      <c r="AB155" s="253" t="str">
        <f>IF(AB154="","",VLOOKUP(AB154,'シフト記号表（勤務時間帯）'!$C$6:$K$35,9,FALSE))</f>
        <v/>
      </c>
      <c r="AC155" s="253" t="str">
        <f>IF(AC154="","",VLOOKUP(AC154,'シフト記号表（勤務時間帯）'!$C$6:$K$35,9,FALSE))</f>
        <v/>
      </c>
      <c r="AD155" s="253" t="str">
        <f>IF(AD154="","",VLOOKUP(AD154,'シフト記号表（勤務時間帯）'!$C$6:$K$35,9,FALSE))</f>
        <v/>
      </c>
      <c r="AE155" s="253" t="str">
        <f>IF(AE154="","",VLOOKUP(AE154,'シフト記号表（勤務時間帯）'!$C$6:$K$35,9,FALSE))</f>
        <v/>
      </c>
      <c r="AF155" s="254" t="str">
        <f>IF(AF154="","",VLOOKUP(AF154,'シフト記号表（勤務時間帯）'!$C$6:$K$35,9,FALSE))</f>
        <v/>
      </c>
      <c r="AG155" s="252" t="str">
        <f>IF(AG154="","",VLOOKUP(AG154,'シフト記号表（勤務時間帯）'!$C$6:$K$35,9,FALSE))</f>
        <v/>
      </c>
      <c r="AH155" s="253" t="str">
        <f>IF(AH154="","",VLOOKUP(AH154,'シフト記号表（勤務時間帯）'!$C$6:$K$35,9,FALSE))</f>
        <v/>
      </c>
      <c r="AI155" s="253" t="str">
        <f>IF(AI154="","",VLOOKUP(AI154,'シフト記号表（勤務時間帯）'!$C$6:$K$35,9,FALSE))</f>
        <v/>
      </c>
      <c r="AJ155" s="253" t="str">
        <f>IF(AJ154="","",VLOOKUP(AJ154,'シフト記号表（勤務時間帯）'!$C$6:$K$35,9,FALSE))</f>
        <v/>
      </c>
      <c r="AK155" s="253" t="str">
        <f>IF(AK154="","",VLOOKUP(AK154,'シフト記号表（勤務時間帯）'!$C$6:$K$35,9,FALSE))</f>
        <v/>
      </c>
      <c r="AL155" s="253" t="str">
        <f>IF(AL154="","",VLOOKUP(AL154,'シフト記号表（勤務時間帯）'!$C$6:$K$35,9,FALSE))</f>
        <v/>
      </c>
      <c r="AM155" s="254" t="str">
        <f>IF(AM154="","",VLOOKUP(AM154,'シフト記号表（勤務時間帯）'!$C$6:$K$35,9,FALSE))</f>
        <v/>
      </c>
      <c r="AN155" s="252" t="str">
        <f>IF(AN154="","",VLOOKUP(AN154,'シフト記号表（勤務時間帯）'!$C$6:$K$35,9,FALSE))</f>
        <v/>
      </c>
      <c r="AO155" s="253" t="str">
        <f>IF(AO154="","",VLOOKUP(AO154,'シフト記号表（勤務時間帯）'!$C$6:$K$35,9,FALSE))</f>
        <v/>
      </c>
      <c r="AP155" s="253" t="str">
        <f>IF(AP154="","",VLOOKUP(AP154,'シフト記号表（勤務時間帯）'!$C$6:$K$35,9,FALSE))</f>
        <v/>
      </c>
      <c r="AQ155" s="253" t="str">
        <f>IF(AQ154="","",VLOOKUP(AQ154,'シフト記号表（勤務時間帯）'!$C$6:$K$35,9,FALSE))</f>
        <v/>
      </c>
      <c r="AR155" s="253" t="str">
        <f>IF(AR154="","",VLOOKUP(AR154,'シフト記号表（勤務時間帯）'!$C$6:$K$35,9,FALSE))</f>
        <v/>
      </c>
      <c r="AS155" s="253" t="str">
        <f>IF(AS154="","",VLOOKUP(AS154,'シフト記号表（勤務時間帯）'!$C$6:$K$35,9,FALSE))</f>
        <v/>
      </c>
      <c r="AT155" s="254" t="str">
        <f>IF(AT154="","",VLOOKUP(AT154,'シフト記号表（勤務時間帯）'!$C$6:$K$35,9,FALSE))</f>
        <v/>
      </c>
      <c r="AU155" s="252" t="str">
        <f>IF(AU154="","",VLOOKUP(AU154,'シフト記号表（勤務時間帯）'!$C$6:$K$35,9,FALSE))</f>
        <v/>
      </c>
      <c r="AV155" s="253" t="str">
        <f>IF(AV154="","",VLOOKUP(AV154,'シフト記号表（勤務時間帯）'!$C$6:$K$35,9,FALSE))</f>
        <v/>
      </c>
      <c r="AW155" s="253" t="str">
        <f>IF(AW154="","",VLOOKUP(AW154,'シフト記号表（勤務時間帯）'!$C$6:$K$35,9,FALSE))</f>
        <v/>
      </c>
      <c r="AX155" s="716" t="str">
        <f>IF($BB$3="４週",SUM(S155:AT155),IF($BB$3="暦月",SUM(S155:AW155),""))</f>
        <v/>
      </c>
      <c r="AY155" s="717"/>
      <c r="AZ155" s="718" t="str">
        <f>IF($BB$3="４週",AX155/4,IF($BB$3="暦月",'勤務表（参考様式１_100名まで）'!AX155/('勤務表（参考様式１_100名まで）'!$BB$8/7),""))</f>
        <v/>
      </c>
      <c r="BA155" s="719"/>
      <c r="BB155" s="707"/>
      <c r="BC155" s="708"/>
      <c r="BD155" s="708"/>
      <c r="BE155" s="708"/>
      <c r="BF155" s="709"/>
    </row>
    <row r="156" spans="2:58" ht="20.25" customHeight="1" x14ac:dyDescent="0.15">
      <c r="B156" s="727"/>
      <c r="C156" s="734"/>
      <c r="D156" s="735"/>
      <c r="E156" s="736"/>
      <c r="F156" s="260">
        <f>C154</f>
        <v>0</v>
      </c>
      <c r="G156" s="739"/>
      <c r="H156" s="743"/>
      <c r="I156" s="741"/>
      <c r="J156" s="741"/>
      <c r="K156" s="742"/>
      <c r="L156" s="746"/>
      <c r="M156" s="711"/>
      <c r="N156" s="711"/>
      <c r="O156" s="712"/>
      <c r="P156" s="720" t="s">
        <v>250</v>
      </c>
      <c r="Q156" s="721"/>
      <c r="R156" s="722"/>
      <c r="S156" s="256" t="str">
        <f>IF(S154="","",VLOOKUP(S154,'シフト記号表（勤務時間帯）'!$C$6:$U$35,19,FALSE))</f>
        <v/>
      </c>
      <c r="T156" s="257" t="str">
        <f>IF(T154="","",VLOOKUP(T154,'シフト記号表（勤務時間帯）'!$C$6:$U$35,19,FALSE))</f>
        <v/>
      </c>
      <c r="U156" s="257" t="str">
        <f>IF(U154="","",VLOOKUP(U154,'シフト記号表（勤務時間帯）'!$C$6:$U$35,19,FALSE))</f>
        <v/>
      </c>
      <c r="V156" s="257" t="str">
        <f>IF(V154="","",VLOOKUP(V154,'シフト記号表（勤務時間帯）'!$C$6:$U$35,19,FALSE))</f>
        <v/>
      </c>
      <c r="W156" s="257" t="str">
        <f>IF(W154="","",VLOOKUP(W154,'シフト記号表（勤務時間帯）'!$C$6:$U$35,19,FALSE))</f>
        <v/>
      </c>
      <c r="X156" s="257" t="str">
        <f>IF(X154="","",VLOOKUP(X154,'シフト記号表（勤務時間帯）'!$C$6:$U$35,19,FALSE))</f>
        <v/>
      </c>
      <c r="Y156" s="258" t="str">
        <f>IF(Y154="","",VLOOKUP(Y154,'シフト記号表（勤務時間帯）'!$C$6:$U$35,19,FALSE))</f>
        <v/>
      </c>
      <c r="Z156" s="256" t="str">
        <f>IF(Z154="","",VLOOKUP(Z154,'シフト記号表（勤務時間帯）'!$C$6:$U$35,19,FALSE))</f>
        <v/>
      </c>
      <c r="AA156" s="257" t="str">
        <f>IF(AA154="","",VLOOKUP(AA154,'シフト記号表（勤務時間帯）'!$C$6:$U$35,19,FALSE))</f>
        <v/>
      </c>
      <c r="AB156" s="257" t="str">
        <f>IF(AB154="","",VLOOKUP(AB154,'シフト記号表（勤務時間帯）'!$C$6:$U$35,19,FALSE))</f>
        <v/>
      </c>
      <c r="AC156" s="257" t="str">
        <f>IF(AC154="","",VLOOKUP(AC154,'シフト記号表（勤務時間帯）'!$C$6:$U$35,19,FALSE))</f>
        <v/>
      </c>
      <c r="AD156" s="257" t="str">
        <f>IF(AD154="","",VLOOKUP(AD154,'シフト記号表（勤務時間帯）'!$C$6:$U$35,19,FALSE))</f>
        <v/>
      </c>
      <c r="AE156" s="257" t="str">
        <f>IF(AE154="","",VLOOKUP(AE154,'シフト記号表（勤務時間帯）'!$C$6:$U$35,19,FALSE))</f>
        <v/>
      </c>
      <c r="AF156" s="258" t="str">
        <f>IF(AF154="","",VLOOKUP(AF154,'シフト記号表（勤務時間帯）'!$C$6:$U$35,19,FALSE))</f>
        <v/>
      </c>
      <c r="AG156" s="256" t="str">
        <f>IF(AG154="","",VLOOKUP(AG154,'シフト記号表（勤務時間帯）'!$C$6:$U$35,19,FALSE))</f>
        <v/>
      </c>
      <c r="AH156" s="257" t="str">
        <f>IF(AH154="","",VLOOKUP(AH154,'シフト記号表（勤務時間帯）'!$C$6:$U$35,19,FALSE))</f>
        <v/>
      </c>
      <c r="AI156" s="257" t="str">
        <f>IF(AI154="","",VLOOKUP(AI154,'シフト記号表（勤務時間帯）'!$C$6:$U$35,19,FALSE))</f>
        <v/>
      </c>
      <c r="AJ156" s="257" t="str">
        <f>IF(AJ154="","",VLOOKUP(AJ154,'シフト記号表（勤務時間帯）'!$C$6:$U$35,19,FALSE))</f>
        <v/>
      </c>
      <c r="AK156" s="257" t="str">
        <f>IF(AK154="","",VLOOKUP(AK154,'シフト記号表（勤務時間帯）'!$C$6:$U$35,19,FALSE))</f>
        <v/>
      </c>
      <c r="AL156" s="257" t="str">
        <f>IF(AL154="","",VLOOKUP(AL154,'シフト記号表（勤務時間帯）'!$C$6:$U$35,19,FALSE))</f>
        <v/>
      </c>
      <c r="AM156" s="258" t="str">
        <f>IF(AM154="","",VLOOKUP(AM154,'シフト記号表（勤務時間帯）'!$C$6:$U$35,19,FALSE))</f>
        <v/>
      </c>
      <c r="AN156" s="256" t="str">
        <f>IF(AN154="","",VLOOKUP(AN154,'シフト記号表（勤務時間帯）'!$C$6:$U$35,19,FALSE))</f>
        <v/>
      </c>
      <c r="AO156" s="257" t="str">
        <f>IF(AO154="","",VLOOKUP(AO154,'シフト記号表（勤務時間帯）'!$C$6:$U$35,19,FALSE))</f>
        <v/>
      </c>
      <c r="AP156" s="257" t="str">
        <f>IF(AP154="","",VLOOKUP(AP154,'シフト記号表（勤務時間帯）'!$C$6:$U$35,19,FALSE))</f>
        <v/>
      </c>
      <c r="AQ156" s="257" t="str">
        <f>IF(AQ154="","",VLOOKUP(AQ154,'シフト記号表（勤務時間帯）'!$C$6:$U$35,19,FALSE))</f>
        <v/>
      </c>
      <c r="AR156" s="257" t="str">
        <f>IF(AR154="","",VLOOKUP(AR154,'シフト記号表（勤務時間帯）'!$C$6:$U$35,19,FALSE))</f>
        <v/>
      </c>
      <c r="AS156" s="257" t="str">
        <f>IF(AS154="","",VLOOKUP(AS154,'シフト記号表（勤務時間帯）'!$C$6:$U$35,19,FALSE))</f>
        <v/>
      </c>
      <c r="AT156" s="258" t="str">
        <f>IF(AT154="","",VLOOKUP(AT154,'シフト記号表（勤務時間帯）'!$C$6:$U$35,19,FALSE))</f>
        <v/>
      </c>
      <c r="AU156" s="256" t="str">
        <f>IF(AU154="","",VLOOKUP(AU154,'シフト記号表（勤務時間帯）'!$C$6:$U$35,19,FALSE))</f>
        <v/>
      </c>
      <c r="AV156" s="257" t="str">
        <f>IF(AV154="","",VLOOKUP(AV154,'シフト記号表（勤務時間帯）'!$C$6:$U$35,19,FALSE))</f>
        <v/>
      </c>
      <c r="AW156" s="257" t="str">
        <f>IF(AW154="","",VLOOKUP(AW154,'シフト記号表（勤務時間帯）'!$C$6:$U$35,19,FALSE))</f>
        <v/>
      </c>
      <c r="AX156" s="723" t="str">
        <f>IF($BB$3="４週",SUM(S156:AT156),IF($BB$3="暦月",SUM(S156:AW156),""))</f>
        <v/>
      </c>
      <c r="AY156" s="724"/>
      <c r="AZ156" s="725" t="str">
        <f>IF($BB$3="４週",AX156/4,IF($BB$3="暦月",'勤務表（参考様式１_100名まで）'!AX156/('勤務表（参考様式１_100名まで）'!$BB$8/7),""))</f>
        <v/>
      </c>
      <c r="BA156" s="726"/>
      <c r="BB156" s="710"/>
      <c r="BC156" s="711"/>
      <c r="BD156" s="711"/>
      <c r="BE156" s="711"/>
      <c r="BF156" s="712"/>
    </row>
    <row r="157" spans="2:58" ht="20.25" customHeight="1" x14ac:dyDescent="0.15">
      <c r="B157" s="727">
        <f>B154+1</f>
        <v>46</v>
      </c>
      <c r="C157" s="728"/>
      <c r="D157" s="729"/>
      <c r="E157" s="730"/>
      <c r="F157" s="259"/>
      <c r="G157" s="737"/>
      <c r="H157" s="740"/>
      <c r="I157" s="741"/>
      <c r="J157" s="741"/>
      <c r="K157" s="742"/>
      <c r="L157" s="744"/>
      <c r="M157" s="705"/>
      <c r="N157" s="705"/>
      <c r="O157" s="706"/>
      <c r="P157" s="747" t="s">
        <v>248</v>
      </c>
      <c r="Q157" s="748"/>
      <c r="R157" s="749"/>
      <c r="S157" s="248"/>
      <c r="T157" s="249"/>
      <c r="U157" s="249"/>
      <c r="V157" s="249"/>
      <c r="W157" s="249"/>
      <c r="X157" s="249"/>
      <c r="Y157" s="250"/>
      <c r="Z157" s="248"/>
      <c r="AA157" s="249"/>
      <c r="AB157" s="249"/>
      <c r="AC157" s="249"/>
      <c r="AD157" s="249"/>
      <c r="AE157" s="249"/>
      <c r="AF157" s="250"/>
      <c r="AG157" s="248"/>
      <c r="AH157" s="249"/>
      <c r="AI157" s="249"/>
      <c r="AJ157" s="249"/>
      <c r="AK157" s="249"/>
      <c r="AL157" s="249"/>
      <c r="AM157" s="250"/>
      <c r="AN157" s="248"/>
      <c r="AO157" s="249"/>
      <c r="AP157" s="249"/>
      <c r="AQ157" s="249"/>
      <c r="AR157" s="249"/>
      <c r="AS157" s="249"/>
      <c r="AT157" s="250"/>
      <c r="AU157" s="248"/>
      <c r="AV157" s="249"/>
      <c r="AW157" s="249"/>
      <c r="AX157" s="700"/>
      <c r="AY157" s="701"/>
      <c r="AZ157" s="702"/>
      <c r="BA157" s="703"/>
      <c r="BB157" s="704"/>
      <c r="BC157" s="705"/>
      <c r="BD157" s="705"/>
      <c r="BE157" s="705"/>
      <c r="BF157" s="706"/>
    </row>
    <row r="158" spans="2:58" ht="20.25" customHeight="1" x14ac:dyDescent="0.15">
      <c r="B158" s="727"/>
      <c r="C158" s="731"/>
      <c r="D158" s="732"/>
      <c r="E158" s="733"/>
      <c r="F158" s="251"/>
      <c r="G158" s="738"/>
      <c r="H158" s="743"/>
      <c r="I158" s="741"/>
      <c r="J158" s="741"/>
      <c r="K158" s="742"/>
      <c r="L158" s="745"/>
      <c r="M158" s="708"/>
      <c r="N158" s="708"/>
      <c r="O158" s="709"/>
      <c r="P158" s="713" t="s">
        <v>249</v>
      </c>
      <c r="Q158" s="714"/>
      <c r="R158" s="715"/>
      <c r="S158" s="252" t="str">
        <f>IF(S157="","",VLOOKUP(S157,'シフト記号表（勤務時間帯）'!$C$6:$K$35,9,FALSE))</f>
        <v/>
      </c>
      <c r="T158" s="253" t="str">
        <f>IF(T157="","",VLOOKUP(T157,'シフト記号表（勤務時間帯）'!$C$6:$K$35,9,FALSE))</f>
        <v/>
      </c>
      <c r="U158" s="253" t="str">
        <f>IF(U157="","",VLOOKUP(U157,'シフト記号表（勤務時間帯）'!$C$6:$K$35,9,FALSE))</f>
        <v/>
      </c>
      <c r="V158" s="253" t="str">
        <f>IF(V157="","",VLOOKUP(V157,'シフト記号表（勤務時間帯）'!$C$6:$K$35,9,FALSE))</f>
        <v/>
      </c>
      <c r="W158" s="253" t="str">
        <f>IF(W157="","",VLOOKUP(W157,'シフト記号表（勤務時間帯）'!$C$6:$K$35,9,FALSE))</f>
        <v/>
      </c>
      <c r="X158" s="253" t="str">
        <f>IF(X157="","",VLOOKUP(X157,'シフト記号表（勤務時間帯）'!$C$6:$K$35,9,FALSE))</f>
        <v/>
      </c>
      <c r="Y158" s="254" t="str">
        <f>IF(Y157="","",VLOOKUP(Y157,'シフト記号表（勤務時間帯）'!$C$6:$K$35,9,FALSE))</f>
        <v/>
      </c>
      <c r="Z158" s="252" t="str">
        <f>IF(Z157="","",VLOOKUP(Z157,'シフト記号表（勤務時間帯）'!$C$6:$K$35,9,FALSE))</f>
        <v/>
      </c>
      <c r="AA158" s="253" t="str">
        <f>IF(AA157="","",VLOOKUP(AA157,'シフト記号表（勤務時間帯）'!$C$6:$K$35,9,FALSE))</f>
        <v/>
      </c>
      <c r="AB158" s="253" t="str">
        <f>IF(AB157="","",VLOOKUP(AB157,'シフト記号表（勤務時間帯）'!$C$6:$K$35,9,FALSE))</f>
        <v/>
      </c>
      <c r="AC158" s="253" t="str">
        <f>IF(AC157="","",VLOOKUP(AC157,'シフト記号表（勤務時間帯）'!$C$6:$K$35,9,FALSE))</f>
        <v/>
      </c>
      <c r="AD158" s="253" t="str">
        <f>IF(AD157="","",VLOOKUP(AD157,'シフト記号表（勤務時間帯）'!$C$6:$K$35,9,FALSE))</f>
        <v/>
      </c>
      <c r="AE158" s="253" t="str">
        <f>IF(AE157="","",VLOOKUP(AE157,'シフト記号表（勤務時間帯）'!$C$6:$K$35,9,FALSE))</f>
        <v/>
      </c>
      <c r="AF158" s="254" t="str">
        <f>IF(AF157="","",VLOOKUP(AF157,'シフト記号表（勤務時間帯）'!$C$6:$K$35,9,FALSE))</f>
        <v/>
      </c>
      <c r="AG158" s="252" t="str">
        <f>IF(AG157="","",VLOOKUP(AG157,'シフト記号表（勤務時間帯）'!$C$6:$K$35,9,FALSE))</f>
        <v/>
      </c>
      <c r="AH158" s="253" t="str">
        <f>IF(AH157="","",VLOOKUP(AH157,'シフト記号表（勤務時間帯）'!$C$6:$K$35,9,FALSE))</f>
        <v/>
      </c>
      <c r="AI158" s="253" t="str">
        <f>IF(AI157="","",VLOOKUP(AI157,'シフト記号表（勤務時間帯）'!$C$6:$K$35,9,FALSE))</f>
        <v/>
      </c>
      <c r="AJ158" s="253" t="str">
        <f>IF(AJ157="","",VLOOKUP(AJ157,'シフト記号表（勤務時間帯）'!$C$6:$K$35,9,FALSE))</f>
        <v/>
      </c>
      <c r="AK158" s="253" t="str">
        <f>IF(AK157="","",VLOOKUP(AK157,'シフト記号表（勤務時間帯）'!$C$6:$K$35,9,FALSE))</f>
        <v/>
      </c>
      <c r="AL158" s="253" t="str">
        <f>IF(AL157="","",VLOOKUP(AL157,'シフト記号表（勤務時間帯）'!$C$6:$K$35,9,FALSE))</f>
        <v/>
      </c>
      <c r="AM158" s="254" t="str">
        <f>IF(AM157="","",VLOOKUP(AM157,'シフト記号表（勤務時間帯）'!$C$6:$K$35,9,FALSE))</f>
        <v/>
      </c>
      <c r="AN158" s="252" t="str">
        <f>IF(AN157="","",VLOOKUP(AN157,'シフト記号表（勤務時間帯）'!$C$6:$K$35,9,FALSE))</f>
        <v/>
      </c>
      <c r="AO158" s="253" t="str">
        <f>IF(AO157="","",VLOOKUP(AO157,'シフト記号表（勤務時間帯）'!$C$6:$K$35,9,FALSE))</f>
        <v/>
      </c>
      <c r="AP158" s="253" t="str">
        <f>IF(AP157="","",VLOOKUP(AP157,'シフト記号表（勤務時間帯）'!$C$6:$K$35,9,FALSE))</f>
        <v/>
      </c>
      <c r="AQ158" s="253" t="str">
        <f>IF(AQ157="","",VLOOKUP(AQ157,'シフト記号表（勤務時間帯）'!$C$6:$K$35,9,FALSE))</f>
        <v/>
      </c>
      <c r="AR158" s="253" t="str">
        <f>IF(AR157="","",VLOOKUP(AR157,'シフト記号表（勤務時間帯）'!$C$6:$K$35,9,FALSE))</f>
        <v/>
      </c>
      <c r="AS158" s="253" t="str">
        <f>IF(AS157="","",VLOOKUP(AS157,'シフト記号表（勤務時間帯）'!$C$6:$K$35,9,FALSE))</f>
        <v/>
      </c>
      <c r="AT158" s="254" t="str">
        <f>IF(AT157="","",VLOOKUP(AT157,'シフト記号表（勤務時間帯）'!$C$6:$K$35,9,FALSE))</f>
        <v/>
      </c>
      <c r="AU158" s="252" t="str">
        <f>IF(AU157="","",VLOOKUP(AU157,'シフト記号表（勤務時間帯）'!$C$6:$K$35,9,FALSE))</f>
        <v/>
      </c>
      <c r="AV158" s="253" t="str">
        <f>IF(AV157="","",VLOOKUP(AV157,'シフト記号表（勤務時間帯）'!$C$6:$K$35,9,FALSE))</f>
        <v/>
      </c>
      <c r="AW158" s="253" t="str">
        <f>IF(AW157="","",VLOOKUP(AW157,'シフト記号表（勤務時間帯）'!$C$6:$K$35,9,FALSE))</f>
        <v/>
      </c>
      <c r="AX158" s="716" t="str">
        <f>IF($BB$3="４週",SUM(S158:AT158),IF($BB$3="暦月",SUM(S158:AW158),""))</f>
        <v/>
      </c>
      <c r="AY158" s="717"/>
      <c r="AZ158" s="718" t="str">
        <f>IF($BB$3="４週",AX158/4,IF($BB$3="暦月",'勤務表（参考様式１_100名まで）'!AX158/('勤務表（参考様式１_100名まで）'!$BB$8/7),""))</f>
        <v/>
      </c>
      <c r="BA158" s="719"/>
      <c r="BB158" s="707"/>
      <c r="BC158" s="708"/>
      <c r="BD158" s="708"/>
      <c r="BE158" s="708"/>
      <c r="BF158" s="709"/>
    </row>
    <row r="159" spans="2:58" ht="20.25" customHeight="1" x14ac:dyDescent="0.15">
      <c r="B159" s="727"/>
      <c r="C159" s="734"/>
      <c r="D159" s="735"/>
      <c r="E159" s="736"/>
      <c r="F159" s="260">
        <f>C157</f>
        <v>0</v>
      </c>
      <c r="G159" s="739"/>
      <c r="H159" s="743"/>
      <c r="I159" s="741"/>
      <c r="J159" s="741"/>
      <c r="K159" s="742"/>
      <c r="L159" s="746"/>
      <c r="M159" s="711"/>
      <c r="N159" s="711"/>
      <c r="O159" s="712"/>
      <c r="P159" s="720" t="s">
        <v>250</v>
      </c>
      <c r="Q159" s="721"/>
      <c r="R159" s="722"/>
      <c r="S159" s="256" t="str">
        <f>IF(S157="","",VLOOKUP(S157,'シフト記号表（勤務時間帯）'!$C$6:$U$35,19,FALSE))</f>
        <v/>
      </c>
      <c r="T159" s="257" t="str">
        <f>IF(T157="","",VLOOKUP(T157,'シフト記号表（勤務時間帯）'!$C$6:$U$35,19,FALSE))</f>
        <v/>
      </c>
      <c r="U159" s="257" t="str">
        <f>IF(U157="","",VLOOKUP(U157,'シフト記号表（勤務時間帯）'!$C$6:$U$35,19,FALSE))</f>
        <v/>
      </c>
      <c r="V159" s="257" t="str">
        <f>IF(V157="","",VLOOKUP(V157,'シフト記号表（勤務時間帯）'!$C$6:$U$35,19,FALSE))</f>
        <v/>
      </c>
      <c r="W159" s="257" t="str">
        <f>IF(W157="","",VLOOKUP(W157,'シフト記号表（勤務時間帯）'!$C$6:$U$35,19,FALSE))</f>
        <v/>
      </c>
      <c r="X159" s="257" t="str">
        <f>IF(X157="","",VLOOKUP(X157,'シフト記号表（勤務時間帯）'!$C$6:$U$35,19,FALSE))</f>
        <v/>
      </c>
      <c r="Y159" s="258" t="str">
        <f>IF(Y157="","",VLOOKUP(Y157,'シフト記号表（勤務時間帯）'!$C$6:$U$35,19,FALSE))</f>
        <v/>
      </c>
      <c r="Z159" s="256" t="str">
        <f>IF(Z157="","",VLOOKUP(Z157,'シフト記号表（勤務時間帯）'!$C$6:$U$35,19,FALSE))</f>
        <v/>
      </c>
      <c r="AA159" s="257" t="str">
        <f>IF(AA157="","",VLOOKUP(AA157,'シフト記号表（勤務時間帯）'!$C$6:$U$35,19,FALSE))</f>
        <v/>
      </c>
      <c r="AB159" s="257" t="str">
        <f>IF(AB157="","",VLOOKUP(AB157,'シフト記号表（勤務時間帯）'!$C$6:$U$35,19,FALSE))</f>
        <v/>
      </c>
      <c r="AC159" s="257" t="str">
        <f>IF(AC157="","",VLOOKUP(AC157,'シフト記号表（勤務時間帯）'!$C$6:$U$35,19,FALSE))</f>
        <v/>
      </c>
      <c r="AD159" s="257" t="str">
        <f>IF(AD157="","",VLOOKUP(AD157,'シフト記号表（勤務時間帯）'!$C$6:$U$35,19,FALSE))</f>
        <v/>
      </c>
      <c r="AE159" s="257" t="str">
        <f>IF(AE157="","",VLOOKUP(AE157,'シフト記号表（勤務時間帯）'!$C$6:$U$35,19,FALSE))</f>
        <v/>
      </c>
      <c r="AF159" s="258" t="str">
        <f>IF(AF157="","",VLOOKUP(AF157,'シフト記号表（勤務時間帯）'!$C$6:$U$35,19,FALSE))</f>
        <v/>
      </c>
      <c r="AG159" s="256" t="str">
        <f>IF(AG157="","",VLOOKUP(AG157,'シフト記号表（勤務時間帯）'!$C$6:$U$35,19,FALSE))</f>
        <v/>
      </c>
      <c r="AH159" s="257" t="str">
        <f>IF(AH157="","",VLOOKUP(AH157,'シフト記号表（勤務時間帯）'!$C$6:$U$35,19,FALSE))</f>
        <v/>
      </c>
      <c r="AI159" s="257" t="str">
        <f>IF(AI157="","",VLOOKUP(AI157,'シフト記号表（勤務時間帯）'!$C$6:$U$35,19,FALSE))</f>
        <v/>
      </c>
      <c r="AJ159" s="257" t="str">
        <f>IF(AJ157="","",VLOOKUP(AJ157,'シフト記号表（勤務時間帯）'!$C$6:$U$35,19,FALSE))</f>
        <v/>
      </c>
      <c r="AK159" s="257" t="str">
        <f>IF(AK157="","",VLOOKUP(AK157,'シフト記号表（勤務時間帯）'!$C$6:$U$35,19,FALSE))</f>
        <v/>
      </c>
      <c r="AL159" s="257" t="str">
        <f>IF(AL157="","",VLOOKUP(AL157,'シフト記号表（勤務時間帯）'!$C$6:$U$35,19,FALSE))</f>
        <v/>
      </c>
      <c r="AM159" s="258" t="str">
        <f>IF(AM157="","",VLOOKUP(AM157,'シフト記号表（勤務時間帯）'!$C$6:$U$35,19,FALSE))</f>
        <v/>
      </c>
      <c r="AN159" s="256" t="str">
        <f>IF(AN157="","",VLOOKUP(AN157,'シフト記号表（勤務時間帯）'!$C$6:$U$35,19,FALSE))</f>
        <v/>
      </c>
      <c r="AO159" s="257" t="str">
        <f>IF(AO157="","",VLOOKUP(AO157,'シフト記号表（勤務時間帯）'!$C$6:$U$35,19,FALSE))</f>
        <v/>
      </c>
      <c r="AP159" s="257" t="str">
        <f>IF(AP157="","",VLOOKUP(AP157,'シフト記号表（勤務時間帯）'!$C$6:$U$35,19,FALSE))</f>
        <v/>
      </c>
      <c r="AQ159" s="257" t="str">
        <f>IF(AQ157="","",VLOOKUP(AQ157,'シフト記号表（勤務時間帯）'!$C$6:$U$35,19,FALSE))</f>
        <v/>
      </c>
      <c r="AR159" s="257" t="str">
        <f>IF(AR157="","",VLOOKUP(AR157,'シフト記号表（勤務時間帯）'!$C$6:$U$35,19,FALSE))</f>
        <v/>
      </c>
      <c r="AS159" s="257" t="str">
        <f>IF(AS157="","",VLOOKUP(AS157,'シフト記号表（勤務時間帯）'!$C$6:$U$35,19,FALSE))</f>
        <v/>
      </c>
      <c r="AT159" s="258" t="str">
        <f>IF(AT157="","",VLOOKUP(AT157,'シフト記号表（勤務時間帯）'!$C$6:$U$35,19,FALSE))</f>
        <v/>
      </c>
      <c r="AU159" s="256" t="str">
        <f>IF(AU157="","",VLOOKUP(AU157,'シフト記号表（勤務時間帯）'!$C$6:$U$35,19,FALSE))</f>
        <v/>
      </c>
      <c r="AV159" s="257" t="str">
        <f>IF(AV157="","",VLOOKUP(AV157,'シフト記号表（勤務時間帯）'!$C$6:$U$35,19,FALSE))</f>
        <v/>
      </c>
      <c r="AW159" s="257" t="str">
        <f>IF(AW157="","",VLOOKUP(AW157,'シフト記号表（勤務時間帯）'!$C$6:$U$35,19,FALSE))</f>
        <v/>
      </c>
      <c r="AX159" s="723" t="str">
        <f>IF($BB$3="４週",SUM(S159:AT159),IF($BB$3="暦月",SUM(S159:AW159),""))</f>
        <v/>
      </c>
      <c r="AY159" s="724"/>
      <c r="AZ159" s="725" t="str">
        <f>IF($BB$3="４週",AX159/4,IF($BB$3="暦月",'勤務表（参考様式１_100名まで）'!AX159/('勤務表（参考様式１_100名まで）'!$BB$8/7),""))</f>
        <v/>
      </c>
      <c r="BA159" s="726"/>
      <c r="BB159" s="710"/>
      <c r="BC159" s="711"/>
      <c r="BD159" s="711"/>
      <c r="BE159" s="711"/>
      <c r="BF159" s="712"/>
    </row>
    <row r="160" spans="2:58" ht="20.25" customHeight="1" x14ac:dyDescent="0.15">
      <c r="B160" s="727">
        <f>B157+1</f>
        <v>47</v>
      </c>
      <c r="C160" s="728"/>
      <c r="D160" s="729"/>
      <c r="E160" s="730"/>
      <c r="F160" s="259"/>
      <c r="G160" s="737"/>
      <c r="H160" s="740"/>
      <c r="I160" s="741"/>
      <c r="J160" s="741"/>
      <c r="K160" s="742"/>
      <c r="L160" s="744"/>
      <c r="M160" s="705"/>
      <c r="N160" s="705"/>
      <c r="O160" s="706"/>
      <c r="P160" s="747" t="s">
        <v>248</v>
      </c>
      <c r="Q160" s="748"/>
      <c r="R160" s="749"/>
      <c r="S160" s="248"/>
      <c r="T160" s="249"/>
      <c r="U160" s="249"/>
      <c r="V160" s="249"/>
      <c r="W160" s="249"/>
      <c r="X160" s="249"/>
      <c r="Y160" s="250"/>
      <c r="Z160" s="248"/>
      <c r="AA160" s="249"/>
      <c r="AB160" s="249"/>
      <c r="AC160" s="249"/>
      <c r="AD160" s="249"/>
      <c r="AE160" s="249"/>
      <c r="AF160" s="250"/>
      <c r="AG160" s="248"/>
      <c r="AH160" s="249"/>
      <c r="AI160" s="249"/>
      <c r="AJ160" s="249"/>
      <c r="AK160" s="249"/>
      <c r="AL160" s="249"/>
      <c r="AM160" s="250"/>
      <c r="AN160" s="248"/>
      <c r="AO160" s="249"/>
      <c r="AP160" s="249"/>
      <c r="AQ160" s="249"/>
      <c r="AR160" s="249"/>
      <c r="AS160" s="249"/>
      <c r="AT160" s="250"/>
      <c r="AU160" s="248"/>
      <c r="AV160" s="249"/>
      <c r="AW160" s="249"/>
      <c r="AX160" s="700"/>
      <c r="AY160" s="701"/>
      <c r="AZ160" s="702"/>
      <c r="BA160" s="703"/>
      <c r="BB160" s="704"/>
      <c r="BC160" s="705"/>
      <c r="BD160" s="705"/>
      <c r="BE160" s="705"/>
      <c r="BF160" s="706"/>
    </row>
    <row r="161" spans="2:58" ht="20.25" customHeight="1" x14ac:dyDescent="0.15">
      <c r="B161" s="727"/>
      <c r="C161" s="731"/>
      <c r="D161" s="732"/>
      <c r="E161" s="733"/>
      <c r="F161" s="251"/>
      <c r="G161" s="738"/>
      <c r="H161" s="743"/>
      <c r="I161" s="741"/>
      <c r="J161" s="741"/>
      <c r="K161" s="742"/>
      <c r="L161" s="745"/>
      <c r="M161" s="708"/>
      <c r="N161" s="708"/>
      <c r="O161" s="709"/>
      <c r="P161" s="713" t="s">
        <v>249</v>
      </c>
      <c r="Q161" s="714"/>
      <c r="R161" s="715"/>
      <c r="S161" s="252" t="str">
        <f>IF(S160="","",VLOOKUP(S160,'シフト記号表（勤務時間帯）'!$C$6:$K$35,9,FALSE))</f>
        <v/>
      </c>
      <c r="T161" s="253" t="str">
        <f>IF(T160="","",VLOOKUP(T160,'シフト記号表（勤務時間帯）'!$C$6:$K$35,9,FALSE))</f>
        <v/>
      </c>
      <c r="U161" s="253" t="str">
        <f>IF(U160="","",VLOOKUP(U160,'シフト記号表（勤務時間帯）'!$C$6:$K$35,9,FALSE))</f>
        <v/>
      </c>
      <c r="V161" s="253" t="str">
        <f>IF(V160="","",VLOOKUP(V160,'シフト記号表（勤務時間帯）'!$C$6:$K$35,9,FALSE))</f>
        <v/>
      </c>
      <c r="W161" s="253" t="str">
        <f>IF(W160="","",VLOOKUP(W160,'シフト記号表（勤務時間帯）'!$C$6:$K$35,9,FALSE))</f>
        <v/>
      </c>
      <c r="X161" s="253" t="str">
        <f>IF(X160="","",VLOOKUP(X160,'シフト記号表（勤務時間帯）'!$C$6:$K$35,9,FALSE))</f>
        <v/>
      </c>
      <c r="Y161" s="254" t="str">
        <f>IF(Y160="","",VLOOKUP(Y160,'シフト記号表（勤務時間帯）'!$C$6:$K$35,9,FALSE))</f>
        <v/>
      </c>
      <c r="Z161" s="252" t="str">
        <f>IF(Z160="","",VLOOKUP(Z160,'シフト記号表（勤務時間帯）'!$C$6:$K$35,9,FALSE))</f>
        <v/>
      </c>
      <c r="AA161" s="253" t="str">
        <f>IF(AA160="","",VLOOKUP(AA160,'シフト記号表（勤務時間帯）'!$C$6:$K$35,9,FALSE))</f>
        <v/>
      </c>
      <c r="AB161" s="253" t="str">
        <f>IF(AB160="","",VLOOKUP(AB160,'シフト記号表（勤務時間帯）'!$C$6:$K$35,9,FALSE))</f>
        <v/>
      </c>
      <c r="AC161" s="253" t="str">
        <f>IF(AC160="","",VLOOKUP(AC160,'シフト記号表（勤務時間帯）'!$C$6:$K$35,9,FALSE))</f>
        <v/>
      </c>
      <c r="AD161" s="253" t="str">
        <f>IF(AD160="","",VLOOKUP(AD160,'シフト記号表（勤務時間帯）'!$C$6:$K$35,9,FALSE))</f>
        <v/>
      </c>
      <c r="AE161" s="253" t="str">
        <f>IF(AE160="","",VLOOKUP(AE160,'シフト記号表（勤務時間帯）'!$C$6:$K$35,9,FALSE))</f>
        <v/>
      </c>
      <c r="AF161" s="254" t="str">
        <f>IF(AF160="","",VLOOKUP(AF160,'シフト記号表（勤務時間帯）'!$C$6:$K$35,9,FALSE))</f>
        <v/>
      </c>
      <c r="AG161" s="252" t="str">
        <f>IF(AG160="","",VLOOKUP(AG160,'シフト記号表（勤務時間帯）'!$C$6:$K$35,9,FALSE))</f>
        <v/>
      </c>
      <c r="AH161" s="253" t="str">
        <f>IF(AH160="","",VLOOKUP(AH160,'シフト記号表（勤務時間帯）'!$C$6:$K$35,9,FALSE))</f>
        <v/>
      </c>
      <c r="AI161" s="253" t="str">
        <f>IF(AI160="","",VLOOKUP(AI160,'シフト記号表（勤務時間帯）'!$C$6:$K$35,9,FALSE))</f>
        <v/>
      </c>
      <c r="AJ161" s="253" t="str">
        <f>IF(AJ160="","",VLOOKUP(AJ160,'シフト記号表（勤務時間帯）'!$C$6:$K$35,9,FALSE))</f>
        <v/>
      </c>
      <c r="AK161" s="253" t="str">
        <f>IF(AK160="","",VLOOKUP(AK160,'シフト記号表（勤務時間帯）'!$C$6:$K$35,9,FALSE))</f>
        <v/>
      </c>
      <c r="AL161" s="253" t="str">
        <f>IF(AL160="","",VLOOKUP(AL160,'シフト記号表（勤務時間帯）'!$C$6:$K$35,9,FALSE))</f>
        <v/>
      </c>
      <c r="AM161" s="254" t="str">
        <f>IF(AM160="","",VLOOKUP(AM160,'シフト記号表（勤務時間帯）'!$C$6:$K$35,9,FALSE))</f>
        <v/>
      </c>
      <c r="AN161" s="252" t="str">
        <f>IF(AN160="","",VLOOKUP(AN160,'シフト記号表（勤務時間帯）'!$C$6:$K$35,9,FALSE))</f>
        <v/>
      </c>
      <c r="AO161" s="253" t="str">
        <f>IF(AO160="","",VLOOKUP(AO160,'シフト記号表（勤務時間帯）'!$C$6:$K$35,9,FALSE))</f>
        <v/>
      </c>
      <c r="AP161" s="253" t="str">
        <f>IF(AP160="","",VLOOKUP(AP160,'シフト記号表（勤務時間帯）'!$C$6:$K$35,9,FALSE))</f>
        <v/>
      </c>
      <c r="AQ161" s="253" t="str">
        <f>IF(AQ160="","",VLOOKUP(AQ160,'シフト記号表（勤務時間帯）'!$C$6:$K$35,9,FALSE))</f>
        <v/>
      </c>
      <c r="AR161" s="253" t="str">
        <f>IF(AR160="","",VLOOKUP(AR160,'シフト記号表（勤務時間帯）'!$C$6:$K$35,9,FALSE))</f>
        <v/>
      </c>
      <c r="AS161" s="253" t="str">
        <f>IF(AS160="","",VLOOKUP(AS160,'シフト記号表（勤務時間帯）'!$C$6:$K$35,9,FALSE))</f>
        <v/>
      </c>
      <c r="AT161" s="254" t="str">
        <f>IF(AT160="","",VLOOKUP(AT160,'シフト記号表（勤務時間帯）'!$C$6:$K$35,9,FALSE))</f>
        <v/>
      </c>
      <c r="AU161" s="252" t="str">
        <f>IF(AU160="","",VLOOKUP(AU160,'シフト記号表（勤務時間帯）'!$C$6:$K$35,9,FALSE))</f>
        <v/>
      </c>
      <c r="AV161" s="253" t="str">
        <f>IF(AV160="","",VLOOKUP(AV160,'シフト記号表（勤務時間帯）'!$C$6:$K$35,9,FALSE))</f>
        <v/>
      </c>
      <c r="AW161" s="253" t="str">
        <f>IF(AW160="","",VLOOKUP(AW160,'シフト記号表（勤務時間帯）'!$C$6:$K$35,9,FALSE))</f>
        <v/>
      </c>
      <c r="AX161" s="716" t="str">
        <f>IF($BB$3="４週",SUM(S161:AT161),IF($BB$3="暦月",SUM(S161:AW161),""))</f>
        <v/>
      </c>
      <c r="AY161" s="717"/>
      <c r="AZ161" s="718" t="str">
        <f>IF($BB$3="４週",AX161/4,IF($BB$3="暦月",'勤務表（参考様式１_100名まで）'!AX161/('勤務表（参考様式１_100名まで）'!$BB$8/7),""))</f>
        <v/>
      </c>
      <c r="BA161" s="719"/>
      <c r="BB161" s="707"/>
      <c r="BC161" s="708"/>
      <c r="BD161" s="708"/>
      <c r="BE161" s="708"/>
      <c r="BF161" s="709"/>
    </row>
    <row r="162" spans="2:58" ht="20.25" customHeight="1" x14ac:dyDescent="0.15">
      <c r="B162" s="727"/>
      <c r="C162" s="734"/>
      <c r="D162" s="735"/>
      <c r="E162" s="736"/>
      <c r="F162" s="260">
        <f>C160</f>
        <v>0</v>
      </c>
      <c r="G162" s="739"/>
      <c r="H162" s="743"/>
      <c r="I162" s="741"/>
      <c r="J162" s="741"/>
      <c r="K162" s="742"/>
      <c r="L162" s="746"/>
      <c r="M162" s="711"/>
      <c r="N162" s="711"/>
      <c r="O162" s="712"/>
      <c r="P162" s="720" t="s">
        <v>250</v>
      </c>
      <c r="Q162" s="721"/>
      <c r="R162" s="722"/>
      <c r="S162" s="256" t="str">
        <f>IF(S160="","",VLOOKUP(S160,'シフト記号表（勤務時間帯）'!$C$6:$U$35,19,FALSE))</f>
        <v/>
      </c>
      <c r="T162" s="257" t="str">
        <f>IF(T160="","",VLOOKUP(T160,'シフト記号表（勤務時間帯）'!$C$6:$U$35,19,FALSE))</f>
        <v/>
      </c>
      <c r="U162" s="257" t="str">
        <f>IF(U160="","",VLOOKUP(U160,'シフト記号表（勤務時間帯）'!$C$6:$U$35,19,FALSE))</f>
        <v/>
      </c>
      <c r="V162" s="257" t="str">
        <f>IF(V160="","",VLOOKUP(V160,'シフト記号表（勤務時間帯）'!$C$6:$U$35,19,FALSE))</f>
        <v/>
      </c>
      <c r="W162" s="257" t="str">
        <f>IF(W160="","",VLOOKUP(W160,'シフト記号表（勤務時間帯）'!$C$6:$U$35,19,FALSE))</f>
        <v/>
      </c>
      <c r="X162" s="257" t="str">
        <f>IF(X160="","",VLOOKUP(X160,'シフト記号表（勤務時間帯）'!$C$6:$U$35,19,FALSE))</f>
        <v/>
      </c>
      <c r="Y162" s="258" t="str">
        <f>IF(Y160="","",VLOOKUP(Y160,'シフト記号表（勤務時間帯）'!$C$6:$U$35,19,FALSE))</f>
        <v/>
      </c>
      <c r="Z162" s="256" t="str">
        <f>IF(Z160="","",VLOOKUP(Z160,'シフト記号表（勤務時間帯）'!$C$6:$U$35,19,FALSE))</f>
        <v/>
      </c>
      <c r="AA162" s="257" t="str">
        <f>IF(AA160="","",VLOOKUP(AA160,'シフト記号表（勤務時間帯）'!$C$6:$U$35,19,FALSE))</f>
        <v/>
      </c>
      <c r="AB162" s="257" t="str">
        <f>IF(AB160="","",VLOOKUP(AB160,'シフト記号表（勤務時間帯）'!$C$6:$U$35,19,FALSE))</f>
        <v/>
      </c>
      <c r="AC162" s="257" t="str">
        <f>IF(AC160="","",VLOOKUP(AC160,'シフト記号表（勤務時間帯）'!$C$6:$U$35,19,FALSE))</f>
        <v/>
      </c>
      <c r="AD162" s="257" t="str">
        <f>IF(AD160="","",VLOOKUP(AD160,'シフト記号表（勤務時間帯）'!$C$6:$U$35,19,FALSE))</f>
        <v/>
      </c>
      <c r="AE162" s="257" t="str">
        <f>IF(AE160="","",VLOOKUP(AE160,'シフト記号表（勤務時間帯）'!$C$6:$U$35,19,FALSE))</f>
        <v/>
      </c>
      <c r="AF162" s="258" t="str">
        <f>IF(AF160="","",VLOOKUP(AF160,'シフト記号表（勤務時間帯）'!$C$6:$U$35,19,FALSE))</f>
        <v/>
      </c>
      <c r="AG162" s="256" t="str">
        <f>IF(AG160="","",VLOOKUP(AG160,'シフト記号表（勤務時間帯）'!$C$6:$U$35,19,FALSE))</f>
        <v/>
      </c>
      <c r="AH162" s="257" t="str">
        <f>IF(AH160="","",VLOOKUP(AH160,'シフト記号表（勤務時間帯）'!$C$6:$U$35,19,FALSE))</f>
        <v/>
      </c>
      <c r="AI162" s="257" t="str">
        <f>IF(AI160="","",VLOOKUP(AI160,'シフト記号表（勤務時間帯）'!$C$6:$U$35,19,FALSE))</f>
        <v/>
      </c>
      <c r="AJ162" s="257" t="str">
        <f>IF(AJ160="","",VLOOKUP(AJ160,'シフト記号表（勤務時間帯）'!$C$6:$U$35,19,FALSE))</f>
        <v/>
      </c>
      <c r="AK162" s="257" t="str">
        <f>IF(AK160="","",VLOOKUP(AK160,'シフト記号表（勤務時間帯）'!$C$6:$U$35,19,FALSE))</f>
        <v/>
      </c>
      <c r="AL162" s="257" t="str">
        <f>IF(AL160="","",VLOOKUP(AL160,'シフト記号表（勤務時間帯）'!$C$6:$U$35,19,FALSE))</f>
        <v/>
      </c>
      <c r="AM162" s="258" t="str">
        <f>IF(AM160="","",VLOOKUP(AM160,'シフト記号表（勤務時間帯）'!$C$6:$U$35,19,FALSE))</f>
        <v/>
      </c>
      <c r="AN162" s="256" t="str">
        <f>IF(AN160="","",VLOOKUP(AN160,'シフト記号表（勤務時間帯）'!$C$6:$U$35,19,FALSE))</f>
        <v/>
      </c>
      <c r="AO162" s="257" t="str">
        <f>IF(AO160="","",VLOOKUP(AO160,'シフト記号表（勤務時間帯）'!$C$6:$U$35,19,FALSE))</f>
        <v/>
      </c>
      <c r="AP162" s="257" t="str">
        <f>IF(AP160="","",VLOOKUP(AP160,'シフト記号表（勤務時間帯）'!$C$6:$U$35,19,FALSE))</f>
        <v/>
      </c>
      <c r="AQ162" s="257" t="str">
        <f>IF(AQ160="","",VLOOKUP(AQ160,'シフト記号表（勤務時間帯）'!$C$6:$U$35,19,FALSE))</f>
        <v/>
      </c>
      <c r="AR162" s="257" t="str">
        <f>IF(AR160="","",VLOOKUP(AR160,'シフト記号表（勤務時間帯）'!$C$6:$U$35,19,FALSE))</f>
        <v/>
      </c>
      <c r="AS162" s="257" t="str">
        <f>IF(AS160="","",VLOOKUP(AS160,'シフト記号表（勤務時間帯）'!$C$6:$U$35,19,FALSE))</f>
        <v/>
      </c>
      <c r="AT162" s="258" t="str">
        <f>IF(AT160="","",VLOOKUP(AT160,'シフト記号表（勤務時間帯）'!$C$6:$U$35,19,FALSE))</f>
        <v/>
      </c>
      <c r="AU162" s="256" t="str">
        <f>IF(AU160="","",VLOOKUP(AU160,'シフト記号表（勤務時間帯）'!$C$6:$U$35,19,FALSE))</f>
        <v/>
      </c>
      <c r="AV162" s="257" t="str">
        <f>IF(AV160="","",VLOOKUP(AV160,'シフト記号表（勤務時間帯）'!$C$6:$U$35,19,FALSE))</f>
        <v/>
      </c>
      <c r="AW162" s="257" t="str">
        <f>IF(AW160="","",VLOOKUP(AW160,'シフト記号表（勤務時間帯）'!$C$6:$U$35,19,FALSE))</f>
        <v/>
      </c>
      <c r="AX162" s="723" t="str">
        <f>IF($BB$3="４週",SUM(S162:AT162),IF($BB$3="暦月",SUM(S162:AW162),""))</f>
        <v/>
      </c>
      <c r="AY162" s="724"/>
      <c r="AZ162" s="725" t="str">
        <f>IF($BB$3="４週",AX162/4,IF($BB$3="暦月",'勤務表（参考様式１_100名まで）'!AX162/('勤務表（参考様式１_100名まで）'!$BB$8/7),""))</f>
        <v/>
      </c>
      <c r="BA162" s="726"/>
      <c r="BB162" s="710"/>
      <c r="BC162" s="711"/>
      <c r="BD162" s="711"/>
      <c r="BE162" s="711"/>
      <c r="BF162" s="712"/>
    </row>
    <row r="163" spans="2:58" ht="20.25" customHeight="1" x14ac:dyDescent="0.15">
      <c r="B163" s="727">
        <f>B160+1</f>
        <v>48</v>
      </c>
      <c r="C163" s="728"/>
      <c r="D163" s="729"/>
      <c r="E163" s="730"/>
      <c r="F163" s="259"/>
      <c r="G163" s="737"/>
      <c r="H163" s="740"/>
      <c r="I163" s="741"/>
      <c r="J163" s="741"/>
      <c r="K163" s="742"/>
      <c r="L163" s="744"/>
      <c r="M163" s="705"/>
      <c r="N163" s="705"/>
      <c r="O163" s="706"/>
      <c r="P163" s="747" t="s">
        <v>248</v>
      </c>
      <c r="Q163" s="748"/>
      <c r="R163" s="749"/>
      <c r="S163" s="248"/>
      <c r="T163" s="249"/>
      <c r="U163" s="249"/>
      <c r="V163" s="249"/>
      <c r="W163" s="249"/>
      <c r="X163" s="249"/>
      <c r="Y163" s="250"/>
      <c r="Z163" s="248"/>
      <c r="AA163" s="249"/>
      <c r="AB163" s="249"/>
      <c r="AC163" s="249"/>
      <c r="AD163" s="249"/>
      <c r="AE163" s="249"/>
      <c r="AF163" s="250"/>
      <c r="AG163" s="248"/>
      <c r="AH163" s="249"/>
      <c r="AI163" s="249"/>
      <c r="AJ163" s="249"/>
      <c r="AK163" s="249"/>
      <c r="AL163" s="249"/>
      <c r="AM163" s="250"/>
      <c r="AN163" s="248"/>
      <c r="AO163" s="249"/>
      <c r="AP163" s="249"/>
      <c r="AQ163" s="249"/>
      <c r="AR163" s="249"/>
      <c r="AS163" s="249"/>
      <c r="AT163" s="250"/>
      <c r="AU163" s="248"/>
      <c r="AV163" s="249"/>
      <c r="AW163" s="249"/>
      <c r="AX163" s="700"/>
      <c r="AY163" s="701"/>
      <c r="AZ163" s="702"/>
      <c r="BA163" s="703"/>
      <c r="BB163" s="704"/>
      <c r="BC163" s="705"/>
      <c r="BD163" s="705"/>
      <c r="BE163" s="705"/>
      <c r="BF163" s="706"/>
    </row>
    <row r="164" spans="2:58" ht="20.25" customHeight="1" x14ac:dyDescent="0.15">
      <c r="B164" s="727"/>
      <c r="C164" s="731"/>
      <c r="D164" s="732"/>
      <c r="E164" s="733"/>
      <c r="F164" s="251"/>
      <c r="G164" s="738"/>
      <c r="H164" s="743"/>
      <c r="I164" s="741"/>
      <c r="J164" s="741"/>
      <c r="K164" s="742"/>
      <c r="L164" s="745"/>
      <c r="M164" s="708"/>
      <c r="N164" s="708"/>
      <c r="O164" s="709"/>
      <c r="P164" s="713" t="s">
        <v>249</v>
      </c>
      <c r="Q164" s="714"/>
      <c r="R164" s="715"/>
      <c r="S164" s="252" t="str">
        <f>IF(S163="","",VLOOKUP(S163,'シフト記号表（勤務時間帯）'!$C$6:$K$35,9,FALSE))</f>
        <v/>
      </c>
      <c r="T164" s="253" t="str">
        <f>IF(T163="","",VLOOKUP(T163,'シフト記号表（勤務時間帯）'!$C$6:$K$35,9,FALSE))</f>
        <v/>
      </c>
      <c r="U164" s="253" t="str">
        <f>IF(U163="","",VLOOKUP(U163,'シフト記号表（勤務時間帯）'!$C$6:$K$35,9,FALSE))</f>
        <v/>
      </c>
      <c r="V164" s="253" t="str">
        <f>IF(V163="","",VLOOKUP(V163,'シフト記号表（勤務時間帯）'!$C$6:$K$35,9,FALSE))</f>
        <v/>
      </c>
      <c r="W164" s="253" t="str">
        <f>IF(W163="","",VLOOKUP(W163,'シフト記号表（勤務時間帯）'!$C$6:$K$35,9,FALSE))</f>
        <v/>
      </c>
      <c r="X164" s="253" t="str">
        <f>IF(X163="","",VLOOKUP(X163,'シフト記号表（勤務時間帯）'!$C$6:$K$35,9,FALSE))</f>
        <v/>
      </c>
      <c r="Y164" s="254" t="str">
        <f>IF(Y163="","",VLOOKUP(Y163,'シフト記号表（勤務時間帯）'!$C$6:$K$35,9,FALSE))</f>
        <v/>
      </c>
      <c r="Z164" s="252" t="str">
        <f>IF(Z163="","",VLOOKUP(Z163,'シフト記号表（勤務時間帯）'!$C$6:$K$35,9,FALSE))</f>
        <v/>
      </c>
      <c r="AA164" s="253" t="str">
        <f>IF(AA163="","",VLOOKUP(AA163,'シフト記号表（勤務時間帯）'!$C$6:$K$35,9,FALSE))</f>
        <v/>
      </c>
      <c r="AB164" s="253" t="str">
        <f>IF(AB163="","",VLOOKUP(AB163,'シフト記号表（勤務時間帯）'!$C$6:$K$35,9,FALSE))</f>
        <v/>
      </c>
      <c r="AC164" s="253" t="str">
        <f>IF(AC163="","",VLOOKUP(AC163,'シフト記号表（勤務時間帯）'!$C$6:$K$35,9,FALSE))</f>
        <v/>
      </c>
      <c r="AD164" s="253" t="str">
        <f>IF(AD163="","",VLOOKUP(AD163,'シフト記号表（勤務時間帯）'!$C$6:$K$35,9,FALSE))</f>
        <v/>
      </c>
      <c r="AE164" s="253" t="str">
        <f>IF(AE163="","",VLOOKUP(AE163,'シフト記号表（勤務時間帯）'!$C$6:$K$35,9,FALSE))</f>
        <v/>
      </c>
      <c r="AF164" s="254" t="str">
        <f>IF(AF163="","",VLOOKUP(AF163,'シフト記号表（勤務時間帯）'!$C$6:$K$35,9,FALSE))</f>
        <v/>
      </c>
      <c r="AG164" s="252" t="str">
        <f>IF(AG163="","",VLOOKUP(AG163,'シフト記号表（勤務時間帯）'!$C$6:$K$35,9,FALSE))</f>
        <v/>
      </c>
      <c r="AH164" s="253" t="str">
        <f>IF(AH163="","",VLOOKUP(AH163,'シフト記号表（勤務時間帯）'!$C$6:$K$35,9,FALSE))</f>
        <v/>
      </c>
      <c r="AI164" s="253" t="str">
        <f>IF(AI163="","",VLOOKUP(AI163,'シフト記号表（勤務時間帯）'!$C$6:$K$35,9,FALSE))</f>
        <v/>
      </c>
      <c r="AJ164" s="253" t="str">
        <f>IF(AJ163="","",VLOOKUP(AJ163,'シフト記号表（勤務時間帯）'!$C$6:$K$35,9,FALSE))</f>
        <v/>
      </c>
      <c r="AK164" s="253" t="str">
        <f>IF(AK163="","",VLOOKUP(AK163,'シフト記号表（勤務時間帯）'!$C$6:$K$35,9,FALSE))</f>
        <v/>
      </c>
      <c r="AL164" s="253" t="str">
        <f>IF(AL163="","",VLOOKUP(AL163,'シフト記号表（勤務時間帯）'!$C$6:$K$35,9,FALSE))</f>
        <v/>
      </c>
      <c r="AM164" s="254" t="str">
        <f>IF(AM163="","",VLOOKUP(AM163,'シフト記号表（勤務時間帯）'!$C$6:$K$35,9,FALSE))</f>
        <v/>
      </c>
      <c r="AN164" s="252" t="str">
        <f>IF(AN163="","",VLOOKUP(AN163,'シフト記号表（勤務時間帯）'!$C$6:$K$35,9,FALSE))</f>
        <v/>
      </c>
      <c r="AO164" s="253" t="str">
        <f>IF(AO163="","",VLOOKUP(AO163,'シフト記号表（勤務時間帯）'!$C$6:$K$35,9,FALSE))</f>
        <v/>
      </c>
      <c r="AP164" s="253" t="str">
        <f>IF(AP163="","",VLOOKUP(AP163,'シフト記号表（勤務時間帯）'!$C$6:$K$35,9,FALSE))</f>
        <v/>
      </c>
      <c r="AQ164" s="253" t="str">
        <f>IF(AQ163="","",VLOOKUP(AQ163,'シフト記号表（勤務時間帯）'!$C$6:$K$35,9,FALSE))</f>
        <v/>
      </c>
      <c r="AR164" s="253" t="str">
        <f>IF(AR163="","",VLOOKUP(AR163,'シフト記号表（勤務時間帯）'!$C$6:$K$35,9,FALSE))</f>
        <v/>
      </c>
      <c r="AS164" s="253" t="str">
        <f>IF(AS163="","",VLOOKUP(AS163,'シフト記号表（勤務時間帯）'!$C$6:$K$35,9,FALSE))</f>
        <v/>
      </c>
      <c r="AT164" s="254" t="str">
        <f>IF(AT163="","",VLOOKUP(AT163,'シフト記号表（勤務時間帯）'!$C$6:$K$35,9,FALSE))</f>
        <v/>
      </c>
      <c r="AU164" s="252" t="str">
        <f>IF(AU163="","",VLOOKUP(AU163,'シフト記号表（勤務時間帯）'!$C$6:$K$35,9,FALSE))</f>
        <v/>
      </c>
      <c r="AV164" s="253" t="str">
        <f>IF(AV163="","",VLOOKUP(AV163,'シフト記号表（勤務時間帯）'!$C$6:$K$35,9,FALSE))</f>
        <v/>
      </c>
      <c r="AW164" s="253" t="str">
        <f>IF(AW163="","",VLOOKUP(AW163,'シフト記号表（勤務時間帯）'!$C$6:$K$35,9,FALSE))</f>
        <v/>
      </c>
      <c r="AX164" s="716" t="str">
        <f>IF($BB$3="４週",SUM(S164:AT164),IF($BB$3="暦月",SUM(S164:AW164),""))</f>
        <v/>
      </c>
      <c r="AY164" s="717"/>
      <c r="AZ164" s="718" t="str">
        <f>IF($BB$3="４週",AX164/4,IF($BB$3="暦月",'勤務表（参考様式１_100名まで）'!AX164/('勤務表（参考様式１_100名まで）'!$BB$8/7),""))</f>
        <v/>
      </c>
      <c r="BA164" s="719"/>
      <c r="BB164" s="707"/>
      <c r="BC164" s="708"/>
      <c r="BD164" s="708"/>
      <c r="BE164" s="708"/>
      <c r="BF164" s="709"/>
    </row>
    <row r="165" spans="2:58" ht="20.25" customHeight="1" x14ac:dyDescent="0.15">
      <c r="B165" s="727"/>
      <c r="C165" s="734"/>
      <c r="D165" s="735"/>
      <c r="E165" s="736"/>
      <c r="F165" s="260">
        <f>C163</f>
        <v>0</v>
      </c>
      <c r="G165" s="739"/>
      <c r="H165" s="743"/>
      <c r="I165" s="741"/>
      <c r="J165" s="741"/>
      <c r="K165" s="742"/>
      <c r="L165" s="746"/>
      <c r="M165" s="711"/>
      <c r="N165" s="711"/>
      <c r="O165" s="712"/>
      <c r="P165" s="720" t="s">
        <v>250</v>
      </c>
      <c r="Q165" s="721"/>
      <c r="R165" s="722"/>
      <c r="S165" s="256" t="str">
        <f>IF(S163="","",VLOOKUP(S163,'シフト記号表（勤務時間帯）'!$C$6:$U$35,19,FALSE))</f>
        <v/>
      </c>
      <c r="T165" s="257" t="str">
        <f>IF(T163="","",VLOOKUP(T163,'シフト記号表（勤務時間帯）'!$C$6:$U$35,19,FALSE))</f>
        <v/>
      </c>
      <c r="U165" s="257" t="str">
        <f>IF(U163="","",VLOOKUP(U163,'シフト記号表（勤務時間帯）'!$C$6:$U$35,19,FALSE))</f>
        <v/>
      </c>
      <c r="V165" s="257" t="str">
        <f>IF(V163="","",VLOOKUP(V163,'シフト記号表（勤務時間帯）'!$C$6:$U$35,19,FALSE))</f>
        <v/>
      </c>
      <c r="W165" s="257" t="str">
        <f>IF(W163="","",VLOOKUP(W163,'シフト記号表（勤務時間帯）'!$C$6:$U$35,19,FALSE))</f>
        <v/>
      </c>
      <c r="X165" s="257" t="str">
        <f>IF(X163="","",VLOOKUP(X163,'シフト記号表（勤務時間帯）'!$C$6:$U$35,19,FALSE))</f>
        <v/>
      </c>
      <c r="Y165" s="258" t="str">
        <f>IF(Y163="","",VLOOKUP(Y163,'シフト記号表（勤務時間帯）'!$C$6:$U$35,19,FALSE))</f>
        <v/>
      </c>
      <c r="Z165" s="256" t="str">
        <f>IF(Z163="","",VLOOKUP(Z163,'シフト記号表（勤務時間帯）'!$C$6:$U$35,19,FALSE))</f>
        <v/>
      </c>
      <c r="AA165" s="257" t="str">
        <f>IF(AA163="","",VLOOKUP(AA163,'シフト記号表（勤務時間帯）'!$C$6:$U$35,19,FALSE))</f>
        <v/>
      </c>
      <c r="AB165" s="257" t="str">
        <f>IF(AB163="","",VLOOKUP(AB163,'シフト記号表（勤務時間帯）'!$C$6:$U$35,19,FALSE))</f>
        <v/>
      </c>
      <c r="AC165" s="257" t="str">
        <f>IF(AC163="","",VLOOKUP(AC163,'シフト記号表（勤務時間帯）'!$C$6:$U$35,19,FALSE))</f>
        <v/>
      </c>
      <c r="AD165" s="257" t="str">
        <f>IF(AD163="","",VLOOKUP(AD163,'シフト記号表（勤務時間帯）'!$C$6:$U$35,19,FALSE))</f>
        <v/>
      </c>
      <c r="AE165" s="257" t="str">
        <f>IF(AE163="","",VLOOKUP(AE163,'シフト記号表（勤務時間帯）'!$C$6:$U$35,19,FALSE))</f>
        <v/>
      </c>
      <c r="AF165" s="258" t="str">
        <f>IF(AF163="","",VLOOKUP(AF163,'シフト記号表（勤務時間帯）'!$C$6:$U$35,19,FALSE))</f>
        <v/>
      </c>
      <c r="AG165" s="256" t="str">
        <f>IF(AG163="","",VLOOKUP(AG163,'シフト記号表（勤務時間帯）'!$C$6:$U$35,19,FALSE))</f>
        <v/>
      </c>
      <c r="AH165" s="257" t="str">
        <f>IF(AH163="","",VLOOKUP(AH163,'シフト記号表（勤務時間帯）'!$C$6:$U$35,19,FALSE))</f>
        <v/>
      </c>
      <c r="AI165" s="257" t="str">
        <f>IF(AI163="","",VLOOKUP(AI163,'シフト記号表（勤務時間帯）'!$C$6:$U$35,19,FALSE))</f>
        <v/>
      </c>
      <c r="AJ165" s="257" t="str">
        <f>IF(AJ163="","",VLOOKUP(AJ163,'シフト記号表（勤務時間帯）'!$C$6:$U$35,19,FALSE))</f>
        <v/>
      </c>
      <c r="AK165" s="257" t="str">
        <f>IF(AK163="","",VLOOKUP(AK163,'シフト記号表（勤務時間帯）'!$C$6:$U$35,19,FALSE))</f>
        <v/>
      </c>
      <c r="AL165" s="257" t="str">
        <f>IF(AL163="","",VLOOKUP(AL163,'シフト記号表（勤務時間帯）'!$C$6:$U$35,19,FALSE))</f>
        <v/>
      </c>
      <c r="AM165" s="258" t="str">
        <f>IF(AM163="","",VLOOKUP(AM163,'シフト記号表（勤務時間帯）'!$C$6:$U$35,19,FALSE))</f>
        <v/>
      </c>
      <c r="AN165" s="256" t="str">
        <f>IF(AN163="","",VLOOKUP(AN163,'シフト記号表（勤務時間帯）'!$C$6:$U$35,19,FALSE))</f>
        <v/>
      </c>
      <c r="AO165" s="257" t="str">
        <f>IF(AO163="","",VLOOKUP(AO163,'シフト記号表（勤務時間帯）'!$C$6:$U$35,19,FALSE))</f>
        <v/>
      </c>
      <c r="AP165" s="257" t="str">
        <f>IF(AP163="","",VLOOKUP(AP163,'シフト記号表（勤務時間帯）'!$C$6:$U$35,19,FALSE))</f>
        <v/>
      </c>
      <c r="AQ165" s="257" t="str">
        <f>IF(AQ163="","",VLOOKUP(AQ163,'シフト記号表（勤務時間帯）'!$C$6:$U$35,19,FALSE))</f>
        <v/>
      </c>
      <c r="AR165" s="257" t="str">
        <f>IF(AR163="","",VLOOKUP(AR163,'シフト記号表（勤務時間帯）'!$C$6:$U$35,19,FALSE))</f>
        <v/>
      </c>
      <c r="AS165" s="257" t="str">
        <f>IF(AS163="","",VLOOKUP(AS163,'シフト記号表（勤務時間帯）'!$C$6:$U$35,19,FALSE))</f>
        <v/>
      </c>
      <c r="AT165" s="258" t="str">
        <f>IF(AT163="","",VLOOKUP(AT163,'シフト記号表（勤務時間帯）'!$C$6:$U$35,19,FALSE))</f>
        <v/>
      </c>
      <c r="AU165" s="256" t="str">
        <f>IF(AU163="","",VLOOKUP(AU163,'シフト記号表（勤務時間帯）'!$C$6:$U$35,19,FALSE))</f>
        <v/>
      </c>
      <c r="AV165" s="257" t="str">
        <f>IF(AV163="","",VLOOKUP(AV163,'シフト記号表（勤務時間帯）'!$C$6:$U$35,19,FALSE))</f>
        <v/>
      </c>
      <c r="AW165" s="257" t="str">
        <f>IF(AW163="","",VLOOKUP(AW163,'シフト記号表（勤務時間帯）'!$C$6:$U$35,19,FALSE))</f>
        <v/>
      </c>
      <c r="AX165" s="723" t="str">
        <f>IF($BB$3="４週",SUM(S165:AT165),IF($BB$3="暦月",SUM(S165:AW165),""))</f>
        <v/>
      </c>
      <c r="AY165" s="724"/>
      <c r="AZ165" s="725" t="str">
        <f>IF($BB$3="４週",AX165/4,IF($BB$3="暦月",'勤務表（参考様式１_100名まで）'!AX165/('勤務表（参考様式１_100名まで）'!$BB$8/7),""))</f>
        <v/>
      </c>
      <c r="BA165" s="726"/>
      <c r="BB165" s="710"/>
      <c r="BC165" s="711"/>
      <c r="BD165" s="711"/>
      <c r="BE165" s="711"/>
      <c r="BF165" s="712"/>
    </row>
    <row r="166" spans="2:58" ht="20.25" customHeight="1" x14ac:dyDescent="0.15">
      <c r="B166" s="727">
        <f>B163+1</f>
        <v>49</v>
      </c>
      <c r="C166" s="728"/>
      <c r="D166" s="729"/>
      <c r="E166" s="730"/>
      <c r="F166" s="259"/>
      <c r="G166" s="737"/>
      <c r="H166" s="740"/>
      <c r="I166" s="741"/>
      <c r="J166" s="741"/>
      <c r="K166" s="742"/>
      <c r="L166" s="744"/>
      <c r="M166" s="705"/>
      <c r="N166" s="705"/>
      <c r="O166" s="706"/>
      <c r="P166" s="747" t="s">
        <v>248</v>
      </c>
      <c r="Q166" s="748"/>
      <c r="R166" s="749"/>
      <c r="S166" s="248"/>
      <c r="T166" s="249"/>
      <c r="U166" s="249"/>
      <c r="V166" s="249"/>
      <c r="W166" s="249"/>
      <c r="X166" s="249"/>
      <c r="Y166" s="250"/>
      <c r="Z166" s="248"/>
      <c r="AA166" s="249"/>
      <c r="AB166" s="249"/>
      <c r="AC166" s="249"/>
      <c r="AD166" s="249"/>
      <c r="AE166" s="249"/>
      <c r="AF166" s="250"/>
      <c r="AG166" s="248"/>
      <c r="AH166" s="249"/>
      <c r="AI166" s="249"/>
      <c r="AJ166" s="249"/>
      <c r="AK166" s="249"/>
      <c r="AL166" s="249"/>
      <c r="AM166" s="250"/>
      <c r="AN166" s="248"/>
      <c r="AO166" s="249"/>
      <c r="AP166" s="249"/>
      <c r="AQ166" s="249"/>
      <c r="AR166" s="249"/>
      <c r="AS166" s="249"/>
      <c r="AT166" s="250"/>
      <c r="AU166" s="248"/>
      <c r="AV166" s="249"/>
      <c r="AW166" s="249"/>
      <c r="AX166" s="700"/>
      <c r="AY166" s="701"/>
      <c r="AZ166" s="702"/>
      <c r="BA166" s="703"/>
      <c r="BB166" s="704"/>
      <c r="BC166" s="705"/>
      <c r="BD166" s="705"/>
      <c r="BE166" s="705"/>
      <c r="BF166" s="706"/>
    </row>
    <row r="167" spans="2:58" ht="20.25" customHeight="1" x14ac:dyDescent="0.15">
      <c r="B167" s="727"/>
      <c r="C167" s="731"/>
      <c r="D167" s="732"/>
      <c r="E167" s="733"/>
      <c r="F167" s="251"/>
      <c r="G167" s="738"/>
      <c r="H167" s="743"/>
      <c r="I167" s="741"/>
      <c r="J167" s="741"/>
      <c r="K167" s="742"/>
      <c r="L167" s="745"/>
      <c r="M167" s="708"/>
      <c r="N167" s="708"/>
      <c r="O167" s="709"/>
      <c r="P167" s="713" t="s">
        <v>249</v>
      </c>
      <c r="Q167" s="714"/>
      <c r="R167" s="715"/>
      <c r="S167" s="252" t="str">
        <f>IF(S166="","",VLOOKUP(S166,'シフト記号表（勤務時間帯）'!$C$6:$K$35,9,FALSE))</f>
        <v/>
      </c>
      <c r="T167" s="253" t="str">
        <f>IF(T166="","",VLOOKUP(T166,'シフト記号表（勤務時間帯）'!$C$6:$K$35,9,FALSE))</f>
        <v/>
      </c>
      <c r="U167" s="253" t="str">
        <f>IF(U166="","",VLOOKUP(U166,'シフト記号表（勤務時間帯）'!$C$6:$K$35,9,FALSE))</f>
        <v/>
      </c>
      <c r="V167" s="253" t="str">
        <f>IF(V166="","",VLOOKUP(V166,'シフト記号表（勤務時間帯）'!$C$6:$K$35,9,FALSE))</f>
        <v/>
      </c>
      <c r="W167" s="253" t="str">
        <f>IF(W166="","",VLOOKUP(W166,'シフト記号表（勤務時間帯）'!$C$6:$K$35,9,FALSE))</f>
        <v/>
      </c>
      <c r="X167" s="253" t="str">
        <f>IF(X166="","",VLOOKUP(X166,'シフト記号表（勤務時間帯）'!$C$6:$K$35,9,FALSE))</f>
        <v/>
      </c>
      <c r="Y167" s="254" t="str">
        <f>IF(Y166="","",VLOOKUP(Y166,'シフト記号表（勤務時間帯）'!$C$6:$K$35,9,FALSE))</f>
        <v/>
      </c>
      <c r="Z167" s="252" t="str">
        <f>IF(Z166="","",VLOOKUP(Z166,'シフト記号表（勤務時間帯）'!$C$6:$K$35,9,FALSE))</f>
        <v/>
      </c>
      <c r="AA167" s="253" t="str">
        <f>IF(AA166="","",VLOOKUP(AA166,'シフト記号表（勤務時間帯）'!$C$6:$K$35,9,FALSE))</f>
        <v/>
      </c>
      <c r="AB167" s="253" t="str">
        <f>IF(AB166="","",VLOOKUP(AB166,'シフト記号表（勤務時間帯）'!$C$6:$K$35,9,FALSE))</f>
        <v/>
      </c>
      <c r="AC167" s="253" t="str">
        <f>IF(AC166="","",VLOOKUP(AC166,'シフト記号表（勤務時間帯）'!$C$6:$K$35,9,FALSE))</f>
        <v/>
      </c>
      <c r="AD167" s="253" t="str">
        <f>IF(AD166="","",VLOOKUP(AD166,'シフト記号表（勤務時間帯）'!$C$6:$K$35,9,FALSE))</f>
        <v/>
      </c>
      <c r="AE167" s="253" t="str">
        <f>IF(AE166="","",VLOOKUP(AE166,'シフト記号表（勤務時間帯）'!$C$6:$K$35,9,FALSE))</f>
        <v/>
      </c>
      <c r="AF167" s="254" t="str">
        <f>IF(AF166="","",VLOOKUP(AF166,'シフト記号表（勤務時間帯）'!$C$6:$K$35,9,FALSE))</f>
        <v/>
      </c>
      <c r="AG167" s="252" t="str">
        <f>IF(AG166="","",VLOOKUP(AG166,'シフト記号表（勤務時間帯）'!$C$6:$K$35,9,FALSE))</f>
        <v/>
      </c>
      <c r="AH167" s="253" t="str">
        <f>IF(AH166="","",VLOOKUP(AH166,'シフト記号表（勤務時間帯）'!$C$6:$K$35,9,FALSE))</f>
        <v/>
      </c>
      <c r="AI167" s="253" t="str">
        <f>IF(AI166="","",VLOOKUP(AI166,'シフト記号表（勤務時間帯）'!$C$6:$K$35,9,FALSE))</f>
        <v/>
      </c>
      <c r="AJ167" s="253" t="str">
        <f>IF(AJ166="","",VLOOKUP(AJ166,'シフト記号表（勤務時間帯）'!$C$6:$K$35,9,FALSE))</f>
        <v/>
      </c>
      <c r="AK167" s="253" t="str">
        <f>IF(AK166="","",VLOOKUP(AK166,'シフト記号表（勤務時間帯）'!$C$6:$K$35,9,FALSE))</f>
        <v/>
      </c>
      <c r="AL167" s="253" t="str">
        <f>IF(AL166="","",VLOOKUP(AL166,'シフト記号表（勤務時間帯）'!$C$6:$K$35,9,FALSE))</f>
        <v/>
      </c>
      <c r="AM167" s="254" t="str">
        <f>IF(AM166="","",VLOOKUP(AM166,'シフト記号表（勤務時間帯）'!$C$6:$K$35,9,FALSE))</f>
        <v/>
      </c>
      <c r="AN167" s="252" t="str">
        <f>IF(AN166="","",VLOOKUP(AN166,'シフト記号表（勤務時間帯）'!$C$6:$K$35,9,FALSE))</f>
        <v/>
      </c>
      <c r="AO167" s="253" t="str">
        <f>IF(AO166="","",VLOOKUP(AO166,'シフト記号表（勤務時間帯）'!$C$6:$K$35,9,FALSE))</f>
        <v/>
      </c>
      <c r="AP167" s="253" t="str">
        <f>IF(AP166="","",VLOOKUP(AP166,'シフト記号表（勤務時間帯）'!$C$6:$K$35,9,FALSE))</f>
        <v/>
      </c>
      <c r="AQ167" s="253" t="str">
        <f>IF(AQ166="","",VLOOKUP(AQ166,'シフト記号表（勤務時間帯）'!$C$6:$K$35,9,FALSE))</f>
        <v/>
      </c>
      <c r="AR167" s="253" t="str">
        <f>IF(AR166="","",VLOOKUP(AR166,'シフト記号表（勤務時間帯）'!$C$6:$K$35,9,FALSE))</f>
        <v/>
      </c>
      <c r="AS167" s="253" t="str">
        <f>IF(AS166="","",VLOOKUP(AS166,'シフト記号表（勤務時間帯）'!$C$6:$K$35,9,FALSE))</f>
        <v/>
      </c>
      <c r="AT167" s="254" t="str">
        <f>IF(AT166="","",VLOOKUP(AT166,'シフト記号表（勤務時間帯）'!$C$6:$K$35,9,FALSE))</f>
        <v/>
      </c>
      <c r="AU167" s="252" t="str">
        <f>IF(AU166="","",VLOOKUP(AU166,'シフト記号表（勤務時間帯）'!$C$6:$K$35,9,FALSE))</f>
        <v/>
      </c>
      <c r="AV167" s="253" t="str">
        <f>IF(AV166="","",VLOOKUP(AV166,'シフト記号表（勤務時間帯）'!$C$6:$K$35,9,FALSE))</f>
        <v/>
      </c>
      <c r="AW167" s="253" t="str">
        <f>IF(AW166="","",VLOOKUP(AW166,'シフト記号表（勤務時間帯）'!$C$6:$K$35,9,FALSE))</f>
        <v/>
      </c>
      <c r="AX167" s="716" t="str">
        <f>IF($BB$3="４週",SUM(S167:AT167),IF($BB$3="暦月",SUM(S167:AW167),""))</f>
        <v/>
      </c>
      <c r="AY167" s="717"/>
      <c r="AZ167" s="718" t="str">
        <f>IF($BB$3="４週",AX167/4,IF($BB$3="暦月",'勤務表（参考様式１_100名まで）'!AX167/('勤務表（参考様式１_100名まで）'!$BB$8/7),""))</f>
        <v/>
      </c>
      <c r="BA167" s="719"/>
      <c r="BB167" s="707"/>
      <c r="BC167" s="708"/>
      <c r="BD167" s="708"/>
      <c r="BE167" s="708"/>
      <c r="BF167" s="709"/>
    </row>
    <row r="168" spans="2:58" ht="20.25" customHeight="1" x14ac:dyDescent="0.15">
      <c r="B168" s="727"/>
      <c r="C168" s="734"/>
      <c r="D168" s="735"/>
      <c r="E168" s="736"/>
      <c r="F168" s="260">
        <f>C166</f>
        <v>0</v>
      </c>
      <c r="G168" s="739"/>
      <c r="H168" s="743"/>
      <c r="I168" s="741"/>
      <c r="J168" s="741"/>
      <c r="K168" s="742"/>
      <c r="L168" s="746"/>
      <c r="M168" s="711"/>
      <c r="N168" s="711"/>
      <c r="O168" s="712"/>
      <c r="P168" s="720" t="s">
        <v>250</v>
      </c>
      <c r="Q168" s="721"/>
      <c r="R168" s="722"/>
      <c r="S168" s="256" t="str">
        <f>IF(S166="","",VLOOKUP(S166,'シフト記号表（勤務時間帯）'!$C$6:$U$35,19,FALSE))</f>
        <v/>
      </c>
      <c r="T168" s="257" t="str">
        <f>IF(T166="","",VLOOKUP(T166,'シフト記号表（勤務時間帯）'!$C$6:$U$35,19,FALSE))</f>
        <v/>
      </c>
      <c r="U168" s="257" t="str">
        <f>IF(U166="","",VLOOKUP(U166,'シフト記号表（勤務時間帯）'!$C$6:$U$35,19,FALSE))</f>
        <v/>
      </c>
      <c r="V168" s="257" t="str">
        <f>IF(V166="","",VLOOKUP(V166,'シフト記号表（勤務時間帯）'!$C$6:$U$35,19,FALSE))</f>
        <v/>
      </c>
      <c r="W168" s="257" t="str">
        <f>IF(W166="","",VLOOKUP(W166,'シフト記号表（勤務時間帯）'!$C$6:$U$35,19,FALSE))</f>
        <v/>
      </c>
      <c r="X168" s="257" t="str">
        <f>IF(X166="","",VLOOKUP(X166,'シフト記号表（勤務時間帯）'!$C$6:$U$35,19,FALSE))</f>
        <v/>
      </c>
      <c r="Y168" s="258" t="str">
        <f>IF(Y166="","",VLOOKUP(Y166,'シフト記号表（勤務時間帯）'!$C$6:$U$35,19,FALSE))</f>
        <v/>
      </c>
      <c r="Z168" s="256" t="str">
        <f>IF(Z166="","",VLOOKUP(Z166,'シフト記号表（勤務時間帯）'!$C$6:$U$35,19,FALSE))</f>
        <v/>
      </c>
      <c r="AA168" s="257" t="str">
        <f>IF(AA166="","",VLOOKUP(AA166,'シフト記号表（勤務時間帯）'!$C$6:$U$35,19,FALSE))</f>
        <v/>
      </c>
      <c r="AB168" s="257" t="str">
        <f>IF(AB166="","",VLOOKUP(AB166,'シフト記号表（勤務時間帯）'!$C$6:$U$35,19,FALSE))</f>
        <v/>
      </c>
      <c r="AC168" s="257" t="str">
        <f>IF(AC166="","",VLOOKUP(AC166,'シフト記号表（勤務時間帯）'!$C$6:$U$35,19,FALSE))</f>
        <v/>
      </c>
      <c r="AD168" s="257" t="str">
        <f>IF(AD166="","",VLOOKUP(AD166,'シフト記号表（勤務時間帯）'!$C$6:$U$35,19,FALSE))</f>
        <v/>
      </c>
      <c r="AE168" s="257" t="str">
        <f>IF(AE166="","",VLOOKUP(AE166,'シフト記号表（勤務時間帯）'!$C$6:$U$35,19,FALSE))</f>
        <v/>
      </c>
      <c r="AF168" s="258" t="str">
        <f>IF(AF166="","",VLOOKUP(AF166,'シフト記号表（勤務時間帯）'!$C$6:$U$35,19,FALSE))</f>
        <v/>
      </c>
      <c r="AG168" s="256" t="str">
        <f>IF(AG166="","",VLOOKUP(AG166,'シフト記号表（勤務時間帯）'!$C$6:$U$35,19,FALSE))</f>
        <v/>
      </c>
      <c r="AH168" s="257" t="str">
        <f>IF(AH166="","",VLOOKUP(AH166,'シフト記号表（勤務時間帯）'!$C$6:$U$35,19,FALSE))</f>
        <v/>
      </c>
      <c r="AI168" s="257" t="str">
        <f>IF(AI166="","",VLOOKUP(AI166,'シフト記号表（勤務時間帯）'!$C$6:$U$35,19,FALSE))</f>
        <v/>
      </c>
      <c r="AJ168" s="257" t="str">
        <f>IF(AJ166="","",VLOOKUP(AJ166,'シフト記号表（勤務時間帯）'!$C$6:$U$35,19,FALSE))</f>
        <v/>
      </c>
      <c r="AK168" s="257" t="str">
        <f>IF(AK166="","",VLOOKUP(AK166,'シフト記号表（勤務時間帯）'!$C$6:$U$35,19,FALSE))</f>
        <v/>
      </c>
      <c r="AL168" s="257" t="str">
        <f>IF(AL166="","",VLOOKUP(AL166,'シフト記号表（勤務時間帯）'!$C$6:$U$35,19,FALSE))</f>
        <v/>
      </c>
      <c r="AM168" s="258" t="str">
        <f>IF(AM166="","",VLOOKUP(AM166,'シフト記号表（勤務時間帯）'!$C$6:$U$35,19,FALSE))</f>
        <v/>
      </c>
      <c r="AN168" s="256" t="str">
        <f>IF(AN166="","",VLOOKUP(AN166,'シフト記号表（勤務時間帯）'!$C$6:$U$35,19,FALSE))</f>
        <v/>
      </c>
      <c r="AO168" s="257" t="str">
        <f>IF(AO166="","",VLOOKUP(AO166,'シフト記号表（勤務時間帯）'!$C$6:$U$35,19,FALSE))</f>
        <v/>
      </c>
      <c r="AP168" s="257" t="str">
        <f>IF(AP166="","",VLOOKUP(AP166,'シフト記号表（勤務時間帯）'!$C$6:$U$35,19,FALSE))</f>
        <v/>
      </c>
      <c r="AQ168" s="257" t="str">
        <f>IF(AQ166="","",VLOOKUP(AQ166,'シフト記号表（勤務時間帯）'!$C$6:$U$35,19,FALSE))</f>
        <v/>
      </c>
      <c r="AR168" s="257" t="str">
        <f>IF(AR166="","",VLOOKUP(AR166,'シフト記号表（勤務時間帯）'!$C$6:$U$35,19,FALSE))</f>
        <v/>
      </c>
      <c r="AS168" s="257" t="str">
        <f>IF(AS166="","",VLOOKUP(AS166,'シフト記号表（勤務時間帯）'!$C$6:$U$35,19,FALSE))</f>
        <v/>
      </c>
      <c r="AT168" s="258" t="str">
        <f>IF(AT166="","",VLOOKUP(AT166,'シフト記号表（勤務時間帯）'!$C$6:$U$35,19,FALSE))</f>
        <v/>
      </c>
      <c r="AU168" s="256" t="str">
        <f>IF(AU166="","",VLOOKUP(AU166,'シフト記号表（勤務時間帯）'!$C$6:$U$35,19,FALSE))</f>
        <v/>
      </c>
      <c r="AV168" s="257" t="str">
        <f>IF(AV166="","",VLOOKUP(AV166,'シフト記号表（勤務時間帯）'!$C$6:$U$35,19,FALSE))</f>
        <v/>
      </c>
      <c r="AW168" s="257" t="str">
        <f>IF(AW166="","",VLOOKUP(AW166,'シフト記号表（勤務時間帯）'!$C$6:$U$35,19,FALSE))</f>
        <v/>
      </c>
      <c r="AX168" s="723" t="str">
        <f>IF($BB$3="４週",SUM(S168:AT168),IF($BB$3="暦月",SUM(S168:AW168),""))</f>
        <v/>
      </c>
      <c r="AY168" s="724"/>
      <c r="AZ168" s="725" t="str">
        <f>IF($BB$3="４週",AX168/4,IF($BB$3="暦月",'勤務表（参考様式１_100名まで）'!AX168/('勤務表（参考様式１_100名まで）'!$BB$8/7),""))</f>
        <v/>
      </c>
      <c r="BA168" s="726"/>
      <c r="BB168" s="710"/>
      <c r="BC168" s="711"/>
      <c r="BD168" s="711"/>
      <c r="BE168" s="711"/>
      <c r="BF168" s="712"/>
    </row>
    <row r="169" spans="2:58" ht="20.25" customHeight="1" x14ac:dyDescent="0.15">
      <c r="B169" s="727">
        <f>B166+1</f>
        <v>50</v>
      </c>
      <c r="C169" s="728"/>
      <c r="D169" s="729"/>
      <c r="E169" s="730"/>
      <c r="F169" s="259"/>
      <c r="G169" s="737"/>
      <c r="H169" s="740"/>
      <c r="I169" s="741"/>
      <c r="J169" s="741"/>
      <c r="K169" s="742"/>
      <c r="L169" s="744"/>
      <c r="M169" s="705"/>
      <c r="N169" s="705"/>
      <c r="O169" s="706"/>
      <c r="P169" s="747" t="s">
        <v>248</v>
      </c>
      <c r="Q169" s="748"/>
      <c r="R169" s="749"/>
      <c r="S169" s="248"/>
      <c r="T169" s="249"/>
      <c r="U169" s="249"/>
      <c r="V169" s="249"/>
      <c r="W169" s="249"/>
      <c r="X169" s="249"/>
      <c r="Y169" s="250"/>
      <c r="Z169" s="248"/>
      <c r="AA169" s="249"/>
      <c r="AB169" s="249"/>
      <c r="AC169" s="249"/>
      <c r="AD169" s="249"/>
      <c r="AE169" s="249"/>
      <c r="AF169" s="250"/>
      <c r="AG169" s="248"/>
      <c r="AH169" s="249"/>
      <c r="AI169" s="249"/>
      <c r="AJ169" s="249"/>
      <c r="AK169" s="249"/>
      <c r="AL169" s="249"/>
      <c r="AM169" s="250"/>
      <c r="AN169" s="248"/>
      <c r="AO169" s="249"/>
      <c r="AP169" s="249"/>
      <c r="AQ169" s="249"/>
      <c r="AR169" s="249"/>
      <c r="AS169" s="249"/>
      <c r="AT169" s="250"/>
      <c r="AU169" s="248"/>
      <c r="AV169" s="249"/>
      <c r="AW169" s="249"/>
      <c r="AX169" s="700"/>
      <c r="AY169" s="701"/>
      <c r="AZ169" s="702"/>
      <c r="BA169" s="703"/>
      <c r="BB169" s="704"/>
      <c r="BC169" s="705"/>
      <c r="BD169" s="705"/>
      <c r="BE169" s="705"/>
      <c r="BF169" s="706"/>
    </row>
    <row r="170" spans="2:58" ht="20.25" customHeight="1" x14ac:dyDescent="0.15">
      <c r="B170" s="727"/>
      <c r="C170" s="731"/>
      <c r="D170" s="732"/>
      <c r="E170" s="733"/>
      <c r="F170" s="251"/>
      <c r="G170" s="738"/>
      <c r="H170" s="743"/>
      <c r="I170" s="741"/>
      <c r="J170" s="741"/>
      <c r="K170" s="742"/>
      <c r="L170" s="745"/>
      <c r="M170" s="708"/>
      <c r="N170" s="708"/>
      <c r="O170" s="709"/>
      <c r="P170" s="713" t="s">
        <v>249</v>
      </c>
      <c r="Q170" s="714"/>
      <c r="R170" s="715"/>
      <c r="S170" s="252" t="str">
        <f>IF(S169="","",VLOOKUP(S169,'シフト記号表（勤務時間帯）'!$C$6:$K$35,9,FALSE))</f>
        <v/>
      </c>
      <c r="T170" s="253" t="str">
        <f>IF(T169="","",VLOOKUP(T169,'シフト記号表（勤務時間帯）'!$C$6:$K$35,9,FALSE))</f>
        <v/>
      </c>
      <c r="U170" s="253" t="str">
        <f>IF(U169="","",VLOOKUP(U169,'シフト記号表（勤務時間帯）'!$C$6:$K$35,9,FALSE))</f>
        <v/>
      </c>
      <c r="V170" s="253" t="str">
        <f>IF(V169="","",VLOOKUP(V169,'シフト記号表（勤務時間帯）'!$C$6:$K$35,9,FALSE))</f>
        <v/>
      </c>
      <c r="W170" s="253" t="str">
        <f>IF(W169="","",VLOOKUP(W169,'シフト記号表（勤務時間帯）'!$C$6:$K$35,9,FALSE))</f>
        <v/>
      </c>
      <c r="X170" s="253" t="str">
        <f>IF(X169="","",VLOOKUP(X169,'シフト記号表（勤務時間帯）'!$C$6:$K$35,9,FALSE))</f>
        <v/>
      </c>
      <c r="Y170" s="254" t="str">
        <f>IF(Y169="","",VLOOKUP(Y169,'シフト記号表（勤務時間帯）'!$C$6:$K$35,9,FALSE))</f>
        <v/>
      </c>
      <c r="Z170" s="252" t="str">
        <f>IF(Z169="","",VLOOKUP(Z169,'シフト記号表（勤務時間帯）'!$C$6:$K$35,9,FALSE))</f>
        <v/>
      </c>
      <c r="AA170" s="253" t="str">
        <f>IF(AA169="","",VLOOKUP(AA169,'シフト記号表（勤務時間帯）'!$C$6:$K$35,9,FALSE))</f>
        <v/>
      </c>
      <c r="AB170" s="253" t="str">
        <f>IF(AB169="","",VLOOKUP(AB169,'シフト記号表（勤務時間帯）'!$C$6:$K$35,9,FALSE))</f>
        <v/>
      </c>
      <c r="AC170" s="253" t="str">
        <f>IF(AC169="","",VLOOKUP(AC169,'シフト記号表（勤務時間帯）'!$C$6:$K$35,9,FALSE))</f>
        <v/>
      </c>
      <c r="AD170" s="253" t="str">
        <f>IF(AD169="","",VLOOKUP(AD169,'シフト記号表（勤務時間帯）'!$C$6:$K$35,9,FALSE))</f>
        <v/>
      </c>
      <c r="AE170" s="253" t="str">
        <f>IF(AE169="","",VLOOKUP(AE169,'シフト記号表（勤務時間帯）'!$C$6:$K$35,9,FALSE))</f>
        <v/>
      </c>
      <c r="AF170" s="254" t="str">
        <f>IF(AF169="","",VLOOKUP(AF169,'シフト記号表（勤務時間帯）'!$C$6:$K$35,9,FALSE))</f>
        <v/>
      </c>
      <c r="AG170" s="252" t="str">
        <f>IF(AG169="","",VLOOKUP(AG169,'シフト記号表（勤務時間帯）'!$C$6:$K$35,9,FALSE))</f>
        <v/>
      </c>
      <c r="AH170" s="253" t="str">
        <f>IF(AH169="","",VLOOKUP(AH169,'シフト記号表（勤務時間帯）'!$C$6:$K$35,9,FALSE))</f>
        <v/>
      </c>
      <c r="AI170" s="253" t="str">
        <f>IF(AI169="","",VLOOKUP(AI169,'シフト記号表（勤務時間帯）'!$C$6:$K$35,9,FALSE))</f>
        <v/>
      </c>
      <c r="AJ170" s="253" t="str">
        <f>IF(AJ169="","",VLOOKUP(AJ169,'シフト記号表（勤務時間帯）'!$C$6:$K$35,9,FALSE))</f>
        <v/>
      </c>
      <c r="AK170" s="253" t="str">
        <f>IF(AK169="","",VLOOKUP(AK169,'シフト記号表（勤務時間帯）'!$C$6:$K$35,9,FALSE))</f>
        <v/>
      </c>
      <c r="AL170" s="253" t="str">
        <f>IF(AL169="","",VLOOKUP(AL169,'シフト記号表（勤務時間帯）'!$C$6:$K$35,9,FALSE))</f>
        <v/>
      </c>
      <c r="AM170" s="254" t="str">
        <f>IF(AM169="","",VLOOKUP(AM169,'シフト記号表（勤務時間帯）'!$C$6:$K$35,9,FALSE))</f>
        <v/>
      </c>
      <c r="AN170" s="252" t="str">
        <f>IF(AN169="","",VLOOKUP(AN169,'シフト記号表（勤務時間帯）'!$C$6:$K$35,9,FALSE))</f>
        <v/>
      </c>
      <c r="AO170" s="253" t="str">
        <f>IF(AO169="","",VLOOKUP(AO169,'シフト記号表（勤務時間帯）'!$C$6:$K$35,9,FALSE))</f>
        <v/>
      </c>
      <c r="AP170" s="253" t="str">
        <f>IF(AP169="","",VLOOKUP(AP169,'シフト記号表（勤務時間帯）'!$C$6:$K$35,9,FALSE))</f>
        <v/>
      </c>
      <c r="AQ170" s="253" t="str">
        <f>IF(AQ169="","",VLOOKUP(AQ169,'シフト記号表（勤務時間帯）'!$C$6:$K$35,9,FALSE))</f>
        <v/>
      </c>
      <c r="AR170" s="253" t="str">
        <f>IF(AR169="","",VLOOKUP(AR169,'シフト記号表（勤務時間帯）'!$C$6:$K$35,9,FALSE))</f>
        <v/>
      </c>
      <c r="AS170" s="253" t="str">
        <f>IF(AS169="","",VLOOKUP(AS169,'シフト記号表（勤務時間帯）'!$C$6:$K$35,9,FALSE))</f>
        <v/>
      </c>
      <c r="AT170" s="254" t="str">
        <f>IF(AT169="","",VLOOKUP(AT169,'シフト記号表（勤務時間帯）'!$C$6:$K$35,9,FALSE))</f>
        <v/>
      </c>
      <c r="AU170" s="252" t="str">
        <f>IF(AU169="","",VLOOKUP(AU169,'シフト記号表（勤務時間帯）'!$C$6:$K$35,9,FALSE))</f>
        <v/>
      </c>
      <c r="AV170" s="253" t="str">
        <f>IF(AV169="","",VLOOKUP(AV169,'シフト記号表（勤務時間帯）'!$C$6:$K$35,9,FALSE))</f>
        <v/>
      </c>
      <c r="AW170" s="253" t="str">
        <f>IF(AW169="","",VLOOKUP(AW169,'シフト記号表（勤務時間帯）'!$C$6:$K$35,9,FALSE))</f>
        <v/>
      </c>
      <c r="AX170" s="716" t="str">
        <f>IF($BB$3="４週",SUM(S170:AT170),IF($BB$3="暦月",SUM(S170:AW170),""))</f>
        <v/>
      </c>
      <c r="AY170" s="717"/>
      <c r="AZ170" s="718" t="str">
        <f>IF($BB$3="４週",AX170/4,IF($BB$3="暦月",'勤務表（参考様式１_100名まで）'!AX170/('勤務表（参考様式１_100名まで）'!$BB$8/7),""))</f>
        <v/>
      </c>
      <c r="BA170" s="719"/>
      <c r="BB170" s="707"/>
      <c r="BC170" s="708"/>
      <c r="BD170" s="708"/>
      <c r="BE170" s="708"/>
      <c r="BF170" s="709"/>
    </row>
    <row r="171" spans="2:58" ht="20.25" customHeight="1" x14ac:dyDescent="0.15">
      <c r="B171" s="727"/>
      <c r="C171" s="734"/>
      <c r="D171" s="735"/>
      <c r="E171" s="736"/>
      <c r="F171" s="260">
        <f>C169</f>
        <v>0</v>
      </c>
      <c r="G171" s="739"/>
      <c r="H171" s="743"/>
      <c r="I171" s="741"/>
      <c r="J171" s="741"/>
      <c r="K171" s="742"/>
      <c r="L171" s="746"/>
      <c r="M171" s="711"/>
      <c r="N171" s="711"/>
      <c r="O171" s="712"/>
      <c r="P171" s="720" t="s">
        <v>250</v>
      </c>
      <c r="Q171" s="721"/>
      <c r="R171" s="722"/>
      <c r="S171" s="256" t="str">
        <f>IF(S169="","",VLOOKUP(S169,'シフト記号表（勤務時間帯）'!$C$6:$U$35,19,FALSE))</f>
        <v/>
      </c>
      <c r="T171" s="257" t="str">
        <f>IF(T169="","",VLOOKUP(T169,'シフト記号表（勤務時間帯）'!$C$6:$U$35,19,FALSE))</f>
        <v/>
      </c>
      <c r="U171" s="257" t="str">
        <f>IF(U169="","",VLOOKUP(U169,'シフト記号表（勤務時間帯）'!$C$6:$U$35,19,FALSE))</f>
        <v/>
      </c>
      <c r="V171" s="257" t="str">
        <f>IF(V169="","",VLOOKUP(V169,'シフト記号表（勤務時間帯）'!$C$6:$U$35,19,FALSE))</f>
        <v/>
      </c>
      <c r="W171" s="257" t="str">
        <f>IF(W169="","",VLOOKUP(W169,'シフト記号表（勤務時間帯）'!$C$6:$U$35,19,FALSE))</f>
        <v/>
      </c>
      <c r="X171" s="257" t="str">
        <f>IF(X169="","",VLOOKUP(X169,'シフト記号表（勤務時間帯）'!$C$6:$U$35,19,FALSE))</f>
        <v/>
      </c>
      <c r="Y171" s="258" t="str">
        <f>IF(Y169="","",VLOOKUP(Y169,'シフト記号表（勤務時間帯）'!$C$6:$U$35,19,FALSE))</f>
        <v/>
      </c>
      <c r="Z171" s="256" t="str">
        <f>IF(Z169="","",VLOOKUP(Z169,'シフト記号表（勤務時間帯）'!$C$6:$U$35,19,FALSE))</f>
        <v/>
      </c>
      <c r="AA171" s="257" t="str">
        <f>IF(AA169="","",VLOOKUP(AA169,'シフト記号表（勤務時間帯）'!$C$6:$U$35,19,FALSE))</f>
        <v/>
      </c>
      <c r="AB171" s="257" t="str">
        <f>IF(AB169="","",VLOOKUP(AB169,'シフト記号表（勤務時間帯）'!$C$6:$U$35,19,FALSE))</f>
        <v/>
      </c>
      <c r="AC171" s="257" t="str">
        <f>IF(AC169="","",VLOOKUP(AC169,'シフト記号表（勤務時間帯）'!$C$6:$U$35,19,FALSE))</f>
        <v/>
      </c>
      <c r="AD171" s="257" t="str">
        <f>IF(AD169="","",VLOOKUP(AD169,'シフト記号表（勤務時間帯）'!$C$6:$U$35,19,FALSE))</f>
        <v/>
      </c>
      <c r="AE171" s="257" t="str">
        <f>IF(AE169="","",VLOOKUP(AE169,'シフト記号表（勤務時間帯）'!$C$6:$U$35,19,FALSE))</f>
        <v/>
      </c>
      <c r="AF171" s="258" t="str">
        <f>IF(AF169="","",VLOOKUP(AF169,'シフト記号表（勤務時間帯）'!$C$6:$U$35,19,FALSE))</f>
        <v/>
      </c>
      <c r="AG171" s="256" t="str">
        <f>IF(AG169="","",VLOOKUP(AG169,'シフト記号表（勤務時間帯）'!$C$6:$U$35,19,FALSE))</f>
        <v/>
      </c>
      <c r="AH171" s="257" t="str">
        <f>IF(AH169="","",VLOOKUP(AH169,'シフト記号表（勤務時間帯）'!$C$6:$U$35,19,FALSE))</f>
        <v/>
      </c>
      <c r="AI171" s="257" t="str">
        <f>IF(AI169="","",VLOOKUP(AI169,'シフト記号表（勤務時間帯）'!$C$6:$U$35,19,FALSE))</f>
        <v/>
      </c>
      <c r="AJ171" s="257" t="str">
        <f>IF(AJ169="","",VLOOKUP(AJ169,'シフト記号表（勤務時間帯）'!$C$6:$U$35,19,FALSE))</f>
        <v/>
      </c>
      <c r="AK171" s="257" t="str">
        <f>IF(AK169="","",VLOOKUP(AK169,'シフト記号表（勤務時間帯）'!$C$6:$U$35,19,FALSE))</f>
        <v/>
      </c>
      <c r="AL171" s="257" t="str">
        <f>IF(AL169="","",VLOOKUP(AL169,'シフト記号表（勤務時間帯）'!$C$6:$U$35,19,FALSE))</f>
        <v/>
      </c>
      <c r="AM171" s="258" t="str">
        <f>IF(AM169="","",VLOOKUP(AM169,'シフト記号表（勤務時間帯）'!$C$6:$U$35,19,FALSE))</f>
        <v/>
      </c>
      <c r="AN171" s="256" t="str">
        <f>IF(AN169="","",VLOOKUP(AN169,'シフト記号表（勤務時間帯）'!$C$6:$U$35,19,FALSE))</f>
        <v/>
      </c>
      <c r="AO171" s="257" t="str">
        <f>IF(AO169="","",VLOOKUP(AO169,'シフト記号表（勤務時間帯）'!$C$6:$U$35,19,FALSE))</f>
        <v/>
      </c>
      <c r="AP171" s="257" t="str">
        <f>IF(AP169="","",VLOOKUP(AP169,'シフト記号表（勤務時間帯）'!$C$6:$U$35,19,FALSE))</f>
        <v/>
      </c>
      <c r="AQ171" s="257" t="str">
        <f>IF(AQ169="","",VLOOKUP(AQ169,'シフト記号表（勤務時間帯）'!$C$6:$U$35,19,FALSE))</f>
        <v/>
      </c>
      <c r="AR171" s="257" t="str">
        <f>IF(AR169="","",VLOOKUP(AR169,'シフト記号表（勤務時間帯）'!$C$6:$U$35,19,FALSE))</f>
        <v/>
      </c>
      <c r="AS171" s="257" t="str">
        <f>IF(AS169="","",VLOOKUP(AS169,'シフト記号表（勤務時間帯）'!$C$6:$U$35,19,FALSE))</f>
        <v/>
      </c>
      <c r="AT171" s="258" t="str">
        <f>IF(AT169="","",VLOOKUP(AT169,'シフト記号表（勤務時間帯）'!$C$6:$U$35,19,FALSE))</f>
        <v/>
      </c>
      <c r="AU171" s="256" t="str">
        <f>IF(AU169="","",VLOOKUP(AU169,'シフト記号表（勤務時間帯）'!$C$6:$U$35,19,FALSE))</f>
        <v/>
      </c>
      <c r="AV171" s="257" t="str">
        <f>IF(AV169="","",VLOOKUP(AV169,'シフト記号表（勤務時間帯）'!$C$6:$U$35,19,FALSE))</f>
        <v/>
      </c>
      <c r="AW171" s="257" t="str">
        <f>IF(AW169="","",VLOOKUP(AW169,'シフト記号表（勤務時間帯）'!$C$6:$U$35,19,FALSE))</f>
        <v/>
      </c>
      <c r="AX171" s="723" t="str">
        <f>IF($BB$3="４週",SUM(S171:AT171),IF($BB$3="暦月",SUM(S171:AW171),""))</f>
        <v/>
      </c>
      <c r="AY171" s="724"/>
      <c r="AZ171" s="725" t="str">
        <f>IF($BB$3="４週",AX171/4,IF($BB$3="暦月",'勤務表（参考様式１_100名まで）'!AX171/('勤務表（参考様式１_100名まで）'!$BB$8/7),""))</f>
        <v/>
      </c>
      <c r="BA171" s="726"/>
      <c r="BB171" s="710"/>
      <c r="BC171" s="711"/>
      <c r="BD171" s="711"/>
      <c r="BE171" s="711"/>
      <c r="BF171" s="712"/>
    </row>
    <row r="172" spans="2:58" ht="20.25" customHeight="1" x14ac:dyDescent="0.15">
      <c r="B172" s="727">
        <f>B169+1</f>
        <v>51</v>
      </c>
      <c r="C172" s="728"/>
      <c r="D172" s="729"/>
      <c r="E172" s="730"/>
      <c r="F172" s="259"/>
      <c r="G172" s="737"/>
      <c r="H172" s="740"/>
      <c r="I172" s="741"/>
      <c r="J172" s="741"/>
      <c r="K172" s="742"/>
      <c r="L172" s="744"/>
      <c r="M172" s="705"/>
      <c r="N172" s="705"/>
      <c r="O172" s="706"/>
      <c r="P172" s="747" t="s">
        <v>248</v>
      </c>
      <c r="Q172" s="748"/>
      <c r="R172" s="749"/>
      <c r="S172" s="248"/>
      <c r="T172" s="249"/>
      <c r="U172" s="249"/>
      <c r="V172" s="249"/>
      <c r="W172" s="249"/>
      <c r="X172" s="249"/>
      <c r="Y172" s="250"/>
      <c r="Z172" s="248"/>
      <c r="AA172" s="249"/>
      <c r="AB172" s="249"/>
      <c r="AC172" s="249"/>
      <c r="AD172" s="249"/>
      <c r="AE172" s="249"/>
      <c r="AF172" s="250"/>
      <c r="AG172" s="248"/>
      <c r="AH172" s="249"/>
      <c r="AI172" s="249"/>
      <c r="AJ172" s="249"/>
      <c r="AK172" s="249"/>
      <c r="AL172" s="249"/>
      <c r="AM172" s="250"/>
      <c r="AN172" s="248"/>
      <c r="AO172" s="249"/>
      <c r="AP172" s="249"/>
      <c r="AQ172" s="249"/>
      <c r="AR172" s="249"/>
      <c r="AS172" s="249"/>
      <c r="AT172" s="250"/>
      <c r="AU172" s="248"/>
      <c r="AV172" s="249"/>
      <c r="AW172" s="249"/>
      <c r="AX172" s="700"/>
      <c r="AY172" s="701"/>
      <c r="AZ172" s="702"/>
      <c r="BA172" s="703"/>
      <c r="BB172" s="704"/>
      <c r="BC172" s="705"/>
      <c r="BD172" s="705"/>
      <c r="BE172" s="705"/>
      <c r="BF172" s="706"/>
    </row>
    <row r="173" spans="2:58" ht="20.25" customHeight="1" x14ac:dyDescent="0.15">
      <c r="B173" s="727"/>
      <c r="C173" s="731"/>
      <c r="D173" s="732"/>
      <c r="E173" s="733"/>
      <c r="F173" s="251"/>
      <c r="G173" s="738"/>
      <c r="H173" s="743"/>
      <c r="I173" s="741"/>
      <c r="J173" s="741"/>
      <c r="K173" s="742"/>
      <c r="L173" s="745"/>
      <c r="M173" s="708"/>
      <c r="N173" s="708"/>
      <c r="O173" s="709"/>
      <c r="P173" s="713" t="s">
        <v>249</v>
      </c>
      <c r="Q173" s="714"/>
      <c r="R173" s="715"/>
      <c r="S173" s="252" t="str">
        <f>IF(S172="","",VLOOKUP(S172,'シフト記号表（勤務時間帯）'!$C$6:$K$35,9,FALSE))</f>
        <v/>
      </c>
      <c r="T173" s="253" t="str">
        <f>IF(T172="","",VLOOKUP(T172,'シフト記号表（勤務時間帯）'!$C$6:$K$35,9,FALSE))</f>
        <v/>
      </c>
      <c r="U173" s="253" t="str">
        <f>IF(U172="","",VLOOKUP(U172,'シフト記号表（勤務時間帯）'!$C$6:$K$35,9,FALSE))</f>
        <v/>
      </c>
      <c r="V173" s="253" t="str">
        <f>IF(V172="","",VLOOKUP(V172,'シフト記号表（勤務時間帯）'!$C$6:$K$35,9,FALSE))</f>
        <v/>
      </c>
      <c r="W173" s="253" t="str">
        <f>IF(W172="","",VLOOKUP(W172,'シフト記号表（勤務時間帯）'!$C$6:$K$35,9,FALSE))</f>
        <v/>
      </c>
      <c r="X173" s="253" t="str">
        <f>IF(X172="","",VLOOKUP(X172,'シフト記号表（勤務時間帯）'!$C$6:$K$35,9,FALSE))</f>
        <v/>
      </c>
      <c r="Y173" s="254" t="str">
        <f>IF(Y172="","",VLOOKUP(Y172,'シフト記号表（勤務時間帯）'!$C$6:$K$35,9,FALSE))</f>
        <v/>
      </c>
      <c r="Z173" s="252" t="str">
        <f>IF(Z172="","",VLOOKUP(Z172,'シフト記号表（勤務時間帯）'!$C$6:$K$35,9,FALSE))</f>
        <v/>
      </c>
      <c r="AA173" s="253" t="str">
        <f>IF(AA172="","",VLOOKUP(AA172,'シフト記号表（勤務時間帯）'!$C$6:$K$35,9,FALSE))</f>
        <v/>
      </c>
      <c r="AB173" s="253" t="str">
        <f>IF(AB172="","",VLOOKUP(AB172,'シフト記号表（勤務時間帯）'!$C$6:$K$35,9,FALSE))</f>
        <v/>
      </c>
      <c r="AC173" s="253" t="str">
        <f>IF(AC172="","",VLOOKUP(AC172,'シフト記号表（勤務時間帯）'!$C$6:$K$35,9,FALSE))</f>
        <v/>
      </c>
      <c r="AD173" s="253" t="str">
        <f>IF(AD172="","",VLOOKUP(AD172,'シフト記号表（勤務時間帯）'!$C$6:$K$35,9,FALSE))</f>
        <v/>
      </c>
      <c r="AE173" s="253" t="str">
        <f>IF(AE172="","",VLOOKUP(AE172,'シフト記号表（勤務時間帯）'!$C$6:$K$35,9,FALSE))</f>
        <v/>
      </c>
      <c r="AF173" s="254" t="str">
        <f>IF(AF172="","",VLOOKUP(AF172,'シフト記号表（勤務時間帯）'!$C$6:$K$35,9,FALSE))</f>
        <v/>
      </c>
      <c r="AG173" s="252" t="str">
        <f>IF(AG172="","",VLOOKUP(AG172,'シフト記号表（勤務時間帯）'!$C$6:$K$35,9,FALSE))</f>
        <v/>
      </c>
      <c r="AH173" s="253" t="str">
        <f>IF(AH172="","",VLOOKUP(AH172,'シフト記号表（勤務時間帯）'!$C$6:$K$35,9,FALSE))</f>
        <v/>
      </c>
      <c r="AI173" s="253" t="str">
        <f>IF(AI172="","",VLOOKUP(AI172,'シフト記号表（勤務時間帯）'!$C$6:$K$35,9,FALSE))</f>
        <v/>
      </c>
      <c r="AJ173" s="253" t="str">
        <f>IF(AJ172="","",VLOOKUP(AJ172,'シフト記号表（勤務時間帯）'!$C$6:$K$35,9,FALSE))</f>
        <v/>
      </c>
      <c r="AK173" s="253" t="str">
        <f>IF(AK172="","",VLOOKUP(AK172,'シフト記号表（勤務時間帯）'!$C$6:$K$35,9,FALSE))</f>
        <v/>
      </c>
      <c r="AL173" s="253" t="str">
        <f>IF(AL172="","",VLOOKUP(AL172,'シフト記号表（勤務時間帯）'!$C$6:$K$35,9,FALSE))</f>
        <v/>
      </c>
      <c r="AM173" s="254" t="str">
        <f>IF(AM172="","",VLOOKUP(AM172,'シフト記号表（勤務時間帯）'!$C$6:$K$35,9,FALSE))</f>
        <v/>
      </c>
      <c r="AN173" s="252" t="str">
        <f>IF(AN172="","",VLOOKUP(AN172,'シフト記号表（勤務時間帯）'!$C$6:$K$35,9,FALSE))</f>
        <v/>
      </c>
      <c r="AO173" s="253" t="str">
        <f>IF(AO172="","",VLOOKUP(AO172,'シフト記号表（勤務時間帯）'!$C$6:$K$35,9,FALSE))</f>
        <v/>
      </c>
      <c r="AP173" s="253" t="str">
        <f>IF(AP172="","",VLOOKUP(AP172,'シフト記号表（勤務時間帯）'!$C$6:$K$35,9,FALSE))</f>
        <v/>
      </c>
      <c r="AQ173" s="253" t="str">
        <f>IF(AQ172="","",VLOOKUP(AQ172,'シフト記号表（勤務時間帯）'!$C$6:$K$35,9,FALSE))</f>
        <v/>
      </c>
      <c r="AR173" s="253" t="str">
        <f>IF(AR172="","",VLOOKUP(AR172,'シフト記号表（勤務時間帯）'!$C$6:$K$35,9,FALSE))</f>
        <v/>
      </c>
      <c r="AS173" s="253" t="str">
        <f>IF(AS172="","",VLOOKUP(AS172,'シフト記号表（勤務時間帯）'!$C$6:$K$35,9,FALSE))</f>
        <v/>
      </c>
      <c r="AT173" s="254" t="str">
        <f>IF(AT172="","",VLOOKUP(AT172,'シフト記号表（勤務時間帯）'!$C$6:$K$35,9,FALSE))</f>
        <v/>
      </c>
      <c r="AU173" s="252" t="str">
        <f>IF(AU172="","",VLOOKUP(AU172,'シフト記号表（勤務時間帯）'!$C$6:$K$35,9,FALSE))</f>
        <v/>
      </c>
      <c r="AV173" s="253" t="str">
        <f>IF(AV172="","",VLOOKUP(AV172,'シフト記号表（勤務時間帯）'!$C$6:$K$35,9,FALSE))</f>
        <v/>
      </c>
      <c r="AW173" s="253" t="str">
        <f>IF(AW172="","",VLOOKUP(AW172,'シフト記号表（勤務時間帯）'!$C$6:$K$35,9,FALSE))</f>
        <v/>
      </c>
      <c r="AX173" s="716" t="str">
        <f>IF($BB$3="４週",SUM(S173:AT173),IF($BB$3="暦月",SUM(S173:AW173),""))</f>
        <v/>
      </c>
      <c r="AY173" s="717"/>
      <c r="AZ173" s="718" t="str">
        <f>IF($BB$3="４週",AX173/4,IF($BB$3="暦月",'勤務表（参考様式１_100名まで）'!AX173/('勤務表（参考様式１_100名まで）'!$BB$8/7),""))</f>
        <v/>
      </c>
      <c r="BA173" s="719"/>
      <c r="BB173" s="707"/>
      <c r="BC173" s="708"/>
      <c r="BD173" s="708"/>
      <c r="BE173" s="708"/>
      <c r="BF173" s="709"/>
    </row>
    <row r="174" spans="2:58" ht="20.25" customHeight="1" x14ac:dyDescent="0.15">
      <c r="B174" s="727"/>
      <c r="C174" s="734"/>
      <c r="D174" s="735"/>
      <c r="E174" s="736"/>
      <c r="F174" s="260">
        <f>C172</f>
        <v>0</v>
      </c>
      <c r="G174" s="739"/>
      <c r="H174" s="743"/>
      <c r="I174" s="741"/>
      <c r="J174" s="741"/>
      <c r="K174" s="742"/>
      <c r="L174" s="746"/>
      <c r="M174" s="711"/>
      <c r="N174" s="711"/>
      <c r="O174" s="712"/>
      <c r="P174" s="720" t="s">
        <v>250</v>
      </c>
      <c r="Q174" s="721"/>
      <c r="R174" s="722"/>
      <c r="S174" s="256" t="str">
        <f>IF(S172="","",VLOOKUP(S172,'シフト記号表（勤務時間帯）'!$C$6:$U$35,19,FALSE))</f>
        <v/>
      </c>
      <c r="T174" s="257" t="str">
        <f>IF(T172="","",VLOOKUP(T172,'シフト記号表（勤務時間帯）'!$C$6:$U$35,19,FALSE))</f>
        <v/>
      </c>
      <c r="U174" s="257" t="str">
        <f>IF(U172="","",VLOOKUP(U172,'シフト記号表（勤務時間帯）'!$C$6:$U$35,19,FALSE))</f>
        <v/>
      </c>
      <c r="V174" s="257" t="str">
        <f>IF(V172="","",VLOOKUP(V172,'シフト記号表（勤務時間帯）'!$C$6:$U$35,19,FALSE))</f>
        <v/>
      </c>
      <c r="W174" s="257" t="str">
        <f>IF(W172="","",VLOOKUP(W172,'シフト記号表（勤務時間帯）'!$C$6:$U$35,19,FALSE))</f>
        <v/>
      </c>
      <c r="X174" s="257" t="str">
        <f>IF(X172="","",VLOOKUP(X172,'シフト記号表（勤務時間帯）'!$C$6:$U$35,19,FALSE))</f>
        <v/>
      </c>
      <c r="Y174" s="258" t="str">
        <f>IF(Y172="","",VLOOKUP(Y172,'シフト記号表（勤務時間帯）'!$C$6:$U$35,19,FALSE))</f>
        <v/>
      </c>
      <c r="Z174" s="256" t="str">
        <f>IF(Z172="","",VLOOKUP(Z172,'シフト記号表（勤務時間帯）'!$C$6:$U$35,19,FALSE))</f>
        <v/>
      </c>
      <c r="AA174" s="257" t="str">
        <f>IF(AA172="","",VLOOKUP(AA172,'シフト記号表（勤務時間帯）'!$C$6:$U$35,19,FALSE))</f>
        <v/>
      </c>
      <c r="AB174" s="257" t="str">
        <f>IF(AB172="","",VLOOKUP(AB172,'シフト記号表（勤務時間帯）'!$C$6:$U$35,19,FALSE))</f>
        <v/>
      </c>
      <c r="AC174" s="257" t="str">
        <f>IF(AC172="","",VLOOKUP(AC172,'シフト記号表（勤務時間帯）'!$C$6:$U$35,19,FALSE))</f>
        <v/>
      </c>
      <c r="AD174" s="257" t="str">
        <f>IF(AD172="","",VLOOKUP(AD172,'シフト記号表（勤務時間帯）'!$C$6:$U$35,19,FALSE))</f>
        <v/>
      </c>
      <c r="AE174" s="257" t="str">
        <f>IF(AE172="","",VLOOKUP(AE172,'シフト記号表（勤務時間帯）'!$C$6:$U$35,19,FALSE))</f>
        <v/>
      </c>
      <c r="AF174" s="258" t="str">
        <f>IF(AF172="","",VLOOKUP(AF172,'シフト記号表（勤務時間帯）'!$C$6:$U$35,19,FALSE))</f>
        <v/>
      </c>
      <c r="AG174" s="256" t="str">
        <f>IF(AG172="","",VLOOKUP(AG172,'シフト記号表（勤務時間帯）'!$C$6:$U$35,19,FALSE))</f>
        <v/>
      </c>
      <c r="AH174" s="257" t="str">
        <f>IF(AH172="","",VLOOKUP(AH172,'シフト記号表（勤務時間帯）'!$C$6:$U$35,19,FALSE))</f>
        <v/>
      </c>
      <c r="AI174" s="257" t="str">
        <f>IF(AI172="","",VLOOKUP(AI172,'シフト記号表（勤務時間帯）'!$C$6:$U$35,19,FALSE))</f>
        <v/>
      </c>
      <c r="AJ174" s="257" t="str">
        <f>IF(AJ172="","",VLOOKUP(AJ172,'シフト記号表（勤務時間帯）'!$C$6:$U$35,19,FALSE))</f>
        <v/>
      </c>
      <c r="AK174" s="257" t="str">
        <f>IF(AK172="","",VLOOKUP(AK172,'シフト記号表（勤務時間帯）'!$C$6:$U$35,19,FALSE))</f>
        <v/>
      </c>
      <c r="AL174" s="257" t="str">
        <f>IF(AL172="","",VLOOKUP(AL172,'シフト記号表（勤務時間帯）'!$C$6:$U$35,19,FALSE))</f>
        <v/>
      </c>
      <c r="AM174" s="258" t="str">
        <f>IF(AM172="","",VLOOKUP(AM172,'シフト記号表（勤務時間帯）'!$C$6:$U$35,19,FALSE))</f>
        <v/>
      </c>
      <c r="AN174" s="256" t="str">
        <f>IF(AN172="","",VLOOKUP(AN172,'シフト記号表（勤務時間帯）'!$C$6:$U$35,19,FALSE))</f>
        <v/>
      </c>
      <c r="AO174" s="257" t="str">
        <f>IF(AO172="","",VLOOKUP(AO172,'シフト記号表（勤務時間帯）'!$C$6:$U$35,19,FALSE))</f>
        <v/>
      </c>
      <c r="AP174" s="257" t="str">
        <f>IF(AP172="","",VLOOKUP(AP172,'シフト記号表（勤務時間帯）'!$C$6:$U$35,19,FALSE))</f>
        <v/>
      </c>
      <c r="AQ174" s="257" t="str">
        <f>IF(AQ172="","",VLOOKUP(AQ172,'シフト記号表（勤務時間帯）'!$C$6:$U$35,19,FALSE))</f>
        <v/>
      </c>
      <c r="AR174" s="257" t="str">
        <f>IF(AR172="","",VLOOKUP(AR172,'シフト記号表（勤務時間帯）'!$C$6:$U$35,19,FALSE))</f>
        <v/>
      </c>
      <c r="AS174" s="257" t="str">
        <f>IF(AS172="","",VLOOKUP(AS172,'シフト記号表（勤務時間帯）'!$C$6:$U$35,19,FALSE))</f>
        <v/>
      </c>
      <c r="AT174" s="258" t="str">
        <f>IF(AT172="","",VLOOKUP(AT172,'シフト記号表（勤務時間帯）'!$C$6:$U$35,19,FALSE))</f>
        <v/>
      </c>
      <c r="AU174" s="256" t="str">
        <f>IF(AU172="","",VLOOKUP(AU172,'シフト記号表（勤務時間帯）'!$C$6:$U$35,19,FALSE))</f>
        <v/>
      </c>
      <c r="AV174" s="257" t="str">
        <f>IF(AV172="","",VLOOKUP(AV172,'シフト記号表（勤務時間帯）'!$C$6:$U$35,19,FALSE))</f>
        <v/>
      </c>
      <c r="AW174" s="257" t="str">
        <f>IF(AW172="","",VLOOKUP(AW172,'シフト記号表（勤務時間帯）'!$C$6:$U$35,19,FALSE))</f>
        <v/>
      </c>
      <c r="AX174" s="723" t="str">
        <f>IF($BB$3="４週",SUM(S174:AT174),IF($BB$3="暦月",SUM(S174:AW174),""))</f>
        <v/>
      </c>
      <c r="AY174" s="724"/>
      <c r="AZ174" s="725" t="str">
        <f>IF($BB$3="４週",AX174/4,IF($BB$3="暦月",'勤務表（参考様式１_100名まで）'!AX174/('勤務表（参考様式１_100名まで）'!$BB$8/7),""))</f>
        <v/>
      </c>
      <c r="BA174" s="726"/>
      <c r="BB174" s="710"/>
      <c r="BC174" s="711"/>
      <c r="BD174" s="711"/>
      <c r="BE174" s="711"/>
      <c r="BF174" s="712"/>
    </row>
    <row r="175" spans="2:58" ht="20.25" customHeight="1" x14ac:dyDescent="0.15">
      <c r="B175" s="727">
        <f>B172+1</f>
        <v>52</v>
      </c>
      <c r="C175" s="728"/>
      <c r="D175" s="729"/>
      <c r="E175" s="730"/>
      <c r="F175" s="259"/>
      <c r="G175" s="737"/>
      <c r="H175" s="740"/>
      <c r="I175" s="741"/>
      <c r="J175" s="741"/>
      <c r="K175" s="742"/>
      <c r="L175" s="744"/>
      <c r="M175" s="705"/>
      <c r="N175" s="705"/>
      <c r="O175" s="706"/>
      <c r="P175" s="747" t="s">
        <v>248</v>
      </c>
      <c r="Q175" s="748"/>
      <c r="R175" s="749"/>
      <c r="S175" s="248"/>
      <c r="T175" s="249"/>
      <c r="U175" s="249"/>
      <c r="V175" s="249"/>
      <c r="W175" s="249"/>
      <c r="X175" s="249"/>
      <c r="Y175" s="250"/>
      <c r="Z175" s="248"/>
      <c r="AA175" s="249"/>
      <c r="AB175" s="249"/>
      <c r="AC175" s="249"/>
      <c r="AD175" s="249"/>
      <c r="AE175" s="249"/>
      <c r="AF175" s="250"/>
      <c r="AG175" s="248"/>
      <c r="AH175" s="249"/>
      <c r="AI175" s="249"/>
      <c r="AJ175" s="249"/>
      <c r="AK175" s="249"/>
      <c r="AL175" s="249"/>
      <c r="AM175" s="250"/>
      <c r="AN175" s="248"/>
      <c r="AO175" s="249"/>
      <c r="AP175" s="249"/>
      <c r="AQ175" s="249"/>
      <c r="AR175" s="249"/>
      <c r="AS175" s="249"/>
      <c r="AT175" s="250"/>
      <c r="AU175" s="248"/>
      <c r="AV175" s="249"/>
      <c r="AW175" s="249"/>
      <c r="AX175" s="700"/>
      <c r="AY175" s="701"/>
      <c r="AZ175" s="702"/>
      <c r="BA175" s="703"/>
      <c r="BB175" s="704"/>
      <c r="BC175" s="705"/>
      <c r="BD175" s="705"/>
      <c r="BE175" s="705"/>
      <c r="BF175" s="706"/>
    </row>
    <row r="176" spans="2:58" ht="20.25" customHeight="1" x14ac:dyDescent="0.15">
      <c r="B176" s="727"/>
      <c r="C176" s="731"/>
      <c r="D176" s="732"/>
      <c r="E176" s="733"/>
      <c r="F176" s="251"/>
      <c r="G176" s="738"/>
      <c r="H176" s="743"/>
      <c r="I176" s="741"/>
      <c r="J176" s="741"/>
      <c r="K176" s="742"/>
      <c r="L176" s="745"/>
      <c r="M176" s="708"/>
      <c r="N176" s="708"/>
      <c r="O176" s="709"/>
      <c r="P176" s="713" t="s">
        <v>249</v>
      </c>
      <c r="Q176" s="714"/>
      <c r="R176" s="715"/>
      <c r="S176" s="252" t="str">
        <f>IF(S175="","",VLOOKUP(S175,'シフト記号表（勤務時間帯）'!$C$6:$K$35,9,FALSE))</f>
        <v/>
      </c>
      <c r="T176" s="253" t="str">
        <f>IF(T175="","",VLOOKUP(T175,'シフト記号表（勤務時間帯）'!$C$6:$K$35,9,FALSE))</f>
        <v/>
      </c>
      <c r="U176" s="253" t="str">
        <f>IF(U175="","",VLOOKUP(U175,'シフト記号表（勤務時間帯）'!$C$6:$K$35,9,FALSE))</f>
        <v/>
      </c>
      <c r="V176" s="253" t="str">
        <f>IF(V175="","",VLOOKUP(V175,'シフト記号表（勤務時間帯）'!$C$6:$K$35,9,FALSE))</f>
        <v/>
      </c>
      <c r="W176" s="253" t="str">
        <f>IF(W175="","",VLOOKUP(W175,'シフト記号表（勤務時間帯）'!$C$6:$K$35,9,FALSE))</f>
        <v/>
      </c>
      <c r="X176" s="253" t="str">
        <f>IF(X175="","",VLOOKUP(X175,'シフト記号表（勤務時間帯）'!$C$6:$K$35,9,FALSE))</f>
        <v/>
      </c>
      <c r="Y176" s="254" t="str">
        <f>IF(Y175="","",VLOOKUP(Y175,'シフト記号表（勤務時間帯）'!$C$6:$K$35,9,FALSE))</f>
        <v/>
      </c>
      <c r="Z176" s="252" t="str">
        <f>IF(Z175="","",VLOOKUP(Z175,'シフト記号表（勤務時間帯）'!$C$6:$K$35,9,FALSE))</f>
        <v/>
      </c>
      <c r="AA176" s="253" t="str">
        <f>IF(AA175="","",VLOOKUP(AA175,'シフト記号表（勤務時間帯）'!$C$6:$K$35,9,FALSE))</f>
        <v/>
      </c>
      <c r="AB176" s="253" t="str">
        <f>IF(AB175="","",VLOOKUP(AB175,'シフト記号表（勤務時間帯）'!$C$6:$K$35,9,FALSE))</f>
        <v/>
      </c>
      <c r="AC176" s="253" t="str">
        <f>IF(AC175="","",VLOOKUP(AC175,'シフト記号表（勤務時間帯）'!$C$6:$K$35,9,FALSE))</f>
        <v/>
      </c>
      <c r="AD176" s="253" t="str">
        <f>IF(AD175="","",VLOOKUP(AD175,'シフト記号表（勤務時間帯）'!$C$6:$K$35,9,FALSE))</f>
        <v/>
      </c>
      <c r="AE176" s="253" t="str">
        <f>IF(AE175="","",VLOOKUP(AE175,'シフト記号表（勤務時間帯）'!$C$6:$K$35,9,FALSE))</f>
        <v/>
      </c>
      <c r="AF176" s="254" t="str">
        <f>IF(AF175="","",VLOOKUP(AF175,'シフト記号表（勤務時間帯）'!$C$6:$K$35,9,FALSE))</f>
        <v/>
      </c>
      <c r="AG176" s="252" t="str">
        <f>IF(AG175="","",VLOOKUP(AG175,'シフト記号表（勤務時間帯）'!$C$6:$K$35,9,FALSE))</f>
        <v/>
      </c>
      <c r="AH176" s="253" t="str">
        <f>IF(AH175="","",VLOOKUP(AH175,'シフト記号表（勤務時間帯）'!$C$6:$K$35,9,FALSE))</f>
        <v/>
      </c>
      <c r="AI176" s="253" t="str">
        <f>IF(AI175="","",VLOOKUP(AI175,'シフト記号表（勤務時間帯）'!$C$6:$K$35,9,FALSE))</f>
        <v/>
      </c>
      <c r="AJ176" s="253" t="str">
        <f>IF(AJ175="","",VLOOKUP(AJ175,'シフト記号表（勤務時間帯）'!$C$6:$K$35,9,FALSE))</f>
        <v/>
      </c>
      <c r="AK176" s="253" t="str">
        <f>IF(AK175="","",VLOOKUP(AK175,'シフト記号表（勤務時間帯）'!$C$6:$K$35,9,FALSE))</f>
        <v/>
      </c>
      <c r="AL176" s="253" t="str">
        <f>IF(AL175="","",VLOOKUP(AL175,'シフト記号表（勤務時間帯）'!$C$6:$K$35,9,FALSE))</f>
        <v/>
      </c>
      <c r="AM176" s="254" t="str">
        <f>IF(AM175="","",VLOOKUP(AM175,'シフト記号表（勤務時間帯）'!$C$6:$K$35,9,FALSE))</f>
        <v/>
      </c>
      <c r="AN176" s="252" t="str">
        <f>IF(AN175="","",VLOOKUP(AN175,'シフト記号表（勤務時間帯）'!$C$6:$K$35,9,FALSE))</f>
        <v/>
      </c>
      <c r="AO176" s="253" t="str">
        <f>IF(AO175="","",VLOOKUP(AO175,'シフト記号表（勤務時間帯）'!$C$6:$K$35,9,FALSE))</f>
        <v/>
      </c>
      <c r="AP176" s="253" t="str">
        <f>IF(AP175="","",VLOOKUP(AP175,'シフト記号表（勤務時間帯）'!$C$6:$K$35,9,FALSE))</f>
        <v/>
      </c>
      <c r="AQ176" s="253" t="str">
        <f>IF(AQ175="","",VLOOKUP(AQ175,'シフト記号表（勤務時間帯）'!$C$6:$K$35,9,FALSE))</f>
        <v/>
      </c>
      <c r="AR176" s="253" t="str">
        <f>IF(AR175="","",VLOOKUP(AR175,'シフト記号表（勤務時間帯）'!$C$6:$K$35,9,FALSE))</f>
        <v/>
      </c>
      <c r="AS176" s="253" t="str">
        <f>IF(AS175="","",VLOOKUP(AS175,'シフト記号表（勤務時間帯）'!$C$6:$K$35,9,FALSE))</f>
        <v/>
      </c>
      <c r="AT176" s="254" t="str">
        <f>IF(AT175="","",VLOOKUP(AT175,'シフト記号表（勤務時間帯）'!$C$6:$K$35,9,FALSE))</f>
        <v/>
      </c>
      <c r="AU176" s="252" t="str">
        <f>IF(AU175="","",VLOOKUP(AU175,'シフト記号表（勤務時間帯）'!$C$6:$K$35,9,FALSE))</f>
        <v/>
      </c>
      <c r="AV176" s="253" t="str">
        <f>IF(AV175="","",VLOOKUP(AV175,'シフト記号表（勤務時間帯）'!$C$6:$K$35,9,FALSE))</f>
        <v/>
      </c>
      <c r="AW176" s="253" t="str">
        <f>IF(AW175="","",VLOOKUP(AW175,'シフト記号表（勤務時間帯）'!$C$6:$K$35,9,FALSE))</f>
        <v/>
      </c>
      <c r="AX176" s="716" t="str">
        <f>IF($BB$3="４週",SUM(S176:AT176),IF($BB$3="暦月",SUM(S176:AW176),""))</f>
        <v/>
      </c>
      <c r="AY176" s="717"/>
      <c r="AZ176" s="718" t="str">
        <f>IF($BB$3="４週",AX176/4,IF($BB$3="暦月",'勤務表（参考様式１_100名まで）'!AX176/('勤務表（参考様式１_100名まで）'!$BB$8/7),""))</f>
        <v/>
      </c>
      <c r="BA176" s="719"/>
      <c r="BB176" s="707"/>
      <c r="BC176" s="708"/>
      <c r="BD176" s="708"/>
      <c r="BE176" s="708"/>
      <c r="BF176" s="709"/>
    </row>
    <row r="177" spans="2:58" ht="20.25" customHeight="1" x14ac:dyDescent="0.15">
      <c r="B177" s="727"/>
      <c r="C177" s="734"/>
      <c r="D177" s="735"/>
      <c r="E177" s="736"/>
      <c r="F177" s="260">
        <f>C175</f>
        <v>0</v>
      </c>
      <c r="G177" s="739"/>
      <c r="H177" s="743"/>
      <c r="I177" s="741"/>
      <c r="J177" s="741"/>
      <c r="K177" s="742"/>
      <c r="L177" s="746"/>
      <c r="M177" s="711"/>
      <c r="N177" s="711"/>
      <c r="O177" s="712"/>
      <c r="P177" s="720" t="s">
        <v>250</v>
      </c>
      <c r="Q177" s="721"/>
      <c r="R177" s="722"/>
      <c r="S177" s="256" t="str">
        <f>IF(S175="","",VLOOKUP(S175,'シフト記号表（勤務時間帯）'!$C$6:$U$35,19,FALSE))</f>
        <v/>
      </c>
      <c r="T177" s="257" t="str">
        <f>IF(T175="","",VLOOKUP(T175,'シフト記号表（勤務時間帯）'!$C$6:$U$35,19,FALSE))</f>
        <v/>
      </c>
      <c r="U177" s="257" t="str">
        <f>IF(U175="","",VLOOKUP(U175,'シフト記号表（勤務時間帯）'!$C$6:$U$35,19,FALSE))</f>
        <v/>
      </c>
      <c r="V177" s="257" t="str">
        <f>IF(V175="","",VLOOKUP(V175,'シフト記号表（勤務時間帯）'!$C$6:$U$35,19,FALSE))</f>
        <v/>
      </c>
      <c r="W177" s="257" t="str">
        <f>IF(W175="","",VLOOKUP(W175,'シフト記号表（勤務時間帯）'!$C$6:$U$35,19,FALSE))</f>
        <v/>
      </c>
      <c r="X177" s="257" t="str">
        <f>IF(X175="","",VLOOKUP(X175,'シフト記号表（勤務時間帯）'!$C$6:$U$35,19,FALSE))</f>
        <v/>
      </c>
      <c r="Y177" s="258" t="str">
        <f>IF(Y175="","",VLOOKUP(Y175,'シフト記号表（勤務時間帯）'!$C$6:$U$35,19,FALSE))</f>
        <v/>
      </c>
      <c r="Z177" s="256" t="str">
        <f>IF(Z175="","",VLOOKUP(Z175,'シフト記号表（勤務時間帯）'!$C$6:$U$35,19,FALSE))</f>
        <v/>
      </c>
      <c r="AA177" s="257" t="str">
        <f>IF(AA175="","",VLOOKUP(AA175,'シフト記号表（勤務時間帯）'!$C$6:$U$35,19,FALSE))</f>
        <v/>
      </c>
      <c r="AB177" s="257" t="str">
        <f>IF(AB175="","",VLOOKUP(AB175,'シフト記号表（勤務時間帯）'!$C$6:$U$35,19,FALSE))</f>
        <v/>
      </c>
      <c r="AC177" s="257" t="str">
        <f>IF(AC175="","",VLOOKUP(AC175,'シフト記号表（勤務時間帯）'!$C$6:$U$35,19,FALSE))</f>
        <v/>
      </c>
      <c r="AD177" s="257" t="str">
        <f>IF(AD175="","",VLOOKUP(AD175,'シフト記号表（勤務時間帯）'!$C$6:$U$35,19,FALSE))</f>
        <v/>
      </c>
      <c r="AE177" s="257" t="str">
        <f>IF(AE175="","",VLOOKUP(AE175,'シフト記号表（勤務時間帯）'!$C$6:$U$35,19,FALSE))</f>
        <v/>
      </c>
      <c r="AF177" s="258" t="str">
        <f>IF(AF175="","",VLOOKUP(AF175,'シフト記号表（勤務時間帯）'!$C$6:$U$35,19,FALSE))</f>
        <v/>
      </c>
      <c r="AG177" s="256" t="str">
        <f>IF(AG175="","",VLOOKUP(AG175,'シフト記号表（勤務時間帯）'!$C$6:$U$35,19,FALSE))</f>
        <v/>
      </c>
      <c r="AH177" s="257" t="str">
        <f>IF(AH175="","",VLOOKUP(AH175,'シフト記号表（勤務時間帯）'!$C$6:$U$35,19,FALSE))</f>
        <v/>
      </c>
      <c r="AI177" s="257" t="str">
        <f>IF(AI175="","",VLOOKUP(AI175,'シフト記号表（勤務時間帯）'!$C$6:$U$35,19,FALSE))</f>
        <v/>
      </c>
      <c r="AJ177" s="257" t="str">
        <f>IF(AJ175="","",VLOOKUP(AJ175,'シフト記号表（勤務時間帯）'!$C$6:$U$35,19,FALSE))</f>
        <v/>
      </c>
      <c r="AK177" s="257" t="str">
        <f>IF(AK175="","",VLOOKUP(AK175,'シフト記号表（勤務時間帯）'!$C$6:$U$35,19,FALSE))</f>
        <v/>
      </c>
      <c r="AL177" s="257" t="str">
        <f>IF(AL175="","",VLOOKUP(AL175,'シフト記号表（勤務時間帯）'!$C$6:$U$35,19,FALSE))</f>
        <v/>
      </c>
      <c r="AM177" s="258" t="str">
        <f>IF(AM175="","",VLOOKUP(AM175,'シフト記号表（勤務時間帯）'!$C$6:$U$35,19,FALSE))</f>
        <v/>
      </c>
      <c r="AN177" s="256" t="str">
        <f>IF(AN175="","",VLOOKUP(AN175,'シフト記号表（勤務時間帯）'!$C$6:$U$35,19,FALSE))</f>
        <v/>
      </c>
      <c r="AO177" s="257" t="str">
        <f>IF(AO175="","",VLOOKUP(AO175,'シフト記号表（勤務時間帯）'!$C$6:$U$35,19,FALSE))</f>
        <v/>
      </c>
      <c r="AP177" s="257" t="str">
        <f>IF(AP175="","",VLOOKUP(AP175,'シフト記号表（勤務時間帯）'!$C$6:$U$35,19,FALSE))</f>
        <v/>
      </c>
      <c r="AQ177" s="257" t="str">
        <f>IF(AQ175="","",VLOOKUP(AQ175,'シフト記号表（勤務時間帯）'!$C$6:$U$35,19,FALSE))</f>
        <v/>
      </c>
      <c r="AR177" s="257" t="str">
        <f>IF(AR175="","",VLOOKUP(AR175,'シフト記号表（勤務時間帯）'!$C$6:$U$35,19,FALSE))</f>
        <v/>
      </c>
      <c r="AS177" s="257" t="str">
        <f>IF(AS175="","",VLOOKUP(AS175,'シフト記号表（勤務時間帯）'!$C$6:$U$35,19,FALSE))</f>
        <v/>
      </c>
      <c r="AT177" s="258" t="str">
        <f>IF(AT175="","",VLOOKUP(AT175,'シフト記号表（勤務時間帯）'!$C$6:$U$35,19,FALSE))</f>
        <v/>
      </c>
      <c r="AU177" s="256" t="str">
        <f>IF(AU175="","",VLOOKUP(AU175,'シフト記号表（勤務時間帯）'!$C$6:$U$35,19,FALSE))</f>
        <v/>
      </c>
      <c r="AV177" s="257" t="str">
        <f>IF(AV175="","",VLOOKUP(AV175,'シフト記号表（勤務時間帯）'!$C$6:$U$35,19,FALSE))</f>
        <v/>
      </c>
      <c r="AW177" s="257" t="str">
        <f>IF(AW175="","",VLOOKUP(AW175,'シフト記号表（勤務時間帯）'!$C$6:$U$35,19,FALSE))</f>
        <v/>
      </c>
      <c r="AX177" s="723" t="str">
        <f>IF($BB$3="４週",SUM(S177:AT177),IF($BB$3="暦月",SUM(S177:AW177),""))</f>
        <v/>
      </c>
      <c r="AY177" s="724"/>
      <c r="AZ177" s="725" t="str">
        <f>IF($BB$3="４週",AX177/4,IF($BB$3="暦月",'勤務表（参考様式１_100名まで）'!AX177/('勤務表（参考様式１_100名まで）'!$BB$8/7),""))</f>
        <v/>
      </c>
      <c r="BA177" s="726"/>
      <c r="BB177" s="710"/>
      <c r="BC177" s="711"/>
      <c r="BD177" s="711"/>
      <c r="BE177" s="711"/>
      <c r="BF177" s="712"/>
    </row>
    <row r="178" spans="2:58" ht="20.25" customHeight="1" x14ac:dyDescent="0.15">
      <c r="B178" s="727">
        <f>B175+1</f>
        <v>53</v>
      </c>
      <c r="C178" s="728"/>
      <c r="D178" s="729"/>
      <c r="E178" s="730"/>
      <c r="F178" s="259"/>
      <c r="G178" s="737"/>
      <c r="H178" s="740"/>
      <c r="I178" s="741"/>
      <c r="J178" s="741"/>
      <c r="K178" s="742"/>
      <c r="L178" s="744"/>
      <c r="M178" s="705"/>
      <c r="N178" s="705"/>
      <c r="O178" s="706"/>
      <c r="P178" s="747" t="s">
        <v>248</v>
      </c>
      <c r="Q178" s="748"/>
      <c r="R178" s="749"/>
      <c r="S178" s="248"/>
      <c r="T178" s="249"/>
      <c r="U178" s="249"/>
      <c r="V178" s="249"/>
      <c r="W178" s="249"/>
      <c r="X178" s="249"/>
      <c r="Y178" s="250"/>
      <c r="Z178" s="248"/>
      <c r="AA178" s="249"/>
      <c r="AB178" s="249"/>
      <c r="AC178" s="249"/>
      <c r="AD178" s="249"/>
      <c r="AE178" s="249"/>
      <c r="AF178" s="250"/>
      <c r="AG178" s="248"/>
      <c r="AH178" s="249"/>
      <c r="AI178" s="249"/>
      <c r="AJ178" s="249"/>
      <c r="AK178" s="249"/>
      <c r="AL178" s="249"/>
      <c r="AM178" s="250"/>
      <c r="AN178" s="248"/>
      <c r="AO178" s="249"/>
      <c r="AP178" s="249"/>
      <c r="AQ178" s="249"/>
      <c r="AR178" s="249"/>
      <c r="AS178" s="249"/>
      <c r="AT178" s="250"/>
      <c r="AU178" s="248"/>
      <c r="AV178" s="249"/>
      <c r="AW178" s="249"/>
      <c r="AX178" s="700"/>
      <c r="AY178" s="701"/>
      <c r="AZ178" s="702"/>
      <c r="BA178" s="703"/>
      <c r="BB178" s="704"/>
      <c r="BC178" s="705"/>
      <c r="BD178" s="705"/>
      <c r="BE178" s="705"/>
      <c r="BF178" s="706"/>
    </row>
    <row r="179" spans="2:58" ht="20.25" customHeight="1" x14ac:dyDescent="0.15">
      <c r="B179" s="727"/>
      <c r="C179" s="731"/>
      <c r="D179" s="732"/>
      <c r="E179" s="733"/>
      <c r="F179" s="251"/>
      <c r="G179" s="738"/>
      <c r="H179" s="743"/>
      <c r="I179" s="741"/>
      <c r="J179" s="741"/>
      <c r="K179" s="742"/>
      <c r="L179" s="745"/>
      <c r="M179" s="708"/>
      <c r="N179" s="708"/>
      <c r="O179" s="709"/>
      <c r="P179" s="713" t="s">
        <v>249</v>
      </c>
      <c r="Q179" s="714"/>
      <c r="R179" s="715"/>
      <c r="S179" s="252" t="str">
        <f>IF(S178="","",VLOOKUP(S178,'シフト記号表（勤務時間帯）'!$C$6:$K$35,9,FALSE))</f>
        <v/>
      </c>
      <c r="T179" s="253" t="str">
        <f>IF(T178="","",VLOOKUP(T178,'シフト記号表（勤務時間帯）'!$C$6:$K$35,9,FALSE))</f>
        <v/>
      </c>
      <c r="U179" s="253" t="str">
        <f>IF(U178="","",VLOOKUP(U178,'シフト記号表（勤務時間帯）'!$C$6:$K$35,9,FALSE))</f>
        <v/>
      </c>
      <c r="V179" s="253" t="str">
        <f>IF(V178="","",VLOOKUP(V178,'シフト記号表（勤務時間帯）'!$C$6:$K$35,9,FALSE))</f>
        <v/>
      </c>
      <c r="W179" s="253" t="str">
        <f>IF(W178="","",VLOOKUP(W178,'シフト記号表（勤務時間帯）'!$C$6:$K$35,9,FALSE))</f>
        <v/>
      </c>
      <c r="X179" s="253" t="str">
        <f>IF(X178="","",VLOOKUP(X178,'シフト記号表（勤務時間帯）'!$C$6:$K$35,9,FALSE))</f>
        <v/>
      </c>
      <c r="Y179" s="254" t="str">
        <f>IF(Y178="","",VLOOKUP(Y178,'シフト記号表（勤務時間帯）'!$C$6:$K$35,9,FALSE))</f>
        <v/>
      </c>
      <c r="Z179" s="252" t="str">
        <f>IF(Z178="","",VLOOKUP(Z178,'シフト記号表（勤務時間帯）'!$C$6:$K$35,9,FALSE))</f>
        <v/>
      </c>
      <c r="AA179" s="253" t="str">
        <f>IF(AA178="","",VLOOKUP(AA178,'シフト記号表（勤務時間帯）'!$C$6:$K$35,9,FALSE))</f>
        <v/>
      </c>
      <c r="AB179" s="253" t="str">
        <f>IF(AB178="","",VLOOKUP(AB178,'シフト記号表（勤務時間帯）'!$C$6:$K$35,9,FALSE))</f>
        <v/>
      </c>
      <c r="AC179" s="253" t="str">
        <f>IF(AC178="","",VLOOKUP(AC178,'シフト記号表（勤務時間帯）'!$C$6:$K$35,9,FALSE))</f>
        <v/>
      </c>
      <c r="AD179" s="253" t="str">
        <f>IF(AD178="","",VLOOKUP(AD178,'シフト記号表（勤務時間帯）'!$C$6:$K$35,9,FALSE))</f>
        <v/>
      </c>
      <c r="AE179" s="253" t="str">
        <f>IF(AE178="","",VLOOKUP(AE178,'シフト記号表（勤務時間帯）'!$C$6:$K$35,9,FALSE))</f>
        <v/>
      </c>
      <c r="AF179" s="254" t="str">
        <f>IF(AF178="","",VLOOKUP(AF178,'シフト記号表（勤務時間帯）'!$C$6:$K$35,9,FALSE))</f>
        <v/>
      </c>
      <c r="AG179" s="252" t="str">
        <f>IF(AG178="","",VLOOKUP(AG178,'シフト記号表（勤務時間帯）'!$C$6:$K$35,9,FALSE))</f>
        <v/>
      </c>
      <c r="AH179" s="253" t="str">
        <f>IF(AH178="","",VLOOKUP(AH178,'シフト記号表（勤務時間帯）'!$C$6:$K$35,9,FALSE))</f>
        <v/>
      </c>
      <c r="AI179" s="253" t="str">
        <f>IF(AI178="","",VLOOKUP(AI178,'シフト記号表（勤務時間帯）'!$C$6:$K$35,9,FALSE))</f>
        <v/>
      </c>
      <c r="AJ179" s="253" t="str">
        <f>IF(AJ178="","",VLOOKUP(AJ178,'シフト記号表（勤務時間帯）'!$C$6:$K$35,9,FALSE))</f>
        <v/>
      </c>
      <c r="AK179" s="253" t="str">
        <f>IF(AK178="","",VLOOKUP(AK178,'シフト記号表（勤務時間帯）'!$C$6:$K$35,9,FALSE))</f>
        <v/>
      </c>
      <c r="AL179" s="253" t="str">
        <f>IF(AL178="","",VLOOKUP(AL178,'シフト記号表（勤務時間帯）'!$C$6:$K$35,9,FALSE))</f>
        <v/>
      </c>
      <c r="AM179" s="254" t="str">
        <f>IF(AM178="","",VLOOKUP(AM178,'シフト記号表（勤務時間帯）'!$C$6:$K$35,9,FALSE))</f>
        <v/>
      </c>
      <c r="AN179" s="252" t="str">
        <f>IF(AN178="","",VLOOKUP(AN178,'シフト記号表（勤務時間帯）'!$C$6:$K$35,9,FALSE))</f>
        <v/>
      </c>
      <c r="AO179" s="253" t="str">
        <f>IF(AO178="","",VLOOKUP(AO178,'シフト記号表（勤務時間帯）'!$C$6:$K$35,9,FALSE))</f>
        <v/>
      </c>
      <c r="AP179" s="253" t="str">
        <f>IF(AP178="","",VLOOKUP(AP178,'シフト記号表（勤務時間帯）'!$C$6:$K$35,9,FALSE))</f>
        <v/>
      </c>
      <c r="AQ179" s="253" t="str">
        <f>IF(AQ178="","",VLOOKUP(AQ178,'シフト記号表（勤務時間帯）'!$C$6:$K$35,9,FALSE))</f>
        <v/>
      </c>
      <c r="AR179" s="253" t="str">
        <f>IF(AR178="","",VLOOKUP(AR178,'シフト記号表（勤務時間帯）'!$C$6:$K$35,9,FALSE))</f>
        <v/>
      </c>
      <c r="AS179" s="253" t="str">
        <f>IF(AS178="","",VLOOKUP(AS178,'シフト記号表（勤務時間帯）'!$C$6:$K$35,9,FALSE))</f>
        <v/>
      </c>
      <c r="AT179" s="254" t="str">
        <f>IF(AT178="","",VLOOKUP(AT178,'シフト記号表（勤務時間帯）'!$C$6:$K$35,9,FALSE))</f>
        <v/>
      </c>
      <c r="AU179" s="252" t="str">
        <f>IF(AU178="","",VLOOKUP(AU178,'シフト記号表（勤務時間帯）'!$C$6:$K$35,9,FALSE))</f>
        <v/>
      </c>
      <c r="AV179" s="253" t="str">
        <f>IF(AV178="","",VLOOKUP(AV178,'シフト記号表（勤務時間帯）'!$C$6:$K$35,9,FALSE))</f>
        <v/>
      </c>
      <c r="AW179" s="253" t="str">
        <f>IF(AW178="","",VLOOKUP(AW178,'シフト記号表（勤務時間帯）'!$C$6:$K$35,9,FALSE))</f>
        <v/>
      </c>
      <c r="AX179" s="716" t="str">
        <f>IF($BB$3="４週",SUM(S179:AT179),IF($BB$3="暦月",SUM(S179:AW179),""))</f>
        <v/>
      </c>
      <c r="AY179" s="717"/>
      <c r="AZ179" s="718" t="str">
        <f>IF($BB$3="４週",AX179/4,IF($BB$3="暦月",'勤務表（参考様式１_100名まで）'!AX179/('勤務表（参考様式１_100名まで）'!$BB$8/7),""))</f>
        <v/>
      </c>
      <c r="BA179" s="719"/>
      <c r="BB179" s="707"/>
      <c r="BC179" s="708"/>
      <c r="BD179" s="708"/>
      <c r="BE179" s="708"/>
      <c r="BF179" s="709"/>
    </row>
    <row r="180" spans="2:58" ht="20.25" customHeight="1" x14ac:dyDescent="0.15">
      <c r="B180" s="727"/>
      <c r="C180" s="734"/>
      <c r="D180" s="735"/>
      <c r="E180" s="736"/>
      <c r="F180" s="260">
        <f>C178</f>
        <v>0</v>
      </c>
      <c r="G180" s="739"/>
      <c r="H180" s="743"/>
      <c r="I180" s="741"/>
      <c r="J180" s="741"/>
      <c r="K180" s="742"/>
      <c r="L180" s="746"/>
      <c r="M180" s="711"/>
      <c r="N180" s="711"/>
      <c r="O180" s="712"/>
      <c r="P180" s="720" t="s">
        <v>250</v>
      </c>
      <c r="Q180" s="721"/>
      <c r="R180" s="722"/>
      <c r="S180" s="256" t="str">
        <f>IF(S178="","",VLOOKUP(S178,'シフト記号表（勤務時間帯）'!$C$6:$U$35,19,FALSE))</f>
        <v/>
      </c>
      <c r="T180" s="257" t="str">
        <f>IF(T178="","",VLOOKUP(T178,'シフト記号表（勤務時間帯）'!$C$6:$U$35,19,FALSE))</f>
        <v/>
      </c>
      <c r="U180" s="257" t="str">
        <f>IF(U178="","",VLOOKUP(U178,'シフト記号表（勤務時間帯）'!$C$6:$U$35,19,FALSE))</f>
        <v/>
      </c>
      <c r="V180" s="257" t="str">
        <f>IF(V178="","",VLOOKUP(V178,'シフト記号表（勤務時間帯）'!$C$6:$U$35,19,FALSE))</f>
        <v/>
      </c>
      <c r="W180" s="257" t="str">
        <f>IF(W178="","",VLOOKUP(W178,'シフト記号表（勤務時間帯）'!$C$6:$U$35,19,FALSE))</f>
        <v/>
      </c>
      <c r="X180" s="257" t="str">
        <f>IF(X178="","",VLOOKUP(X178,'シフト記号表（勤務時間帯）'!$C$6:$U$35,19,FALSE))</f>
        <v/>
      </c>
      <c r="Y180" s="258" t="str">
        <f>IF(Y178="","",VLOOKUP(Y178,'シフト記号表（勤務時間帯）'!$C$6:$U$35,19,FALSE))</f>
        <v/>
      </c>
      <c r="Z180" s="256" t="str">
        <f>IF(Z178="","",VLOOKUP(Z178,'シフト記号表（勤務時間帯）'!$C$6:$U$35,19,FALSE))</f>
        <v/>
      </c>
      <c r="AA180" s="257" t="str">
        <f>IF(AA178="","",VLOOKUP(AA178,'シフト記号表（勤務時間帯）'!$C$6:$U$35,19,FALSE))</f>
        <v/>
      </c>
      <c r="AB180" s="257" t="str">
        <f>IF(AB178="","",VLOOKUP(AB178,'シフト記号表（勤務時間帯）'!$C$6:$U$35,19,FALSE))</f>
        <v/>
      </c>
      <c r="AC180" s="257" t="str">
        <f>IF(AC178="","",VLOOKUP(AC178,'シフト記号表（勤務時間帯）'!$C$6:$U$35,19,FALSE))</f>
        <v/>
      </c>
      <c r="AD180" s="257" t="str">
        <f>IF(AD178="","",VLOOKUP(AD178,'シフト記号表（勤務時間帯）'!$C$6:$U$35,19,FALSE))</f>
        <v/>
      </c>
      <c r="AE180" s="257" t="str">
        <f>IF(AE178="","",VLOOKUP(AE178,'シフト記号表（勤務時間帯）'!$C$6:$U$35,19,FALSE))</f>
        <v/>
      </c>
      <c r="AF180" s="258" t="str">
        <f>IF(AF178="","",VLOOKUP(AF178,'シフト記号表（勤務時間帯）'!$C$6:$U$35,19,FALSE))</f>
        <v/>
      </c>
      <c r="AG180" s="256" t="str">
        <f>IF(AG178="","",VLOOKUP(AG178,'シフト記号表（勤務時間帯）'!$C$6:$U$35,19,FALSE))</f>
        <v/>
      </c>
      <c r="AH180" s="257" t="str">
        <f>IF(AH178="","",VLOOKUP(AH178,'シフト記号表（勤務時間帯）'!$C$6:$U$35,19,FALSE))</f>
        <v/>
      </c>
      <c r="AI180" s="257" t="str">
        <f>IF(AI178="","",VLOOKUP(AI178,'シフト記号表（勤務時間帯）'!$C$6:$U$35,19,FALSE))</f>
        <v/>
      </c>
      <c r="AJ180" s="257" t="str">
        <f>IF(AJ178="","",VLOOKUP(AJ178,'シフト記号表（勤務時間帯）'!$C$6:$U$35,19,FALSE))</f>
        <v/>
      </c>
      <c r="AK180" s="257" t="str">
        <f>IF(AK178="","",VLOOKUP(AK178,'シフト記号表（勤務時間帯）'!$C$6:$U$35,19,FALSE))</f>
        <v/>
      </c>
      <c r="AL180" s="257" t="str">
        <f>IF(AL178="","",VLOOKUP(AL178,'シフト記号表（勤務時間帯）'!$C$6:$U$35,19,FALSE))</f>
        <v/>
      </c>
      <c r="AM180" s="258" t="str">
        <f>IF(AM178="","",VLOOKUP(AM178,'シフト記号表（勤務時間帯）'!$C$6:$U$35,19,FALSE))</f>
        <v/>
      </c>
      <c r="AN180" s="256" t="str">
        <f>IF(AN178="","",VLOOKUP(AN178,'シフト記号表（勤務時間帯）'!$C$6:$U$35,19,FALSE))</f>
        <v/>
      </c>
      <c r="AO180" s="257" t="str">
        <f>IF(AO178="","",VLOOKUP(AO178,'シフト記号表（勤務時間帯）'!$C$6:$U$35,19,FALSE))</f>
        <v/>
      </c>
      <c r="AP180" s="257" t="str">
        <f>IF(AP178="","",VLOOKUP(AP178,'シフト記号表（勤務時間帯）'!$C$6:$U$35,19,FALSE))</f>
        <v/>
      </c>
      <c r="AQ180" s="257" t="str">
        <f>IF(AQ178="","",VLOOKUP(AQ178,'シフト記号表（勤務時間帯）'!$C$6:$U$35,19,FALSE))</f>
        <v/>
      </c>
      <c r="AR180" s="257" t="str">
        <f>IF(AR178="","",VLOOKUP(AR178,'シフト記号表（勤務時間帯）'!$C$6:$U$35,19,FALSE))</f>
        <v/>
      </c>
      <c r="AS180" s="257" t="str">
        <f>IF(AS178="","",VLOOKUP(AS178,'シフト記号表（勤務時間帯）'!$C$6:$U$35,19,FALSE))</f>
        <v/>
      </c>
      <c r="AT180" s="258" t="str">
        <f>IF(AT178="","",VLOOKUP(AT178,'シフト記号表（勤務時間帯）'!$C$6:$U$35,19,FALSE))</f>
        <v/>
      </c>
      <c r="AU180" s="256" t="str">
        <f>IF(AU178="","",VLOOKUP(AU178,'シフト記号表（勤務時間帯）'!$C$6:$U$35,19,FALSE))</f>
        <v/>
      </c>
      <c r="AV180" s="257" t="str">
        <f>IF(AV178="","",VLOOKUP(AV178,'シフト記号表（勤務時間帯）'!$C$6:$U$35,19,FALSE))</f>
        <v/>
      </c>
      <c r="AW180" s="257" t="str">
        <f>IF(AW178="","",VLOOKUP(AW178,'シフト記号表（勤務時間帯）'!$C$6:$U$35,19,FALSE))</f>
        <v/>
      </c>
      <c r="AX180" s="723" t="str">
        <f>IF($BB$3="４週",SUM(S180:AT180),IF($BB$3="暦月",SUM(S180:AW180),""))</f>
        <v/>
      </c>
      <c r="AY180" s="724"/>
      <c r="AZ180" s="725" t="str">
        <f>IF($BB$3="４週",AX180/4,IF($BB$3="暦月",'勤務表（参考様式１_100名まで）'!AX180/('勤務表（参考様式１_100名まで）'!$BB$8/7),""))</f>
        <v/>
      </c>
      <c r="BA180" s="726"/>
      <c r="BB180" s="710"/>
      <c r="BC180" s="711"/>
      <c r="BD180" s="711"/>
      <c r="BE180" s="711"/>
      <c r="BF180" s="712"/>
    </row>
    <row r="181" spans="2:58" ht="20.25" customHeight="1" x14ac:dyDescent="0.15">
      <c r="B181" s="727">
        <f>B178+1</f>
        <v>54</v>
      </c>
      <c r="C181" s="728"/>
      <c r="D181" s="729"/>
      <c r="E181" s="730"/>
      <c r="F181" s="259"/>
      <c r="G181" s="737"/>
      <c r="H181" s="740"/>
      <c r="I181" s="741"/>
      <c r="J181" s="741"/>
      <c r="K181" s="742"/>
      <c r="L181" s="744"/>
      <c r="M181" s="705"/>
      <c r="N181" s="705"/>
      <c r="O181" s="706"/>
      <c r="P181" s="747" t="s">
        <v>248</v>
      </c>
      <c r="Q181" s="748"/>
      <c r="R181" s="749"/>
      <c r="S181" s="248"/>
      <c r="T181" s="249"/>
      <c r="U181" s="249"/>
      <c r="V181" s="249"/>
      <c r="W181" s="249"/>
      <c r="X181" s="249"/>
      <c r="Y181" s="250"/>
      <c r="Z181" s="248"/>
      <c r="AA181" s="249"/>
      <c r="AB181" s="249"/>
      <c r="AC181" s="249"/>
      <c r="AD181" s="249"/>
      <c r="AE181" s="249"/>
      <c r="AF181" s="250"/>
      <c r="AG181" s="248"/>
      <c r="AH181" s="249"/>
      <c r="AI181" s="249"/>
      <c r="AJ181" s="249"/>
      <c r="AK181" s="249"/>
      <c r="AL181" s="249"/>
      <c r="AM181" s="250"/>
      <c r="AN181" s="248"/>
      <c r="AO181" s="249"/>
      <c r="AP181" s="249"/>
      <c r="AQ181" s="249"/>
      <c r="AR181" s="249"/>
      <c r="AS181" s="249"/>
      <c r="AT181" s="250"/>
      <c r="AU181" s="248"/>
      <c r="AV181" s="249"/>
      <c r="AW181" s="249"/>
      <c r="AX181" s="700"/>
      <c r="AY181" s="701"/>
      <c r="AZ181" s="702"/>
      <c r="BA181" s="703"/>
      <c r="BB181" s="704"/>
      <c r="BC181" s="705"/>
      <c r="BD181" s="705"/>
      <c r="BE181" s="705"/>
      <c r="BF181" s="706"/>
    </row>
    <row r="182" spans="2:58" ht="20.25" customHeight="1" x14ac:dyDescent="0.15">
      <c r="B182" s="727"/>
      <c r="C182" s="731"/>
      <c r="D182" s="732"/>
      <c r="E182" s="733"/>
      <c r="F182" s="251"/>
      <c r="G182" s="738"/>
      <c r="H182" s="743"/>
      <c r="I182" s="741"/>
      <c r="J182" s="741"/>
      <c r="K182" s="742"/>
      <c r="L182" s="745"/>
      <c r="M182" s="708"/>
      <c r="N182" s="708"/>
      <c r="O182" s="709"/>
      <c r="P182" s="713" t="s">
        <v>249</v>
      </c>
      <c r="Q182" s="714"/>
      <c r="R182" s="715"/>
      <c r="S182" s="252" t="str">
        <f>IF(S181="","",VLOOKUP(S181,'シフト記号表（勤務時間帯）'!$C$6:$K$35,9,FALSE))</f>
        <v/>
      </c>
      <c r="T182" s="253" t="str">
        <f>IF(T181="","",VLOOKUP(T181,'シフト記号表（勤務時間帯）'!$C$6:$K$35,9,FALSE))</f>
        <v/>
      </c>
      <c r="U182" s="253" t="str">
        <f>IF(U181="","",VLOOKUP(U181,'シフト記号表（勤務時間帯）'!$C$6:$K$35,9,FALSE))</f>
        <v/>
      </c>
      <c r="V182" s="253" t="str">
        <f>IF(V181="","",VLOOKUP(V181,'シフト記号表（勤務時間帯）'!$C$6:$K$35,9,FALSE))</f>
        <v/>
      </c>
      <c r="W182" s="253" t="str">
        <f>IF(W181="","",VLOOKUP(W181,'シフト記号表（勤務時間帯）'!$C$6:$K$35,9,FALSE))</f>
        <v/>
      </c>
      <c r="X182" s="253" t="str">
        <f>IF(X181="","",VLOOKUP(X181,'シフト記号表（勤務時間帯）'!$C$6:$K$35,9,FALSE))</f>
        <v/>
      </c>
      <c r="Y182" s="254" t="str">
        <f>IF(Y181="","",VLOOKUP(Y181,'シフト記号表（勤務時間帯）'!$C$6:$K$35,9,FALSE))</f>
        <v/>
      </c>
      <c r="Z182" s="252" t="str">
        <f>IF(Z181="","",VLOOKUP(Z181,'シフト記号表（勤務時間帯）'!$C$6:$K$35,9,FALSE))</f>
        <v/>
      </c>
      <c r="AA182" s="253" t="str">
        <f>IF(AA181="","",VLOOKUP(AA181,'シフト記号表（勤務時間帯）'!$C$6:$K$35,9,FALSE))</f>
        <v/>
      </c>
      <c r="AB182" s="253" t="str">
        <f>IF(AB181="","",VLOOKUP(AB181,'シフト記号表（勤務時間帯）'!$C$6:$K$35,9,FALSE))</f>
        <v/>
      </c>
      <c r="AC182" s="253" t="str">
        <f>IF(AC181="","",VLOOKUP(AC181,'シフト記号表（勤務時間帯）'!$C$6:$K$35,9,FALSE))</f>
        <v/>
      </c>
      <c r="AD182" s="253" t="str">
        <f>IF(AD181="","",VLOOKUP(AD181,'シフト記号表（勤務時間帯）'!$C$6:$K$35,9,FALSE))</f>
        <v/>
      </c>
      <c r="AE182" s="253" t="str">
        <f>IF(AE181="","",VLOOKUP(AE181,'シフト記号表（勤務時間帯）'!$C$6:$K$35,9,FALSE))</f>
        <v/>
      </c>
      <c r="AF182" s="254" t="str">
        <f>IF(AF181="","",VLOOKUP(AF181,'シフト記号表（勤務時間帯）'!$C$6:$K$35,9,FALSE))</f>
        <v/>
      </c>
      <c r="AG182" s="252" t="str">
        <f>IF(AG181="","",VLOOKUP(AG181,'シフト記号表（勤務時間帯）'!$C$6:$K$35,9,FALSE))</f>
        <v/>
      </c>
      <c r="AH182" s="253" t="str">
        <f>IF(AH181="","",VLOOKUP(AH181,'シフト記号表（勤務時間帯）'!$C$6:$K$35,9,FALSE))</f>
        <v/>
      </c>
      <c r="AI182" s="253" t="str">
        <f>IF(AI181="","",VLOOKUP(AI181,'シフト記号表（勤務時間帯）'!$C$6:$K$35,9,FALSE))</f>
        <v/>
      </c>
      <c r="AJ182" s="253" t="str">
        <f>IF(AJ181="","",VLOOKUP(AJ181,'シフト記号表（勤務時間帯）'!$C$6:$K$35,9,FALSE))</f>
        <v/>
      </c>
      <c r="AK182" s="253" t="str">
        <f>IF(AK181="","",VLOOKUP(AK181,'シフト記号表（勤務時間帯）'!$C$6:$K$35,9,FALSE))</f>
        <v/>
      </c>
      <c r="AL182" s="253" t="str">
        <f>IF(AL181="","",VLOOKUP(AL181,'シフト記号表（勤務時間帯）'!$C$6:$K$35,9,FALSE))</f>
        <v/>
      </c>
      <c r="AM182" s="254" t="str">
        <f>IF(AM181="","",VLOOKUP(AM181,'シフト記号表（勤務時間帯）'!$C$6:$K$35,9,FALSE))</f>
        <v/>
      </c>
      <c r="AN182" s="252" t="str">
        <f>IF(AN181="","",VLOOKUP(AN181,'シフト記号表（勤務時間帯）'!$C$6:$K$35,9,FALSE))</f>
        <v/>
      </c>
      <c r="AO182" s="253" t="str">
        <f>IF(AO181="","",VLOOKUP(AO181,'シフト記号表（勤務時間帯）'!$C$6:$K$35,9,FALSE))</f>
        <v/>
      </c>
      <c r="AP182" s="253" t="str">
        <f>IF(AP181="","",VLOOKUP(AP181,'シフト記号表（勤務時間帯）'!$C$6:$K$35,9,FALSE))</f>
        <v/>
      </c>
      <c r="AQ182" s="253" t="str">
        <f>IF(AQ181="","",VLOOKUP(AQ181,'シフト記号表（勤務時間帯）'!$C$6:$K$35,9,FALSE))</f>
        <v/>
      </c>
      <c r="AR182" s="253" t="str">
        <f>IF(AR181="","",VLOOKUP(AR181,'シフト記号表（勤務時間帯）'!$C$6:$K$35,9,FALSE))</f>
        <v/>
      </c>
      <c r="AS182" s="253" t="str">
        <f>IF(AS181="","",VLOOKUP(AS181,'シフト記号表（勤務時間帯）'!$C$6:$K$35,9,FALSE))</f>
        <v/>
      </c>
      <c r="AT182" s="254" t="str">
        <f>IF(AT181="","",VLOOKUP(AT181,'シフト記号表（勤務時間帯）'!$C$6:$K$35,9,FALSE))</f>
        <v/>
      </c>
      <c r="AU182" s="252" t="str">
        <f>IF(AU181="","",VLOOKUP(AU181,'シフト記号表（勤務時間帯）'!$C$6:$K$35,9,FALSE))</f>
        <v/>
      </c>
      <c r="AV182" s="253" t="str">
        <f>IF(AV181="","",VLOOKUP(AV181,'シフト記号表（勤務時間帯）'!$C$6:$K$35,9,FALSE))</f>
        <v/>
      </c>
      <c r="AW182" s="253" t="str">
        <f>IF(AW181="","",VLOOKUP(AW181,'シフト記号表（勤務時間帯）'!$C$6:$K$35,9,FALSE))</f>
        <v/>
      </c>
      <c r="AX182" s="716" t="str">
        <f>IF($BB$3="４週",SUM(S182:AT182),IF($BB$3="暦月",SUM(S182:AW182),""))</f>
        <v/>
      </c>
      <c r="AY182" s="717"/>
      <c r="AZ182" s="718" t="str">
        <f>IF($BB$3="４週",AX182/4,IF($BB$3="暦月",'勤務表（参考様式１_100名まで）'!AX182/('勤務表（参考様式１_100名まで）'!$BB$8/7),""))</f>
        <v/>
      </c>
      <c r="BA182" s="719"/>
      <c r="BB182" s="707"/>
      <c r="BC182" s="708"/>
      <c r="BD182" s="708"/>
      <c r="BE182" s="708"/>
      <c r="BF182" s="709"/>
    </row>
    <row r="183" spans="2:58" ht="20.25" customHeight="1" x14ac:dyDescent="0.15">
      <c r="B183" s="727"/>
      <c r="C183" s="734"/>
      <c r="D183" s="735"/>
      <c r="E183" s="736"/>
      <c r="F183" s="260">
        <f>C181</f>
        <v>0</v>
      </c>
      <c r="G183" s="739"/>
      <c r="H183" s="743"/>
      <c r="I183" s="741"/>
      <c r="J183" s="741"/>
      <c r="K183" s="742"/>
      <c r="L183" s="746"/>
      <c r="M183" s="711"/>
      <c r="N183" s="711"/>
      <c r="O183" s="712"/>
      <c r="P183" s="720" t="s">
        <v>250</v>
      </c>
      <c r="Q183" s="721"/>
      <c r="R183" s="722"/>
      <c r="S183" s="256" t="str">
        <f>IF(S181="","",VLOOKUP(S181,'シフト記号表（勤務時間帯）'!$C$6:$U$35,19,FALSE))</f>
        <v/>
      </c>
      <c r="T183" s="257" t="str">
        <f>IF(T181="","",VLOOKUP(T181,'シフト記号表（勤務時間帯）'!$C$6:$U$35,19,FALSE))</f>
        <v/>
      </c>
      <c r="U183" s="257" t="str">
        <f>IF(U181="","",VLOOKUP(U181,'シフト記号表（勤務時間帯）'!$C$6:$U$35,19,FALSE))</f>
        <v/>
      </c>
      <c r="V183" s="257" t="str">
        <f>IF(V181="","",VLOOKUP(V181,'シフト記号表（勤務時間帯）'!$C$6:$U$35,19,FALSE))</f>
        <v/>
      </c>
      <c r="W183" s="257" t="str">
        <f>IF(W181="","",VLOOKUP(W181,'シフト記号表（勤務時間帯）'!$C$6:$U$35,19,FALSE))</f>
        <v/>
      </c>
      <c r="X183" s="257" t="str">
        <f>IF(X181="","",VLOOKUP(X181,'シフト記号表（勤務時間帯）'!$C$6:$U$35,19,FALSE))</f>
        <v/>
      </c>
      <c r="Y183" s="258" t="str">
        <f>IF(Y181="","",VLOOKUP(Y181,'シフト記号表（勤務時間帯）'!$C$6:$U$35,19,FALSE))</f>
        <v/>
      </c>
      <c r="Z183" s="256" t="str">
        <f>IF(Z181="","",VLOOKUP(Z181,'シフト記号表（勤務時間帯）'!$C$6:$U$35,19,FALSE))</f>
        <v/>
      </c>
      <c r="AA183" s="257" t="str">
        <f>IF(AA181="","",VLOOKUP(AA181,'シフト記号表（勤務時間帯）'!$C$6:$U$35,19,FALSE))</f>
        <v/>
      </c>
      <c r="AB183" s="257" t="str">
        <f>IF(AB181="","",VLOOKUP(AB181,'シフト記号表（勤務時間帯）'!$C$6:$U$35,19,FALSE))</f>
        <v/>
      </c>
      <c r="AC183" s="257" t="str">
        <f>IF(AC181="","",VLOOKUP(AC181,'シフト記号表（勤務時間帯）'!$C$6:$U$35,19,FALSE))</f>
        <v/>
      </c>
      <c r="AD183" s="257" t="str">
        <f>IF(AD181="","",VLOOKUP(AD181,'シフト記号表（勤務時間帯）'!$C$6:$U$35,19,FALSE))</f>
        <v/>
      </c>
      <c r="AE183" s="257" t="str">
        <f>IF(AE181="","",VLOOKUP(AE181,'シフト記号表（勤務時間帯）'!$C$6:$U$35,19,FALSE))</f>
        <v/>
      </c>
      <c r="AF183" s="258" t="str">
        <f>IF(AF181="","",VLOOKUP(AF181,'シフト記号表（勤務時間帯）'!$C$6:$U$35,19,FALSE))</f>
        <v/>
      </c>
      <c r="AG183" s="256" t="str">
        <f>IF(AG181="","",VLOOKUP(AG181,'シフト記号表（勤務時間帯）'!$C$6:$U$35,19,FALSE))</f>
        <v/>
      </c>
      <c r="AH183" s="257" t="str">
        <f>IF(AH181="","",VLOOKUP(AH181,'シフト記号表（勤務時間帯）'!$C$6:$U$35,19,FALSE))</f>
        <v/>
      </c>
      <c r="AI183" s="257" t="str">
        <f>IF(AI181="","",VLOOKUP(AI181,'シフト記号表（勤務時間帯）'!$C$6:$U$35,19,FALSE))</f>
        <v/>
      </c>
      <c r="AJ183" s="257" t="str">
        <f>IF(AJ181="","",VLOOKUP(AJ181,'シフト記号表（勤務時間帯）'!$C$6:$U$35,19,FALSE))</f>
        <v/>
      </c>
      <c r="AK183" s="257" t="str">
        <f>IF(AK181="","",VLOOKUP(AK181,'シフト記号表（勤務時間帯）'!$C$6:$U$35,19,FALSE))</f>
        <v/>
      </c>
      <c r="AL183" s="257" t="str">
        <f>IF(AL181="","",VLOOKUP(AL181,'シフト記号表（勤務時間帯）'!$C$6:$U$35,19,FALSE))</f>
        <v/>
      </c>
      <c r="AM183" s="258" t="str">
        <f>IF(AM181="","",VLOOKUP(AM181,'シフト記号表（勤務時間帯）'!$C$6:$U$35,19,FALSE))</f>
        <v/>
      </c>
      <c r="AN183" s="256" t="str">
        <f>IF(AN181="","",VLOOKUP(AN181,'シフト記号表（勤務時間帯）'!$C$6:$U$35,19,FALSE))</f>
        <v/>
      </c>
      <c r="AO183" s="257" t="str">
        <f>IF(AO181="","",VLOOKUP(AO181,'シフト記号表（勤務時間帯）'!$C$6:$U$35,19,FALSE))</f>
        <v/>
      </c>
      <c r="AP183" s="257" t="str">
        <f>IF(AP181="","",VLOOKUP(AP181,'シフト記号表（勤務時間帯）'!$C$6:$U$35,19,FALSE))</f>
        <v/>
      </c>
      <c r="AQ183" s="257" t="str">
        <f>IF(AQ181="","",VLOOKUP(AQ181,'シフト記号表（勤務時間帯）'!$C$6:$U$35,19,FALSE))</f>
        <v/>
      </c>
      <c r="AR183" s="257" t="str">
        <f>IF(AR181="","",VLOOKUP(AR181,'シフト記号表（勤務時間帯）'!$C$6:$U$35,19,FALSE))</f>
        <v/>
      </c>
      <c r="AS183" s="257" t="str">
        <f>IF(AS181="","",VLOOKUP(AS181,'シフト記号表（勤務時間帯）'!$C$6:$U$35,19,FALSE))</f>
        <v/>
      </c>
      <c r="AT183" s="258" t="str">
        <f>IF(AT181="","",VLOOKUP(AT181,'シフト記号表（勤務時間帯）'!$C$6:$U$35,19,FALSE))</f>
        <v/>
      </c>
      <c r="AU183" s="256" t="str">
        <f>IF(AU181="","",VLOOKUP(AU181,'シフト記号表（勤務時間帯）'!$C$6:$U$35,19,FALSE))</f>
        <v/>
      </c>
      <c r="AV183" s="257" t="str">
        <f>IF(AV181="","",VLOOKUP(AV181,'シフト記号表（勤務時間帯）'!$C$6:$U$35,19,FALSE))</f>
        <v/>
      </c>
      <c r="AW183" s="257" t="str">
        <f>IF(AW181="","",VLOOKUP(AW181,'シフト記号表（勤務時間帯）'!$C$6:$U$35,19,FALSE))</f>
        <v/>
      </c>
      <c r="AX183" s="723" t="str">
        <f>IF($BB$3="４週",SUM(S183:AT183),IF($BB$3="暦月",SUM(S183:AW183),""))</f>
        <v/>
      </c>
      <c r="AY183" s="724"/>
      <c r="AZ183" s="725" t="str">
        <f>IF($BB$3="４週",AX183/4,IF($BB$3="暦月",'勤務表（参考様式１_100名まで）'!AX183/('勤務表（参考様式１_100名まで）'!$BB$8/7),""))</f>
        <v/>
      </c>
      <c r="BA183" s="726"/>
      <c r="BB183" s="710"/>
      <c r="BC183" s="711"/>
      <c r="BD183" s="711"/>
      <c r="BE183" s="711"/>
      <c r="BF183" s="712"/>
    </row>
    <row r="184" spans="2:58" ht="20.25" customHeight="1" x14ac:dyDescent="0.15">
      <c r="B184" s="727">
        <f>B181+1</f>
        <v>55</v>
      </c>
      <c r="C184" s="728"/>
      <c r="D184" s="729"/>
      <c r="E184" s="730"/>
      <c r="F184" s="259"/>
      <c r="G184" s="737"/>
      <c r="H184" s="740"/>
      <c r="I184" s="741"/>
      <c r="J184" s="741"/>
      <c r="K184" s="742"/>
      <c r="L184" s="744"/>
      <c r="M184" s="705"/>
      <c r="N184" s="705"/>
      <c r="O184" s="706"/>
      <c r="P184" s="747" t="s">
        <v>248</v>
      </c>
      <c r="Q184" s="748"/>
      <c r="R184" s="749"/>
      <c r="S184" s="248"/>
      <c r="T184" s="249"/>
      <c r="U184" s="249"/>
      <c r="V184" s="249"/>
      <c r="W184" s="249"/>
      <c r="X184" s="249"/>
      <c r="Y184" s="250"/>
      <c r="Z184" s="248"/>
      <c r="AA184" s="249"/>
      <c r="AB184" s="249"/>
      <c r="AC184" s="249"/>
      <c r="AD184" s="249"/>
      <c r="AE184" s="249"/>
      <c r="AF184" s="250"/>
      <c r="AG184" s="248"/>
      <c r="AH184" s="249"/>
      <c r="AI184" s="249"/>
      <c r="AJ184" s="249"/>
      <c r="AK184" s="249"/>
      <c r="AL184" s="249"/>
      <c r="AM184" s="250"/>
      <c r="AN184" s="248"/>
      <c r="AO184" s="249"/>
      <c r="AP184" s="249"/>
      <c r="AQ184" s="249"/>
      <c r="AR184" s="249"/>
      <c r="AS184" s="249"/>
      <c r="AT184" s="250"/>
      <c r="AU184" s="248"/>
      <c r="AV184" s="249"/>
      <c r="AW184" s="249"/>
      <c r="AX184" s="700"/>
      <c r="AY184" s="701"/>
      <c r="AZ184" s="702"/>
      <c r="BA184" s="703"/>
      <c r="BB184" s="704"/>
      <c r="BC184" s="705"/>
      <c r="BD184" s="705"/>
      <c r="BE184" s="705"/>
      <c r="BF184" s="706"/>
    </row>
    <row r="185" spans="2:58" ht="20.25" customHeight="1" x14ac:dyDescent="0.15">
      <c r="B185" s="727"/>
      <c r="C185" s="731"/>
      <c r="D185" s="732"/>
      <c r="E185" s="733"/>
      <c r="F185" s="251"/>
      <c r="G185" s="738"/>
      <c r="H185" s="743"/>
      <c r="I185" s="741"/>
      <c r="J185" s="741"/>
      <c r="K185" s="742"/>
      <c r="L185" s="745"/>
      <c r="M185" s="708"/>
      <c r="N185" s="708"/>
      <c r="O185" s="709"/>
      <c r="P185" s="713" t="s">
        <v>249</v>
      </c>
      <c r="Q185" s="714"/>
      <c r="R185" s="715"/>
      <c r="S185" s="252" t="str">
        <f>IF(S184="","",VLOOKUP(S184,'シフト記号表（勤務時間帯）'!$C$6:$K$35,9,FALSE))</f>
        <v/>
      </c>
      <c r="T185" s="253" t="str">
        <f>IF(T184="","",VLOOKUP(T184,'シフト記号表（勤務時間帯）'!$C$6:$K$35,9,FALSE))</f>
        <v/>
      </c>
      <c r="U185" s="253" t="str">
        <f>IF(U184="","",VLOOKUP(U184,'シフト記号表（勤務時間帯）'!$C$6:$K$35,9,FALSE))</f>
        <v/>
      </c>
      <c r="V185" s="253" t="str">
        <f>IF(V184="","",VLOOKUP(V184,'シフト記号表（勤務時間帯）'!$C$6:$K$35,9,FALSE))</f>
        <v/>
      </c>
      <c r="W185" s="253" t="str">
        <f>IF(W184="","",VLOOKUP(W184,'シフト記号表（勤務時間帯）'!$C$6:$K$35,9,FALSE))</f>
        <v/>
      </c>
      <c r="X185" s="253" t="str">
        <f>IF(X184="","",VLOOKUP(X184,'シフト記号表（勤務時間帯）'!$C$6:$K$35,9,FALSE))</f>
        <v/>
      </c>
      <c r="Y185" s="254" t="str">
        <f>IF(Y184="","",VLOOKUP(Y184,'シフト記号表（勤務時間帯）'!$C$6:$K$35,9,FALSE))</f>
        <v/>
      </c>
      <c r="Z185" s="252" t="str">
        <f>IF(Z184="","",VLOOKUP(Z184,'シフト記号表（勤務時間帯）'!$C$6:$K$35,9,FALSE))</f>
        <v/>
      </c>
      <c r="AA185" s="253" t="str">
        <f>IF(AA184="","",VLOOKUP(AA184,'シフト記号表（勤務時間帯）'!$C$6:$K$35,9,FALSE))</f>
        <v/>
      </c>
      <c r="AB185" s="253" t="str">
        <f>IF(AB184="","",VLOOKUP(AB184,'シフト記号表（勤務時間帯）'!$C$6:$K$35,9,FALSE))</f>
        <v/>
      </c>
      <c r="AC185" s="253" t="str">
        <f>IF(AC184="","",VLOOKUP(AC184,'シフト記号表（勤務時間帯）'!$C$6:$K$35,9,FALSE))</f>
        <v/>
      </c>
      <c r="AD185" s="253" t="str">
        <f>IF(AD184="","",VLOOKUP(AD184,'シフト記号表（勤務時間帯）'!$C$6:$K$35,9,FALSE))</f>
        <v/>
      </c>
      <c r="AE185" s="253" t="str">
        <f>IF(AE184="","",VLOOKUP(AE184,'シフト記号表（勤務時間帯）'!$C$6:$K$35,9,FALSE))</f>
        <v/>
      </c>
      <c r="AF185" s="254" t="str">
        <f>IF(AF184="","",VLOOKUP(AF184,'シフト記号表（勤務時間帯）'!$C$6:$K$35,9,FALSE))</f>
        <v/>
      </c>
      <c r="AG185" s="252" t="str">
        <f>IF(AG184="","",VLOOKUP(AG184,'シフト記号表（勤務時間帯）'!$C$6:$K$35,9,FALSE))</f>
        <v/>
      </c>
      <c r="AH185" s="253" t="str">
        <f>IF(AH184="","",VLOOKUP(AH184,'シフト記号表（勤務時間帯）'!$C$6:$K$35,9,FALSE))</f>
        <v/>
      </c>
      <c r="AI185" s="253" t="str">
        <f>IF(AI184="","",VLOOKUP(AI184,'シフト記号表（勤務時間帯）'!$C$6:$K$35,9,FALSE))</f>
        <v/>
      </c>
      <c r="AJ185" s="253" t="str">
        <f>IF(AJ184="","",VLOOKUP(AJ184,'シフト記号表（勤務時間帯）'!$C$6:$K$35,9,FALSE))</f>
        <v/>
      </c>
      <c r="AK185" s="253" t="str">
        <f>IF(AK184="","",VLOOKUP(AK184,'シフト記号表（勤務時間帯）'!$C$6:$K$35,9,FALSE))</f>
        <v/>
      </c>
      <c r="AL185" s="253" t="str">
        <f>IF(AL184="","",VLOOKUP(AL184,'シフト記号表（勤務時間帯）'!$C$6:$K$35,9,FALSE))</f>
        <v/>
      </c>
      <c r="AM185" s="254" t="str">
        <f>IF(AM184="","",VLOOKUP(AM184,'シフト記号表（勤務時間帯）'!$C$6:$K$35,9,FALSE))</f>
        <v/>
      </c>
      <c r="AN185" s="252" t="str">
        <f>IF(AN184="","",VLOOKUP(AN184,'シフト記号表（勤務時間帯）'!$C$6:$K$35,9,FALSE))</f>
        <v/>
      </c>
      <c r="AO185" s="253" t="str">
        <f>IF(AO184="","",VLOOKUP(AO184,'シフト記号表（勤務時間帯）'!$C$6:$K$35,9,FALSE))</f>
        <v/>
      </c>
      <c r="AP185" s="253" t="str">
        <f>IF(AP184="","",VLOOKUP(AP184,'シフト記号表（勤務時間帯）'!$C$6:$K$35,9,FALSE))</f>
        <v/>
      </c>
      <c r="AQ185" s="253" t="str">
        <f>IF(AQ184="","",VLOOKUP(AQ184,'シフト記号表（勤務時間帯）'!$C$6:$K$35,9,FALSE))</f>
        <v/>
      </c>
      <c r="AR185" s="253" t="str">
        <f>IF(AR184="","",VLOOKUP(AR184,'シフト記号表（勤務時間帯）'!$C$6:$K$35,9,FALSE))</f>
        <v/>
      </c>
      <c r="AS185" s="253" t="str">
        <f>IF(AS184="","",VLOOKUP(AS184,'シフト記号表（勤務時間帯）'!$C$6:$K$35,9,FALSE))</f>
        <v/>
      </c>
      <c r="AT185" s="254" t="str">
        <f>IF(AT184="","",VLOOKUP(AT184,'シフト記号表（勤務時間帯）'!$C$6:$K$35,9,FALSE))</f>
        <v/>
      </c>
      <c r="AU185" s="252" t="str">
        <f>IF(AU184="","",VLOOKUP(AU184,'シフト記号表（勤務時間帯）'!$C$6:$K$35,9,FALSE))</f>
        <v/>
      </c>
      <c r="AV185" s="253" t="str">
        <f>IF(AV184="","",VLOOKUP(AV184,'シフト記号表（勤務時間帯）'!$C$6:$K$35,9,FALSE))</f>
        <v/>
      </c>
      <c r="AW185" s="253" t="str">
        <f>IF(AW184="","",VLOOKUP(AW184,'シフト記号表（勤務時間帯）'!$C$6:$K$35,9,FALSE))</f>
        <v/>
      </c>
      <c r="AX185" s="716" t="str">
        <f>IF($BB$3="４週",SUM(S185:AT185),IF($BB$3="暦月",SUM(S185:AW185),""))</f>
        <v/>
      </c>
      <c r="AY185" s="717"/>
      <c r="AZ185" s="718" t="str">
        <f>IF($BB$3="４週",AX185/4,IF($BB$3="暦月",'勤務表（参考様式１_100名まで）'!AX185/('勤務表（参考様式１_100名まで）'!$BB$8/7),""))</f>
        <v/>
      </c>
      <c r="BA185" s="719"/>
      <c r="BB185" s="707"/>
      <c r="BC185" s="708"/>
      <c r="BD185" s="708"/>
      <c r="BE185" s="708"/>
      <c r="BF185" s="709"/>
    </row>
    <row r="186" spans="2:58" ht="20.25" customHeight="1" x14ac:dyDescent="0.15">
      <c r="B186" s="727"/>
      <c r="C186" s="734"/>
      <c r="D186" s="735"/>
      <c r="E186" s="736"/>
      <c r="F186" s="260">
        <f>C184</f>
        <v>0</v>
      </c>
      <c r="G186" s="739"/>
      <c r="H186" s="743"/>
      <c r="I186" s="741"/>
      <c r="J186" s="741"/>
      <c r="K186" s="742"/>
      <c r="L186" s="746"/>
      <c r="M186" s="711"/>
      <c r="N186" s="711"/>
      <c r="O186" s="712"/>
      <c r="P186" s="720" t="s">
        <v>250</v>
      </c>
      <c r="Q186" s="721"/>
      <c r="R186" s="722"/>
      <c r="S186" s="256" t="str">
        <f>IF(S184="","",VLOOKUP(S184,'シフト記号表（勤務時間帯）'!$C$6:$U$35,19,FALSE))</f>
        <v/>
      </c>
      <c r="T186" s="257" t="str">
        <f>IF(T184="","",VLOOKUP(T184,'シフト記号表（勤務時間帯）'!$C$6:$U$35,19,FALSE))</f>
        <v/>
      </c>
      <c r="U186" s="257" t="str">
        <f>IF(U184="","",VLOOKUP(U184,'シフト記号表（勤務時間帯）'!$C$6:$U$35,19,FALSE))</f>
        <v/>
      </c>
      <c r="V186" s="257" t="str">
        <f>IF(V184="","",VLOOKUP(V184,'シフト記号表（勤務時間帯）'!$C$6:$U$35,19,FALSE))</f>
        <v/>
      </c>
      <c r="W186" s="257" t="str">
        <f>IF(W184="","",VLOOKUP(W184,'シフト記号表（勤務時間帯）'!$C$6:$U$35,19,FALSE))</f>
        <v/>
      </c>
      <c r="X186" s="257" t="str">
        <f>IF(X184="","",VLOOKUP(X184,'シフト記号表（勤務時間帯）'!$C$6:$U$35,19,FALSE))</f>
        <v/>
      </c>
      <c r="Y186" s="258" t="str">
        <f>IF(Y184="","",VLOOKUP(Y184,'シフト記号表（勤務時間帯）'!$C$6:$U$35,19,FALSE))</f>
        <v/>
      </c>
      <c r="Z186" s="256" t="str">
        <f>IF(Z184="","",VLOOKUP(Z184,'シフト記号表（勤務時間帯）'!$C$6:$U$35,19,FALSE))</f>
        <v/>
      </c>
      <c r="AA186" s="257" t="str">
        <f>IF(AA184="","",VLOOKUP(AA184,'シフト記号表（勤務時間帯）'!$C$6:$U$35,19,FALSE))</f>
        <v/>
      </c>
      <c r="AB186" s="257" t="str">
        <f>IF(AB184="","",VLOOKUP(AB184,'シフト記号表（勤務時間帯）'!$C$6:$U$35,19,FALSE))</f>
        <v/>
      </c>
      <c r="AC186" s="257" t="str">
        <f>IF(AC184="","",VLOOKUP(AC184,'シフト記号表（勤務時間帯）'!$C$6:$U$35,19,FALSE))</f>
        <v/>
      </c>
      <c r="AD186" s="257" t="str">
        <f>IF(AD184="","",VLOOKUP(AD184,'シフト記号表（勤務時間帯）'!$C$6:$U$35,19,FALSE))</f>
        <v/>
      </c>
      <c r="AE186" s="257" t="str">
        <f>IF(AE184="","",VLOOKUP(AE184,'シフト記号表（勤務時間帯）'!$C$6:$U$35,19,FALSE))</f>
        <v/>
      </c>
      <c r="AF186" s="258" t="str">
        <f>IF(AF184="","",VLOOKUP(AF184,'シフト記号表（勤務時間帯）'!$C$6:$U$35,19,FALSE))</f>
        <v/>
      </c>
      <c r="AG186" s="256" t="str">
        <f>IF(AG184="","",VLOOKUP(AG184,'シフト記号表（勤務時間帯）'!$C$6:$U$35,19,FALSE))</f>
        <v/>
      </c>
      <c r="AH186" s="257" t="str">
        <f>IF(AH184="","",VLOOKUP(AH184,'シフト記号表（勤務時間帯）'!$C$6:$U$35,19,FALSE))</f>
        <v/>
      </c>
      <c r="AI186" s="257" t="str">
        <f>IF(AI184="","",VLOOKUP(AI184,'シフト記号表（勤務時間帯）'!$C$6:$U$35,19,FALSE))</f>
        <v/>
      </c>
      <c r="AJ186" s="257" t="str">
        <f>IF(AJ184="","",VLOOKUP(AJ184,'シフト記号表（勤務時間帯）'!$C$6:$U$35,19,FALSE))</f>
        <v/>
      </c>
      <c r="AK186" s="257" t="str">
        <f>IF(AK184="","",VLOOKUP(AK184,'シフト記号表（勤務時間帯）'!$C$6:$U$35,19,FALSE))</f>
        <v/>
      </c>
      <c r="AL186" s="257" t="str">
        <f>IF(AL184="","",VLOOKUP(AL184,'シフト記号表（勤務時間帯）'!$C$6:$U$35,19,FALSE))</f>
        <v/>
      </c>
      <c r="AM186" s="258" t="str">
        <f>IF(AM184="","",VLOOKUP(AM184,'シフト記号表（勤務時間帯）'!$C$6:$U$35,19,FALSE))</f>
        <v/>
      </c>
      <c r="AN186" s="256" t="str">
        <f>IF(AN184="","",VLOOKUP(AN184,'シフト記号表（勤務時間帯）'!$C$6:$U$35,19,FALSE))</f>
        <v/>
      </c>
      <c r="AO186" s="257" t="str">
        <f>IF(AO184="","",VLOOKUP(AO184,'シフト記号表（勤務時間帯）'!$C$6:$U$35,19,FALSE))</f>
        <v/>
      </c>
      <c r="AP186" s="257" t="str">
        <f>IF(AP184="","",VLOOKUP(AP184,'シフト記号表（勤務時間帯）'!$C$6:$U$35,19,FALSE))</f>
        <v/>
      </c>
      <c r="AQ186" s="257" t="str">
        <f>IF(AQ184="","",VLOOKUP(AQ184,'シフト記号表（勤務時間帯）'!$C$6:$U$35,19,FALSE))</f>
        <v/>
      </c>
      <c r="AR186" s="257" t="str">
        <f>IF(AR184="","",VLOOKUP(AR184,'シフト記号表（勤務時間帯）'!$C$6:$U$35,19,FALSE))</f>
        <v/>
      </c>
      <c r="AS186" s="257" t="str">
        <f>IF(AS184="","",VLOOKUP(AS184,'シフト記号表（勤務時間帯）'!$C$6:$U$35,19,FALSE))</f>
        <v/>
      </c>
      <c r="AT186" s="258" t="str">
        <f>IF(AT184="","",VLOOKUP(AT184,'シフト記号表（勤務時間帯）'!$C$6:$U$35,19,FALSE))</f>
        <v/>
      </c>
      <c r="AU186" s="256" t="str">
        <f>IF(AU184="","",VLOOKUP(AU184,'シフト記号表（勤務時間帯）'!$C$6:$U$35,19,FALSE))</f>
        <v/>
      </c>
      <c r="AV186" s="257" t="str">
        <f>IF(AV184="","",VLOOKUP(AV184,'シフト記号表（勤務時間帯）'!$C$6:$U$35,19,FALSE))</f>
        <v/>
      </c>
      <c r="AW186" s="257" t="str">
        <f>IF(AW184="","",VLOOKUP(AW184,'シフト記号表（勤務時間帯）'!$C$6:$U$35,19,FALSE))</f>
        <v/>
      </c>
      <c r="AX186" s="723" t="str">
        <f>IF($BB$3="４週",SUM(S186:AT186),IF($BB$3="暦月",SUM(S186:AW186),""))</f>
        <v/>
      </c>
      <c r="AY186" s="724"/>
      <c r="AZ186" s="725" t="str">
        <f>IF($BB$3="４週",AX186/4,IF($BB$3="暦月",'勤務表（参考様式１_100名まで）'!AX186/('勤務表（参考様式１_100名まで）'!$BB$8/7),""))</f>
        <v/>
      </c>
      <c r="BA186" s="726"/>
      <c r="BB186" s="710"/>
      <c r="BC186" s="711"/>
      <c r="BD186" s="711"/>
      <c r="BE186" s="711"/>
      <c r="BF186" s="712"/>
    </row>
    <row r="187" spans="2:58" ht="20.25" customHeight="1" x14ac:dyDescent="0.15">
      <c r="B187" s="727">
        <f>B184+1</f>
        <v>56</v>
      </c>
      <c r="C187" s="728"/>
      <c r="D187" s="729"/>
      <c r="E187" s="730"/>
      <c r="F187" s="259"/>
      <c r="G187" s="737"/>
      <c r="H187" s="740"/>
      <c r="I187" s="741"/>
      <c r="J187" s="741"/>
      <c r="K187" s="742"/>
      <c r="L187" s="744"/>
      <c r="M187" s="705"/>
      <c r="N187" s="705"/>
      <c r="O187" s="706"/>
      <c r="P187" s="747" t="s">
        <v>248</v>
      </c>
      <c r="Q187" s="748"/>
      <c r="R187" s="749"/>
      <c r="S187" s="248"/>
      <c r="T187" s="249"/>
      <c r="U187" s="249"/>
      <c r="V187" s="249"/>
      <c r="W187" s="249"/>
      <c r="X187" s="249"/>
      <c r="Y187" s="250"/>
      <c r="Z187" s="248"/>
      <c r="AA187" s="249"/>
      <c r="AB187" s="249"/>
      <c r="AC187" s="249"/>
      <c r="AD187" s="249"/>
      <c r="AE187" s="249"/>
      <c r="AF187" s="250"/>
      <c r="AG187" s="248"/>
      <c r="AH187" s="249"/>
      <c r="AI187" s="249"/>
      <c r="AJ187" s="249"/>
      <c r="AK187" s="249"/>
      <c r="AL187" s="249"/>
      <c r="AM187" s="250"/>
      <c r="AN187" s="248"/>
      <c r="AO187" s="249"/>
      <c r="AP187" s="249"/>
      <c r="AQ187" s="249"/>
      <c r="AR187" s="249"/>
      <c r="AS187" s="249"/>
      <c r="AT187" s="250"/>
      <c r="AU187" s="248"/>
      <c r="AV187" s="249"/>
      <c r="AW187" s="249"/>
      <c r="AX187" s="700"/>
      <c r="AY187" s="701"/>
      <c r="AZ187" s="702"/>
      <c r="BA187" s="703"/>
      <c r="BB187" s="704"/>
      <c r="BC187" s="705"/>
      <c r="BD187" s="705"/>
      <c r="BE187" s="705"/>
      <c r="BF187" s="706"/>
    </row>
    <row r="188" spans="2:58" ht="20.25" customHeight="1" x14ac:dyDescent="0.15">
      <c r="B188" s="727"/>
      <c r="C188" s="731"/>
      <c r="D188" s="732"/>
      <c r="E188" s="733"/>
      <c r="F188" s="251"/>
      <c r="G188" s="738"/>
      <c r="H188" s="743"/>
      <c r="I188" s="741"/>
      <c r="J188" s="741"/>
      <c r="K188" s="742"/>
      <c r="L188" s="745"/>
      <c r="M188" s="708"/>
      <c r="N188" s="708"/>
      <c r="O188" s="709"/>
      <c r="P188" s="713" t="s">
        <v>249</v>
      </c>
      <c r="Q188" s="714"/>
      <c r="R188" s="715"/>
      <c r="S188" s="252" t="str">
        <f>IF(S187="","",VLOOKUP(S187,'シフト記号表（勤務時間帯）'!$C$6:$K$35,9,FALSE))</f>
        <v/>
      </c>
      <c r="T188" s="253" t="str">
        <f>IF(T187="","",VLOOKUP(T187,'シフト記号表（勤務時間帯）'!$C$6:$K$35,9,FALSE))</f>
        <v/>
      </c>
      <c r="U188" s="253" t="str">
        <f>IF(U187="","",VLOOKUP(U187,'シフト記号表（勤務時間帯）'!$C$6:$K$35,9,FALSE))</f>
        <v/>
      </c>
      <c r="V188" s="253" t="str">
        <f>IF(V187="","",VLOOKUP(V187,'シフト記号表（勤務時間帯）'!$C$6:$K$35,9,FALSE))</f>
        <v/>
      </c>
      <c r="W188" s="253" t="str">
        <f>IF(W187="","",VLOOKUP(W187,'シフト記号表（勤務時間帯）'!$C$6:$K$35,9,FALSE))</f>
        <v/>
      </c>
      <c r="X188" s="253" t="str">
        <f>IF(X187="","",VLOOKUP(X187,'シフト記号表（勤務時間帯）'!$C$6:$K$35,9,FALSE))</f>
        <v/>
      </c>
      <c r="Y188" s="254" t="str">
        <f>IF(Y187="","",VLOOKUP(Y187,'シフト記号表（勤務時間帯）'!$C$6:$K$35,9,FALSE))</f>
        <v/>
      </c>
      <c r="Z188" s="252" t="str">
        <f>IF(Z187="","",VLOOKUP(Z187,'シフト記号表（勤務時間帯）'!$C$6:$K$35,9,FALSE))</f>
        <v/>
      </c>
      <c r="AA188" s="253" t="str">
        <f>IF(AA187="","",VLOOKUP(AA187,'シフト記号表（勤務時間帯）'!$C$6:$K$35,9,FALSE))</f>
        <v/>
      </c>
      <c r="AB188" s="253" t="str">
        <f>IF(AB187="","",VLOOKUP(AB187,'シフト記号表（勤務時間帯）'!$C$6:$K$35,9,FALSE))</f>
        <v/>
      </c>
      <c r="AC188" s="253" t="str">
        <f>IF(AC187="","",VLOOKUP(AC187,'シフト記号表（勤務時間帯）'!$C$6:$K$35,9,FALSE))</f>
        <v/>
      </c>
      <c r="AD188" s="253" t="str">
        <f>IF(AD187="","",VLOOKUP(AD187,'シフト記号表（勤務時間帯）'!$C$6:$K$35,9,FALSE))</f>
        <v/>
      </c>
      <c r="AE188" s="253" t="str">
        <f>IF(AE187="","",VLOOKUP(AE187,'シフト記号表（勤務時間帯）'!$C$6:$K$35,9,FALSE))</f>
        <v/>
      </c>
      <c r="AF188" s="254" t="str">
        <f>IF(AF187="","",VLOOKUP(AF187,'シフト記号表（勤務時間帯）'!$C$6:$K$35,9,FALSE))</f>
        <v/>
      </c>
      <c r="AG188" s="252" t="str">
        <f>IF(AG187="","",VLOOKUP(AG187,'シフト記号表（勤務時間帯）'!$C$6:$K$35,9,FALSE))</f>
        <v/>
      </c>
      <c r="AH188" s="253" t="str">
        <f>IF(AH187="","",VLOOKUP(AH187,'シフト記号表（勤務時間帯）'!$C$6:$K$35,9,FALSE))</f>
        <v/>
      </c>
      <c r="AI188" s="253" t="str">
        <f>IF(AI187="","",VLOOKUP(AI187,'シフト記号表（勤務時間帯）'!$C$6:$K$35,9,FALSE))</f>
        <v/>
      </c>
      <c r="AJ188" s="253" t="str">
        <f>IF(AJ187="","",VLOOKUP(AJ187,'シフト記号表（勤務時間帯）'!$C$6:$K$35,9,FALSE))</f>
        <v/>
      </c>
      <c r="AK188" s="253" t="str">
        <f>IF(AK187="","",VLOOKUP(AK187,'シフト記号表（勤務時間帯）'!$C$6:$K$35,9,FALSE))</f>
        <v/>
      </c>
      <c r="AL188" s="253" t="str">
        <f>IF(AL187="","",VLOOKUP(AL187,'シフト記号表（勤務時間帯）'!$C$6:$K$35,9,FALSE))</f>
        <v/>
      </c>
      <c r="AM188" s="254" t="str">
        <f>IF(AM187="","",VLOOKUP(AM187,'シフト記号表（勤務時間帯）'!$C$6:$K$35,9,FALSE))</f>
        <v/>
      </c>
      <c r="AN188" s="252" t="str">
        <f>IF(AN187="","",VLOOKUP(AN187,'シフト記号表（勤務時間帯）'!$C$6:$K$35,9,FALSE))</f>
        <v/>
      </c>
      <c r="AO188" s="253" t="str">
        <f>IF(AO187="","",VLOOKUP(AO187,'シフト記号表（勤務時間帯）'!$C$6:$K$35,9,FALSE))</f>
        <v/>
      </c>
      <c r="AP188" s="253" t="str">
        <f>IF(AP187="","",VLOOKUP(AP187,'シフト記号表（勤務時間帯）'!$C$6:$K$35,9,FALSE))</f>
        <v/>
      </c>
      <c r="AQ188" s="253" t="str">
        <f>IF(AQ187="","",VLOOKUP(AQ187,'シフト記号表（勤務時間帯）'!$C$6:$K$35,9,FALSE))</f>
        <v/>
      </c>
      <c r="AR188" s="253" t="str">
        <f>IF(AR187="","",VLOOKUP(AR187,'シフト記号表（勤務時間帯）'!$C$6:$K$35,9,FALSE))</f>
        <v/>
      </c>
      <c r="AS188" s="253" t="str">
        <f>IF(AS187="","",VLOOKUP(AS187,'シフト記号表（勤務時間帯）'!$C$6:$K$35,9,FALSE))</f>
        <v/>
      </c>
      <c r="AT188" s="254" t="str">
        <f>IF(AT187="","",VLOOKUP(AT187,'シフト記号表（勤務時間帯）'!$C$6:$K$35,9,FALSE))</f>
        <v/>
      </c>
      <c r="AU188" s="252" t="str">
        <f>IF(AU187="","",VLOOKUP(AU187,'シフト記号表（勤務時間帯）'!$C$6:$K$35,9,FALSE))</f>
        <v/>
      </c>
      <c r="AV188" s="253" t="str">
        <f>IF(AV187="","",VLOOKUP(AV187,'シフト記号表（勤務時間帯）'!$C$6:$K$35,9,FALSE))</f>
        <v/>
      </c>
      <c r="AW188" s="253" t="str">
        <f>IF(AW187="","",VLOOKUP(AW187,'シフト記号表（勤務時間帯）'!$C$6:$K$35,9,FALSE))</f>
        <v/>
      </c>
      <c r="AX188" s="716" t="str">
        <f>IF($BB$3="４週",SUM(S188:AT188),IF($BB$3="暦月",SUM(S188:AW188),""))</f>
        <v/>
      </c>
      <c r="AY188" s="717"/>
      <c r="AZ188" s="718" t="str">
        <f>IF($BB$3="４週",AX188/4,IF($BB$3="暦月",'勤務表（参考様式１_100名まで）'!AX188/('勤務表（参考様式１_100名まで）'!$BB$8/7),""))</f>
        <v/>
      </c>
      <c r="BA188" s="719"/>
      <c r="BB188" s="707"/>
      <c r="BC188" s="708"/>
      <c r="BD188" s="708"/>
      <c r="BE188" s="708"/>
      <c r="BF188" s="709"/>
    </row>
    <row r="189" spans="2:58" ht="20.25" customHeight="1" x14ac:dyDescent="0.15">
      <c r="B189" s="727"/>
      <c r="C189" s="734"/>
      <c r="D189" s="735"/>
      <c r="E189" s="736"/>
      <c r="F189" s="260">
        <f>C187</f>
        <v>0</v>
      </c>
      <c r="G189" s="739"/>
      <c r="H189" s="743"/>
      <c r="I189" s="741"/>
      <c r="J189" s="741"/>
      <c r="K189" s="742"/>
      <c r="L189" s="746"/>
      <c r="M189" s="711"/>
      <c r="N189" s="711"/>
      <c r="O189" s="712"/>
      <c r="P189" s="720" t="s">
        <v>250</v>
      </c>
      <c r="Q189" s="721"/>
      <c r="R189" s="722"/>
      <c r="S189" s="256" t="str">
        <f>IF(S187="","",VLOOKUP(S187,'シフト記号表（勤務時間帯）'!$C$6:$U$35,19,FALSE))</f>
        <v/>
      </c>
      <c r="T189" s="257" t="str">
        <f>IF(T187="","",VLOOKUP(T187,'シフト記号表（勤務時間帯）'!$C$6:$U$35,19,FALSE))</f>
        <v/>
      </c>
      <c r="U189" s="257" t="str">
        <f>IF(U187="","",VLOOKUP(U187,'シフト記号表（勤務時間帯）'!$C$6:$U$35,19,FALSE))</f>
        <v/>
      </c>
      <c r="V189" s="257" t="str">
        <f>IF(V187="","",VLOOKUP(V187,'シフト記号表（勤務時間帯）'!$C$6:$U$35,19,FALSE))</f>
        <v/>
      </c>
      <c r="W189" s="257" t="str">
        <f>IF(W187="","",VLOOKUP(W187,'シフト記号表（勤務時間帯）'!$C$6:$U$35,19,FALSE))</f>
        <v/>
      </c>
      <c r="X189" s="257" t="str">
        <f>IF(X187="","",VLOOKUP(X187,'シフト記号表（勤務時間帯）'!$C$6:$U$35,19,FALSE))</f>
        <v/>
      </c>
      <c r="Y189" s="258" t="str">
        <f>IF(Y187="","",VLOOKUP(Y187,'シフト記号表（勤務時間帯）'!$C$6:$U$35,19,FALSE))</f>
        <v/>
      </c>
      <c r="Z189" s="256" t="str">
        <f>IF(Z187="","",VLOOKUP(Z187,'シフト記号表（勤務時間帯）'!$C$6:$U$35,19,FALSE))</f>
        <v/>
      </c>
      <c r="AA189" s="257" t="str">
        <f>IF(AA187="","",VLOOKUP(AA187,'シフト記号表（勤務時間帯）'!$C$6:$U$35,19,FALSE))</f>
        <v/>
      </c>
      <c r="AB189" s="257" t="str">
        <f>IF(AB187="","",VLOOKUP(AB187,'シフト記号表（勤務時間帯）'!$C$6:$U$35,19,FALSE))</f>
        <v/>
      </c>
      <c r="AC189" s="257" t="str">
        <f>IF(AC187="","",VLOOKUP(AC187,'シフト記号表（勤務時間帯）'!$C$6:$U$35,19,FALSE))</f>
        <v/>
      </c>
      <c r="AD189" s="257" t="str">
        <f>IF(AD187="","",VLOOKUP(AD187,'シフト記号表（勤務時間帯）'!$C$6:$U$35,19,FALSE))</f>
        <v/>
      </c>
      <c r="AE189" s="257" t="str">
        <f>IF(AE187="","",VLOOKUP(AE187,'シフト記号表（勤務時間帯）'!$C$6:$U$35,19,FALSE))</f>
        <v/>
      </c>
      <c r="AF189" s="258" t="str">
        <f>IF(AF187="","",VLOOKUP(AF187,'シフト記号表（勤務時間帯）'!$C$6:$U$35,19,FALSE))</f>
        <v/>
      </c>
      <c r="AG189" s="256" t="str">
        <f>IF(AG187="","",VLOOKUP(AG187,'シフト記号表（勤務時間帯）'!$C$6:$U$35,19,FALSE))</f>
        <v/>
      </c>
      <c r="AH189" s="257" t="str">
        <f>IF(AH187="","",VLOOKUP(AH187,'シフト記号表（勤務時間帯）'!$C$6:$U$35,19,FALSE))</f>
        <v/>
      </c>
      <c r="AI189" s="257" t="str">
        <f>IF(AI187="","",VLOOKUP(AI187,'シフト記号表（勤務時間帯）'!$C$6:$U$35,19,FALSE))</f>
        <v/>
      </c>
      <c r="AJ189" s="257" t="str">
        <f>IF(AJ187="","",VLOOKUP(AJ187,'シフト記号表（勤務時間帯）'!$C$6:$U$35,19,FALSE))</f>
        <v/>
      </c>
      <c r="AK189" s="257" t="str">
        <f>IF(AK187="","",VLOOKUP(AK187,'シフト記号表（勤務時間帯）'!$C$6:$U$35,19,FALSE))</f>
        <v/>
      </c>
      <c r="AL189" s="257" t="str">
        <f>IF(AL187="","",VLOOKUP(AL187,'シフト記号表（勤務時間帯）'!$C$6:$U$35,19,FALSE))</f>
        <v/>
      </c>
      <c r="AM189" s="258" t="str">
        <f>IF(AM187="","",VLOOKUP(AM187,'シフト記号表（勤務時間帯）'!$C$6:$U$35,19,FALSE))</f>
        <v/>
      </c>
      <c r="AN189" s="256" t="str">
        <f>IF(AN187="","",VLOOKUP(AN187,'シフト記号表（勤務時間帯）'!$C$6:$U$35,19,FALSE))</f>
        <v/>
      </c>
      <c r="AO189" s="257" t="str">
        <f>IF(AO187="","",VLOOKUP(AO187,'シフト記号表（勤務時間帯）'!$C$6:$U$35,19,FALSE))</f>
        <v/>
      </c>
      <c r="AP189" s="257" t="str">
        <f>IF(AP187="","",VLOOKUP(AP187,'シフト記号表（勤務時間帯）'!$C$6:$U$35,19,FALSE))</f>
        <v/>
      </c>
      <c r="AQ189" s="257" t="str">
        <f>IF(AQ187="","",VLOOKUP(AQ187,'シフト記号表（勤務時間帯）'!$C$6:$U$35,19,FALSE))</f>
        <v/>
      </c>
      <c r="AR189" s="257" t="str">
        <f>IF(AR187="","",VLOOKUP(AR187,'シフト記号表（勤務時間帯）'!$C$6:$U$35,19,FALSE))</f>
        <v/>
      </c>
      <c r="AS189" s="257" t="str">
        <f>IF(AS187="","",VLOOKUP(AS187,'シフト記号表（勤務時間帯）'!$C$6:$U$35,19,FALSE))</f>
        <v/>
      </c>
      <c r="AT189" s="258" t="str">
        <f>IF(AT187="","",VLOOKUP(AT187,'シフト記号表（勤務時間帯）'!$C$6:$U$35,19,FALSE))</f>
        <v/>
      </c>
      <c r="AU189" s="256" t="str">
        <f>IF(AU187="","",VLOOKUP(AU187,'シフト記号表（勤務時間帯）'!$C$6:$U$35,19,FALSE))</f>
        <v/>
      </c>
      <c r="AV189" s="257" t="str">
        <f>IF(AV187="","",VLOOKUP(AV187,'シフト記号表（勤務時間帯）'!$C$6:$U$35,19,FALSE))</f>
        <v/>
      </c>
      <c r="AW189" s="257" t="str">
        <f>IF(AW187="","",VLOOKUP(AW187,'シフト記号表（勤務時間帯）'!$C$6:$U$35,19,FALSE))</f>
        <v/>
      </c>
      <c r="AX189" s="723" t="str">
        <f>IF($BB$3="４週",SUM(S189:AT189),IF($BB$3="暦月",SUM(S189:AW189),""))</f>
        <v/>
      </c>
      <c r="AY189" s="724"/>
      <c r="AZ189" s="725" t="str">
        <f>IF($BB$3="４週",AX189/4,IF($BB$3="暦月",'勤務表（参考様式１_100名まで）'!AX189/('勤務表（参考様式１_100名まで）'!$BB$8/7),""))</f>
        <v/>
      </c>
      <c r="BA189" s="726"/>
      <c r="BB189" s="710"/>
      <c r="BC189" s="711"/>
      <c r="BD189" s="711"/>
      <c r="BE189" s="711"/>
      <c r="BF189" s="712"/>
    </row>
    <row r="190" spans="2:58" ht="20.25" customHeight="1" x14ac:dyDescent="0.15">
      <c r="B190" s="727">
        <f>B187+1</f>
        <v>57</v>
      </c>
      <c r="C190" s="728"/>
      <c r="D190" s="729"/>
      <c r="E190" s="730"/>
      <c r="F190" s="259"/>
      <c r="G190" s="737"/>
      <c r="H190" s="740"/>
      <c r="I190" s="741"/>
      <c r="J190" s="741"/>
      <c r="K190" s="742"/>
      <c r="L190" s="744"/>
      <c r="M190" s="705"/>
      <c r="N190" s="705"/>
      <c r="O190" s="706"/>
      <c r="P190" s="747" t="s">
        <v>248</v>
      </c>
      <c r="Q190" s="748"/>
      <c r="R190" s="749"/>
      <c r="S190" s="248"/>
      <c r="T190" s="249"/>
      <c r="U190" s="249"/>
      <c r="V190" s="249"/>
      <c r="W190" s="249"/>
      <c r="X190" s="249"/>
      <c r="Y190" s="250"/>
      <c r="Z190" s="248"/>
      <c r="AA190" s="249"/>
      <c r="AB190" s="249"/>
      <c r="AC190" s="249"/>
      <c r="AD190" s="249"/>
      <c r="AE190" s="249"/>
      <c r="AF190" s="250"/>
      <c r="AG190" s="248"/>
      <c r="AH190" s="249"/>
      <c r="AI190" s="249"/>
      <c r="AJ190" s="249"/>
      <c r="AK190" s="249"/>
      <c r="AL190" s="249"/>
      <c r="AM190" s="250"/>
      <c r="AN190" s="248"/>
      <c r="AO190" s="249"/>
      <c r="AP190" s="249"/>
      <c r="AQ190" s="249"/>
      <c r="AR190" s="249"/>
      <c r="AS190" s="249"/>
      <c r="AT190" s="250"/>
      <c r="AU190" s="248"/>
      <c r="AV190" s="249"/>
      <c r="AW190" s="249"/>
      <c r="AX190" s="700"/>
      <c r="AY190" s="701"/>
      <c r="AZ190" s="702"/>
      <c r="BA190" s="703"/>
      <c r="BB190" s="704"/>
      <c r="BC190" s="705"/>
      <c r="BD190" s="705"/>
      <c r="BE190" s="705"/>
      <c r="BF190" s="706"/>
    </row>
    <row r="191" spans="2:58" ht="20.25" customHeight="1" x14ac:dyDescent="0.15">
      <c r="B191" s="727"/>
      <c r="C191" s="731"/>
      <c r="D191" s="732"/>
      <c r="E191" s="733"/>
      <c r="F191" s="251"/>
      <c r="G191" s="738"/>
      <c r="H191" s="743"/>
      <c r="I191" s="741"/>
      <c r="J191" s="741"/>
      <c r="K191" s="742"/>
      <c r="L191" s="745"/>
      <c r="M191" s="708"/>
      <c r="N191" s="708"/>
      <c r="O191" s="709"/>
      <c r="P191" s="713" t="s">
        <v>249</v>
      </c>
      <c r="Q191" s="714"/>
      <c r="R191" s="715"/>
      <c r="S191" s="252" t="str">
        <f>IF(S190="","",VLOOKUP(S190,'シフト記号表（勤務時間帯）'!$C$6:$K$35,9,FALSE))</f>
        <v/>
      </c>
      <c r="T191" s="253" t="str">
        <f>IF(T190="","",VLOOKUP(T190,'シフト記号表（勤務時間帯）'!$C$6:$K$35,9,FALSE))</f>
        <v/>
      </c>
      <c r="U191" s="253" t="str">
        <f>IF(U190="","",VLOOKUP(U190,'シフト記号表（勤務時間帯）'!$C$6:$K$35,9,FALSE))</f>
        <v/>
      </c>
      <c r="V191" s="253" t="str">
        <f>IF(V190="","",VLOOKUP(V190,'シフト記号表（勤務時間帯）'!$C$6:$K$35,9,FALSE))</f>
        <v/>
      </c>
      <c r="W191" s="253" t="str">
        <f>IF(W190="","",VLOOKUP(W190,'シフト記号表（勤務時間帯）'!$C$6:$K$35,9,FALSE))</f>
        <v/>
      </c>
      <c r="X191" s="253" t="str">
        <f>IF(X190="","",VLOOKUP(X190,'シフト記号表（勤務時間帯）'!$C$6:$K$35,9,FALSE))</f>
        <v/>
      </c>
      <c r="Y191" s="254" t="str">
        <f>IF(Y190="","",VLOOKUP(Y190,'シフト記号表（勤務時間帯）'!$C$6:$K$35,9,FALSE))</f>
        <v/>
      </c>
      <c r="Z191" s="252" t="str">
        <f>IF(Z190="","",VLOOKUP(Z190,'シフト記号表（勤務時間帯）'!$C$6:$K$35,9,FALSE))</f>
        <v/>
      </c>
      <c r="AA191" s="253" t="str">
        <f>IF(AA190="","",VLOOKUP(AA190,'シフト記号表（勤務時間帯）'!$C$6:$K$35,9,FALSE))</f>
        <v/>
      </c>
      <c r="AB191" s="253" t="str">
        <f>IF(AB190="","",VLOOKUP(AB190,'シフト記号表（勤務時間帯）'!$C$6:$K$35,9,FALSE))</f>
        <v/>
      </c>
      <c r="AC191" s="253" t="str">
        <f>IF(AC190="","",VLOOKUP(AC190,'シフト記号表（勤務時間帯）'!$C$6:$K$35,9,FALSE))</f>
        <v/>
      </c>
      <c r="AD191" s="253" t="str">
        <f>IF(AD190="","",VLOOKUP(AD190,'シフト記号表（勤務時間帯）'!$C$6:$K$35,9,FALSE))</f>
        <v/>
      </c>
      <c r="AE191" s="253" t="str">
        <f>IF(AE190="","",VLOOKUP(AE190,'シフト記号表（勤務時間帯）'!$C$6:$K$35,9,FALSE))</f>
        <v/>
      </c>
      <c r="AF191" s="254" t="str">
        <f>IF(AF190="","",VLOOKUP(AF190,'シフト記号表（勤務時間帯）'!$C$6:$K$35,9,FALSE))</f>
        <v/>
      </c>
      <c r="AG191" s="252" t="str">
        <f>IF(AG190="","",VLOOKUP(AG190,'シフト記号表（勤務時間帯）'!$C$6:$K$35,9,FALSE))</f>
        <v/>
      </c>
      <c r="AH191" s="253" t="str">
        <f>IF(AH190="","",VLOOKUP(AH190,'シフト記号表（勤務時間帯）'!$C$6:$K$35,9,FALSE))</f>
        <v/>
      </c>
      <c r="AI191" s="253" t="str">
        <f>IF(AI190="","",VLOOKUP(AI190,'シフト記号表（勤務時間帯）'!$C$6:$K$35,9,FALSE))</f>
        <v/>
      </c>
      <c r="AJ191" s="253" t="str">
        <f>IF(AJ190="","",VLOOKUP(AJ190,'シフト記号表（勤務時間帯）'!$C$6:$K$35,9,FALSE))</f>
        <v/>
      </c>
      <c r="AK191" s="253" t="str">
        <f>IF(AK190="","",VLOOKUP(AK190,'シフト記号表（勤務時間帯）'!$C$6:$K$35,9,FALSE))</f>
        <v/>
      </c>
      <c r="AL191" s="253" t="str">
        <f>IF(AL190="","",VLOOKUP(AL190,'シフト記号表（勤務時間帯）'!$C$6:$K$35,9,FALSE))</f>
        <v/>
      </c>
      <c r="AM191" s="254" t="str">
        <f>IF(AM190="","",VLOOKUP(AM190,'シフト記号表（勤務時間帯）'!$C$6:$K$35,9,FALSE))</f>
        <v/>
      </c>
      <c r="AN191" s="252" t="str">
        <f>IF(AN190="","",VLOOKUP(AN190,'シフト記号表（勤務時間帯）'!$C$6:$K$35,9,FALSE))</f>
        <v/>
      </c>
      <c r="AO191" s="253" t="str">
        <f>IF(AO190="","",VLOOKUP(AO190,'シフト記号表（勤務時間帯）'!$C$6:$K$35,9,FALSE))</f>
        <v/>
      </c>
      <c r="AP191" s="253" t="str">
        <f>IF(AP190="","",VLOOKUP(AP190,'シフト記号表（勤務時間帯）'!$C$6:$K$35,9,FALSE))</f>
        <v/>
      </c>
      <c r="AQ191" s="253" t="str">
        <f>IF(AQ190="","",VLOOKUP(AQ190,'シフト記号表（勤務時間帯）'!$C$6:$K$35,9,FALSE))</f>
        <v/>
      </c>
      <c r="AR191" s="253" t="str">
        <f>IF(AR190="","",VLOOKUP(AR190,'シフト記号表（勤務時間帯）'!$C$6:$K$35,9,FALSE))</f>
        <v/>
      </c>
      <c r="AS191" s="253" t="str">
        <f>IF(AS190="","",VLOOKUP(AS190,'シフト記号表（勤務時間帯）'!$C$6:$K$35,9,FALSE))</f>
        <v/>
      </c>
      <c r="AT191" s="254" t="str">
        <f>IF(AT190="","",VLOOKUP(AT190,'シフト記号表（勤務時間帯）'!$C$6:$K$35,9,FALSE))</f>
        <v/>
      </c>
      <c r="AU191" s="252" t="str">
        <f>IF(AU190="","",VLOOKUP(AU190,'シフト記号表（勤務時間帯）'!$C$6:$K$35,9,FALSE))</f>
        <v/>
      </c>
      <c r="AV191" s="253" t="str">
        <f>IF(AV190="","",VLOOKUP(AV190,'シフト記号表（勤務時間帯）'!$C$6:$K$35,9,FALSE))</f>
        <v/>
      </c>
      <c r="AW191" s="253" t="str">
        <f>IF(AW190="","",VLOOKUP(AW190,'シフト記号表（勤務時間帯）'!$C$6:$K$35,9,FALSE))</f>
        <v/>
      </c>
      <c r="AX191" s="716" t="str">
        <f>IF($BB$3="４週",SUM(S191:AT191),IF($BB$3="暦月",SUM(S191:AW191),""))</f>
        <v/>
      </c>
      <c r="AY191" s="717"/>
      <c r="AZ191" s="718" t="str">
        <f>IF($BB$3="４週",AX191/4,IF($BB$3="暦月",'勤務表（参考様式１_100名まで）'!AX191/('勤務表（参考様式１_100名まで）'!$BB$8/7),""))</f>
        <v/>
      </c>
      <c r="BA191" s="719"/>
      <c r="BB191" s="707"/>
      <c r="BC191" s="708"/>
      <c r="BD191" s="708"/>
      <c r="BE191" s="708"/>
      <c r="BF191" s="709"/>
    </row>
    <row r="192" spans="2:58" ht="20.25" customHeight="1" x14ac:dyDescent="0.15">
      <c r="B192" s="727"/>
      <c r="C192" s="734"/>
      <c r="D192" s="735"/>
      <c r="E192" s="736"/>
      <c r="F192" s="260">
        <f>C190</f>
        <v>0</v>
      </c>
      <c r="G192" s="739"/>
      <c r="H192" s="743"/>
      <c r="I192" s="741"/>
      <c r="J192" s="741"/>
      <c r="K192" s="742"/>
      <c r="L192" s="746"/>
      <c r="M192" s="711"/>
      <c r="N192" s="711"/>
      <c r="O192" s="712"/>
      <c r="P192" s="720" t="s">
        <v>250</v>
      </c>
      <c r="Q192" s="721"/>
      <c r="R192" s="722"/>
      <c r="S192" s="256" t="str">
        <f>IF(S190="","",VLOOKUP(S190,'シフト記号表（勤務時間帯）'!$C$6:$U$35,19,FALSE))</f>
        <v/>
      </c>
      <c r="T192" s="257" t="str">
        <f>IF(T190="","",VLOOKUP(T190,'シフト記号表（勤務時間帯）'!$C$6:$U$35,19,FALSE))</f>
        <v/>
      </c>
      <c r="U192" s="257" t="str">
        <f>IF(U190="","",VLOOKUP(U190,'シフト記号表（勤務時間帯）'!$C$6:$U$35,19,FALSE))</f>
        <v/>
      </c>
      <c r="V192" s="257" t="str">
        <f>IF(V190="","",VLOOKUP(V190,'シフト記号表（勤務時間帯）'!$C$6:$U$35,19,FALSE))</f>
        <v/>
      </c>
      <c r="W192" s="257" t="str">
        <f>IF(W190="","",VLOOKUP(W190,'シフト記号表（勤務時間帯）'!$C$6:$U$35,19,FALSE))</f>
        <v/>
      </c>
      <c r="X192" s="257" t="str">
        <f>IF(X190="","",VLOOKUP(X190,'シフト記号表（勤務時間帯）'!$C$6:$U$35,19,FALSE))</f>
        <v/>
      </c>
      <c r="Y192" s="258" t="str">
        <f>IF(Y190="","",VLOOKUP(Y190,'シフト記号表（勤務時間帯）'!$C$6:$U$35,19,FALSE))</f>
        <v/>
      </c>
      <c r="Z192" s="256" t="str">
        <f>IF(Z190="","",VLOOKUP(Z190,'シフト記号表（勤務時間帯）'!$C$6:$U$35,19,FALSE))</f>
        <v/>
      </c>
      <c r="AA192" s="257" t="str">
        <f>IF(AA190="","",VLOOKUP(AA190,'シフト記号表（勤務時間帯）'!$C$6:$U$35,19,FALSE))</f>
        <v/>
      </c>
      <c r="AB192" s="257" t="str">
        <f>IF(AB190="","",VLOOKUP(AB190,'シフト記号表（勤務時間帯）'!$C$6:$U$35,19,FALSE))</f>
        <v/>
      </c>
      <c r="AC192" s="257" t="str">
        <f>IF(AC190="","",VLOOKUP(AC190,'シフト記号表（勤務時間帯）'!$C$6:$U$35,19,FALSE))</f>
        <v/>
      </c>
      <c r="AD192" s="257" t="str">
        <f>IF(AD190="","",VLOOKUP(AD190,'シフト記号表（勤務時間帯）'!$C$6:$U$35,19,FALSE))</f>
        <v/>
      </c>
      <c r="AE192" s="257" t="str">
        <f>IF(AE190="","",VLOOKUP(AE190,'シフト記号表（勤務時間帯）'!$C$6:$U$35,19,FALSE))</f>
        <v/>
      </c>
      <c r="AF192" s="258" t="str">
        <f>IF(AF190="","",VLOOKUP(AF190,'シフト記号表（勤務時間帯）'!$C$6:$U$35,19,FALSE))</f>
        <v/>
      </c>
      <c r="AG192" s="256" t="str">
        <f>IF(AG190="","",VLOOKUP(AG190,'シフト記号表（勤務時間帯）'!$C$6:$U$35,19,FALSE))</f>
        <v/>
      </c>
      <c r="AH192" s="257" t="str">
        <f>IF(AH190="","",VLOOKUP(AH190,'シフト記号表（勤務時間帯）'!$C$6:$U$35,19,FALSE))</f>
        <v/>
      </c>
      <c r="AI192" s="257" t="str">
        <f>IF(AI190="","",VLOOKUP(AI190,'シフト記号表（勤務時間帯）'!$C$6:$U$35,19,FALSE))</f>
        <v/>
      </c>
      <c r="AJ192" s="257" t="str">
        <f>IF(AJ190="","",VLOOKUP(AJ190,'シフト記号表（勤務時間帯）'!$C$6:$U$35,19,FALSE))</f>
        <v/>
      </c>
      <c r="AK192" s="257" t="str">
        <f>IF(AK190="","",VLOOKUP(AK190,'シフト記号表（勤務時間帯）'!$C$6:$U$35,19,FALSE))</f>
        <v/>
      </c>
      <c r="AL192" s="257" t="str">
        <f>IF(AL190="","",VLOOKUP(AL190,'シフト記号表（勤務時間帯）'!$C$6:$U$35,19,FALSE))</f>
        <v/>
      </c>
      <c r="AM192" s="258" t="str">
        <f>IF(AM190="","",VLOOKUP(AM190,'シフト記号表（勤務時間帯）'!$C$6:$U$35,19,FALSE))</f>
        <v/>
      </c>
      <c r="AN192" s="256" t="str">
        <f>IF(AN190="","",VLOOKUP(AN190,'シフト記号表（勤務時間帯）'!$C$6:$U$35,19,FALSE))</f>
        <v/>
      </c>
      <c r="AO192" s="257" t="str">
        <f>IF(AO190="","",VLOOKUP(AO190,'シフト記号表（勤務時間帯）'!$C$6:$U$35,19,FALSE))</f>
        <v/>
      </c>
      <c r="AP192" s="257" t="str">
        <f>IF(AP190="","",VLOOKUP(AP190,'シフト記号表（勤務時間帯）'!$C$6:$U$35,19,FALSE))</f>
        <v/>
      </c>
      <c r="AQ192" s="257" t="str">
        <f>IF(AQ190="","",VLOOKUP(AQ190,'シフト記号表（勤務時間帯）'!$C$6:$U$35,19,FALSE))</f>
        <v/>
      </c>
      <c r="AR192" s="257" t="str">
        <f>IF(AR190="","",VLOOKUP(AR190,'シフト記号表（勤務時間帯）'!$C$6:$U$35,19,FALSE))</f>
        <v/>
      </c>
      <c r="AS192" s="257" t="str">
        <f>IF(AS190="","",VLOOKUP(AS190,'シフト記号表（勤務時間帯）'!$C$6:$U$35,19,FALSE))</f>
        <v/>
      </c>
      <c r="AT192" s="258" t="str">
        <f>IF(AT190="","",VLOOKUP(AT190,'シフト記号表（勤務時間帯）'!$C$6:$U$35,19,FALSE))</f>
        <v/>
      </c>
      <c r="AU192" s="256" t="str">
        <f>IF(AU190="","",VLOOKUP(AU190,'シフト記号表（勤務時間帯）'!$C$6:$U$35,19,FALSE))</f>
        <v/>
      </c>
      <c r="AV192" s="257" t="str">
        <f>IF(AV190="","",VLOOKUP(AV190,'シフト記号表（勤務時間帯）'!$C$6:$U$35,19,FALSE))</f>
        <v/>
      </c>
      <c r="AW192" s="257" t="str">
        <f>IF(AW190="","",VLOOKUP(AW190,'シフト記号表（勤務時間帯）'!$C$6:$U$35,19,FALSE))</f>
        <v/>
      </c>
      <c r="AX192" s="723" t="str">
        <f>IF($BB$3="４週",SUM(S192:AT192),IF($BB$3="暦月",SUM(S192:AW192),""))</f>
        <v/>
      </c>
      <c r="AY192" s="724"/>
      <c r="AZ192" s="725" t="str">
        <f>IF($BB$3="４週",AX192/4,IF($BB$3="暦月",'勤務表（参考様式１_100名まで）'!AX192/('勤務表（参考様式１_100名まで）'!$BB$8/7),""))</f>
        <v/>
      </c>
      <c r="BA192" s="726"/>
      <c r="BB192" s="710"/>
      <c r="BC192" s="711"/>
      <c r="BD192" s="711"/>
      <c r="BE192" s="711"/>
      <c r="BF192" s="712"/>
    </row>
    <row r="193" spans="2:58" ht="20.25" customHeight="1" x14ac:dyDescent="0.15">
      <c r="B193" s="727">
        <f>B190+1</f>
        <v>58</v>
      </c>
      <c r="C193" s="728"/>
      <c r="D193" s="729"/>
      <c r="E193" s="730"/>
      <c r="F193" s="259"/>
      <c r="G193" s="737"/>
      <c r="H193" s="740"/>
      <c r="I193" s="741"/>
      <c r="J193" s="741"/>
      <c r="K193" s="742"/>
      <c r="L193" s="744"/>
      <c r="M193" s="705"/>
      <c r="N193" s="705"/>
      <c r="O193" s="706"/>
      <c r="P193" s="747" t="s">
        <v>248</v>
      </c>
      <c r="Q193" s="748"/>
      <c r="R193" s="749"/>
      <c r="S193" s="248"/>
      <c r="T193" s="249"/>
      <c r="U193" s="249"/>
      <c r="V193" s="249"/>
      <c r="W193" s="249"/>
      <c r="X193" s="249"/>
      <c r="Y193" s="250"/>
      <c r="Z193" s="248"/>
      <c r="AA193" s="249"/>
      <c r="AB193" s="249"/>
      <c r="AC193" s="249"/>
      <c r="AD193" s="249"/>
      <c r="AE193" s="249"/>
      <c r="AF193" s="250"/>
      <c r="AG193" s="248"/>
      <c r="AH193" s="249"/>
      <c r="AI193" s="249"/>
      <c r="AJ193" s="249"/>
      <c r="AK193" s="249"/>
      <c r="AL193" s="249"/>
      <c r="AM193" s="250"/>
      <c r="AN193" s="248"/>
      <c r="AO193" s="249"/>
      <c r="AP193" s="249"/>
      <c r="AQ193" s="249"/>
      <c r="AR193" s="249"/>
      <c r="AS193" s="249"/>
      <c r="AT193" s="250"/>
      <c r="AU193" s="248"/>
      <c r="AV193" s="249"/>
      <c r="AW193" s="249"/>
      <c r="AX193" s="700"/>
      <c r="AY193" s="701"/>
      <c r="AZ193" s="702"/>
      <c r="BA193" s="703"/>
      <c r="BB193" s="704"/>
      <c r="BC193" s="705"/>
      <c r="BD193" s="705"/>
      <c r="BE193" s="705"/>
      <c r="BF193" s="706"/>
    </row>
    <row r="194" spans="2:58" ht="20.25" customHeight="1" x14ac:dyDescent="0.15">
      <c r="B194" s="727"/>
      <c r="C194" s="731"/>
      <c r="D194" s="732"/>
      <c r="E194" s="733"/>
      <c r="F194" s="251"/>
      <c r="G194" s="738"/>
      <c r="H194" s="743"/>
      <c r="I194" s="741"/>
      <c r="J194" s="741"/>
      <c r="K194" s="742"/>
      <c r="L194" s="745"/>
      <c r="M194" s="708"/>
      <c r="N194" s="708"/>
      <c r="O194" s="709"/>
      <c r="P194" s="713" t="s">
        <v>249</v>
      </c>
      <c r="Q194" s="714"/>
      <c r="R194" s="715"/>
      <c r="S194" s="252" t="str">
        <f>IF(S193="","",VLOOKUP(S193,'シフト記号表（勤務時間帯）'!$C$6:$K$35,9,FALSE))</f>
        <v/>
      </c>
      <c r="T194" s="253" t="str">
        <f>IF(T193="","",VLOOKUP(T193,'シフト記号表（勤務時間帯）'!$C$6:$K$35,9,FALSE))</f>
        <v/>
      </c>
      <c r="U194" s="253" t="str">
        <f>IF(U193="","",VLOOKUP(U193,'シフト記号表（勤務時間帯）'!$C$6:$K$35,9,FALSE))</f>
        <v/>
      </c>
      <c r="V194" s="253" t="str">
        <f>IF(V193="","",VLOOKUP(V193,'シフト記号表（勤務時間帯）'!$C$6:$K$35,9,FALSE))</f>
        <v/>
      </c>
      <c r="W194" s="253" t="str">
        <f>IF(W193="","",VLOOKUP(W193,'シフト記号表（勤務時間帯）'!$C$6:$K$35,9,FALSE))</f>
        <v/>
      </c>
      <c r="X194" s="253" t="str">
        <f>IF(X193="","",VLOOKUP(X193,'シフト記号表（勤務時間帯）'!$C$6:$K$35,9,FALSE))</f>
        <v/>
      </c>
      <c r="Y194" s="254" t="str">
        <f>IF(Y193="","",VLOOKUP(Y193,'シフト記号表（勤務時間帯）'!$C$6:$K$35,9,FALSE))</f>
        <v/>
      </c>
      <c r="Z194" s="252" t="str">
        <f>IF(Z193="","",VLOOKUP(Z193,'シフト記号表（勤務時間帯）'!$C$6:$K$35,9,FALSE))</f>
        <v/>
      </c>
      <c r="AA194" s="253" t="str">
        <f>IF(AA193="","",VLOOKUP(AA193,'シフト記号表（勤務時間帯）'!$C$6:$K$35,9,FALSE))</f>
        <v/>
      </c>
      <c r="AB194" s="253" t="str">
        <f>IF(AB193="","",VLOOKUP(AB193,'シフト記号表（勤務時間帯）'!$C$6:$K$35,9,FALSE))</f>
        <v/>
      </c>
      <c r="AC194" s="253" t="str">
        <f>IF(AC193="","",VLOOKUP(AC193,'シフト記号表（勤務時間帯）'!$C$6:$K$35,9,FALSE))</f>
        <v/>
      </c>
      <c r="AD194" s="253" t="str">
        <f>IF(AD193="","",VLOOKUP(AD193,'シフト記号表（勤務時間帯）'!$C$6:$K$35,9,FALSE))</f>
        <v/>
      </c>
      <c r="AE194" s="253" t="str">
        <f>IF(AE193="","",VLOOKUP(AE193,'シフト記号表（勤務時間帯）'!$C$6:$K$35,9,FALSE))</f>
        <v/>
      </c>
      <c r="AF194" s="254" t="str">
        <f>IF(AF193="","",VLOOKUP(AF193,'シフト記号表（勤務時間帯）'!$C$6:$K$35,9,FALSE))</f>
        <v/>
      </c>
      <c r="AG194" s="252" t="str">
        <f>IF(AG193="","",VLOOKUP(AG193,'シフト記号表（勤務時間帯）'!$C$6:$K$35,9,FALSE))</f>
        <v/>
      </c>
      <c r="AH194" s="253" t="str">
        <f>IF(AH193="","",VLOOKUP(AH193,'シフト記号表（勤務時間帯）'!$C$6:$K$35,9,FALSE))</f>
        <v/>
      </c>
      <c r="AI194" s="253" t="str">
        <f>IF(AI193="","",VLOOKUP(AI193,'シフト記号表（勤務時間帯）'!$C$6:$K$35,9,FALSE))</f>
        <v/>
      </c>
      <c r="AJ194" s="253" t="str">
        <f>IF(AJ193="","",VLOOKUP(AJ193,'シフト記号表（勤務時間帯）'!$C$6:$K$35,9,FALSE))</f>
        <v/>
      </c>
      <c r="AK194" s="253" t="str">
        <f>IF(AK193="","",VLOOKUP(AK193,'シフト記号表（勤務時間帯）'!$C$6:$K$35,9,FALSE))</f>
        <v/>
      </c>
      <c r="AL194" s="253" t="str">
        <f>IF(AL193="","",VLOOKUP(AL193,'シフト記号表（勤務時間帯）'!$C$6:$K$35,9,FALSE))</f>
        <v/>
      </c>
      <c r="AM194" s="254" t="str">
        <f>IF(AM193="","",VLOOKUP(AM193,'シフト記号表（勤務時間帯）'!$C$6:$K$35,9,FALSE))</f>
        <v/>
      </c>
      <c r="AN194" s="252" t="str">
        <f>IF(AN193="","",VLOOKUP(AN193,'シフト記号表（勤務時間帯）'!$C$6:$K$35,9,FALSE))</f>
        <v/>
      </c>
      <c r="AO194" s="253" t="str">
        <f>IF(AO193="","",VLOOKUP(AO193,'シフト記号表（勤務時間帯）'!$C$6:$K$35,9,FALSE))</f>
        <v/>
      </c>
      <c r="AP194" s="253" t="str">
        <f>IF(AP193="","",VLOOKUP(AP193,'シフト記号表（勤務時間帯）'!$C$6:$K$35,9,FALSE))</f>
        <v/>
      </c>
      <c r="AQ194" s="253" t="str">
        <f>IF(AQ193="","",VLOOKUP(AQ193,'シフト記号表（勤務時間帯）'!$C$6:$K$35,9,FALSE))</f>
        <v/>
      </c>
      <c r="AR194" s="253" t="str">
        <f>IF(AR193="","",VLOOKUP(AR193,'シフト記号表（勤務時間帯）'!$C$6:$K$35,9,FALSE))</f>
        <v/>
      </c>
      <c r="AS194" s="253" t="str">
        <f>IF(AS193="","",VLOOKUP(AS193,'シフト記号表（勤務時間帯）'!$C$6:$K$35,9,FALSE))</f>
        <v/>
      </c>
      <c r="AT194" s="254" t="str">
        <f>IF(AT193="","",VLOOKUP(AT193,'シフト記号表（勤務時間帯）'!$C$6:$K$35,9,FALSE))</f>
        <v/>
      </c>
      <c r="AU194" s="252" t="str">
        <f>IF(AU193="","",VLOOKUP(AU193,'シフト記号表（勤務時間帯）'!$C$6:$K$35,9,FALSE))</f>
        <v/>
      </c>
      <c r="AV194" s="253" t="str">
        <f>IF(AV193="","",VLOOKUP(AV193,'シフト記号表（勤務時間帯）'!$C$6:$K$35,9,FALSE))</f>
        <v/>
      </c>
      <c r="AW194" s="253" t="str">
        <f>IF(AW193="","",VLOOKUP(AW193,'シフト記号表（勤務時間帯）'!$C$6:$K$35,9,FALSE))</f>
        <v/>
      </c>
      <c r="AX194" s="716" t="str">
        <f>IF($BB$3="４週",SUM(S194:AT194),IF($BB$3="暦月",SUM(S194:AW194),""))</f>
        <v/>
      </c>
      <c r="AY194" s="717"/>
      <c r="AZ194" s="718" t="str">
        <f>IF($BB$3="４週",AX194/4,IF($BB$3="暦月",'勤務表（参考様式１_100名まで）'!AX194/('勤務表（参考様式１_100名まで）'!$BB$8/7),""))</f>
        <v/>
      </c>
      <c r="BA194" s="719"/>
      <c r="BB194" s="707"/>
      <c r="BC194" s="708"/>
      <c r="BD194" s="708"/>
      <c r="BE194" s="708"/>
      <c r="BF194" s="709"/>
    </row>
    <row r="195" spans="2:58" ht="20.25" customHeight="1" x14ac:dyDescent="0.15">
      <c r="B195" s="727"/>
      <c r="C195" s="734"/>
      <c r="D195" s="735"/>
      <c r="E195" s="736"/>
      <c r="F195" s="260">
        <f>C193</f>
        <v>0</v>
      </c>
      <c r="G195" s="739"/>
      <c r="H195" s="743"/>
      <c r="I195" s="741"/>
      <c r="J195" s="741"/>
      <c r="K195" s="742"/>
      <c r="L195" s="746"/>
      <c r="M195" s="711"/>
      <c r="N195" s="711"/>
      <c r="O195" s="712"/>
      <c r="P195" s="720" t="s">
        <v>250</v>
      </c>
      <c r="Q195" s="721"/>
      <c r="R195" s="722"/>
      <c r="S195" s="256" t="str">
        <f>IF(S193="","",VLOOKUP(S193,'シフト記号表（勤務時間帯）'!$C$6:$U$35,19,FALSE))</f>
        <v/>
      </c>
      <c r="T195" s="257" t="str">
        <f>IF(T193="","",VLOOKUP(T193,'シフト記号表（勤務時間帯）'!$C$6:$U$35,19,FALSE))</f>
        <v/>
      </c>
      <c r="U195" s="257" t="str">
        <f>IF(U193="","",VLOOKUP(U193,'シフト記号表（勤務時間帯）'!$C$6:$U$35,19,FALSE))</f>
        <v/>
      </c>
      <c r="V195" s="257" t="str">
        <f>IF(V193="","",VLOOKUP(V193,'シフト記号表（勤務時間帯）'!$C$6:$U$35,19,FALSE))</f>
        <v/>
      </c>
      <c r="W195" s="257" t="str">
        <f>IF(W193="","",VLOOKUP(W193,'シフト記号表（勤務時間帯）'!$C$6:$U$35,19,FALSE))</f>
        <v/>
      </c>
      <c r="X195" s="257" t="str">
        <f>IF(X193="","",VLOOKUP(X193,'シフト記号表（勤務時間帯）'!$C$6:$U$35,19,FALSE))</f>
        <v/>
      </c>
      <c r="Y195" s="258" t="str">
        <f>IF(Y193="","",VLOOKUP(Y193,'シフト記号表（勤務時間帯）'!$C$6:$U$35,19,FALSE))</f>
        <v/>
      </c>
      <c r="Z195" s="256" t="str">
        <f>IF(Z193="","",VLOOKUP(Z193,'シフト記号表（勤務時間帯）'!$C$6:$U$35,19,FALSE))</f>
        <v/>
      </c>
      <c r="AA195" s="257" t="str">
        <f>IF(AA193="","",VLOOKUP(AA193,'シフト記号表（勤務時間帯）'!$C$6:$U$35,19,FALSE))</f>
        <v/>
      </c>
      <c r="AB195" s="257" t="str">
        <f>IF(AB193="","",VLOOKUP(AB193,'シフト記号表（勤務時間帯）'!$C$6:$U$35,19,FALSE))</f>
        <v/>
      </c>
      <c r="AC195" s="257" t="str">
        <f>IF(AC193="","",VLOOKUP(AC193,'シフト記号表（勤務時間帯）'!$C$6:$U$35,19,FALSE))</f>
        <v/>
      </c>
      <c r="AD195" s="257" t="str">
        <f>IF(AD193="","",VLOOKUP(AD193,'シフト記号表（勤務時間帯）'!$C$6:$U$35,19,FALSE))</f>
        <v/>
      </c>
      <c r="AE195" s="257" t="str">
        <f>IF(AE193="","",VLOOKUP(AE193,'シフト記号表（勤務時間帯）'!$C$6:$U$35,19,FALSE))</f>
        <v/>
      </c>
      <c r="AF195" s="258" t="str">
        <f>IF(AF193="","",VLOOKUP(AF193,'シフト記号表（勤務時間帯）'!$C$6:$U$35,19,FALSE))</f>
        <v/>
      </c>
      <c r="AG195" s="256" t="str">
        <f>IF(AG193="","",VLOOKUP(AG193,'シフト記号表（勤務時間帯）'!$C$6:$U$35,19,FALSE))</f>
        <v/>
      </c>
      <c r="AH195" s="257" t="str">
        <f>IF(AH193="","",VLOOKUP(AH193,'シフト記号表（勤務時間帯）'!$C$6:$U$35,19,FALSE))</f>
        <v/>
      </c>
      <c r="AI195" s="257" t="str">
        <f>IF(AI193="","",VLOOKUP(AI193,'シフト記号表（勤務時間帯）'!$C$6:$U$35,19,FALSE))</f>
        <v/>
      </c>
      <c r="AJ195" s="257" t="str">
        <f>IF(AJ193="","",VLOOKUP(AJ193,'シフト記号表（勤務時間帯）'!$C$6:$U$35,19,FALSE))</f>
        <v/>
      </c>
      <c r="AK195" s="257" t="str">
        <f>IF(AK193="","",VLOOKUP(AK193,'シフト記号表（勤務時間帯）'!$C$6:$U$35,19,FALSE))</f>
        <v/>
      </c>
      <c r="AL195" s="257" t="str">
        <f>IF(AL193="","",VLOOKUP(AL193,'シフト記号表（勤務時間帯）'!$C$6:$U$35,19,FALSE))</f>
        <v/>
      </c>
      <c r="AM195" s="258" t="str">
        <f>IF(AM193="","",VLOOKUP(AM193,'シフト記号表（勤務時間帯）'!$C$6:$U$35,19,FALSE))</f>
        <v/>
      </c>
      <c r="AN195" s="256" t="str">
        <f>IF(AN193="","",VLOOKUP(AN193,'シフト記号表（勤務時間帯）'!$C$6:$U$35,19,FALSE))</f>
        <v/>
      </c>
      <c r="AO195" s="257" t="str">
        <f>IF(AO193="","",VLOOKUP(AO193,'シフト記号表（勤務時間帯）'!$C$6:$U$35,19,FALSE))</f>
        <v/>
      </c>
      <c r="AP195" s="257" t="str">
        <f>IF(AP193="","",VLOOKUP(AP193,'シフト記号表（勤務時間帯）'!$C$6:$U$35,19,FALSE))</f>
        <v/>
      </c>
      <c r="AQ195" s="257" t="str">
        <f>IF(AQ193="","",VLOOKUP(AQ193,'シフト記号表（勤務時間帯）'!$C$6:$U$35,19,FALSE))</f>
        <v/>
      </c>
      <c r="AR195" s="257" t="str">
        <f>IF(AR193="","",VLOOKUP(AR193,'シフト記号表（勤務時間帯）'!$C$6:$U$35,19,FALSE))</f>
        <v/>
      </c>
      <c r="AS195" s="257" t="str">
        <f>IF(AS193="","",VLOOKUP(AS193,'シフト記号表（勤務時間帯）'!$C$6:$U$35,19,FALSE))</f>
        <v/>
      </c>
      <c r="AT195" s="258" t="str">
        <f>IF(AT193="","",VLOOKUP(AT193,'シフト記号表（勤務時間帯）'!$C$6:$U$35,19,FALSE))</f>
        <v/>
      </c>
      <c r="AU195" s="256" t="str">
        <f>IF(AU193="","",VLOOKUP(AU193,'シフト記号表（勤務時間帯）'!$C$6:$U$35,19,FALSE))</f>
        <v/>
      </c>
      <c r="AV195" s="257" t="str">
        <f>IF(AV193="","",VLOOKUP(AV193,'シフト記号表（勤務時間帯）'!$C$6:$U$35,19,FALSE))</f>
        <v/>
      </c>
      <c r="AW195" s="257" t="str">
        <f>IF(AW193="","",VLOOKUP(AW193,'シフト記号表（勤務時間帯）'!$C$6:$U$35,19,FALSE))</f>
        <v/>
      </c>
      <c r="AX195" s="723" t="str">
        <f>IF($BB$3="４週",SUM(S195:AT195),IF($BB$3="暦月",SUM(S195:AW195),""))</f>
        <v/>
      </c>
      <c r="AY195" s="724"/>
      <c r="AZ195" s="725" t="str">
        <f>IF($BB$3="４週",AX195/4,IF($BB$3="暦月",'勤務表（参考様式１_100名まで）'!AX195/('勤務表（参考様式１_100名まで）'!$BB$8/7),""))</f>
        <v/>
      </c>
      <c r="BA195" s="726"/>
      <c r="BB195" s="710"/>
      <c r="BC195" s="711"/>
      <c r="BD195" s="711"/>
      <c r="BE195" s="711"/>
      <c r="BF195" s="712"/>
    </row>
    <row r="196" spans="2:58" ht="20.25" customHeight="1" x14ac:dyDescent="0.15">
      <c r="B196" s="727">
        <f>B193+1</f>
        <v>59</v>
      </c>
      <c r="C196" s="728"/>
      <c r="D196" s="729"/>
      <c r="E196" s="730"/>
      <c r="F196" s="259"/>
      <c r="G196" s="737"/>
      <c r="H196" s="740"/>
      <c r="I196" s="741"/>
      <c r="J196" s="741"/>
      <c r="K196" s="742"/>
      <c r="L196" s="744"/>
      <c r="M196" s="705"/>
      <c r="N196" s="705"/>
      <c r="O196" s="706"/>
      <c r="P196" s="747" t="s">
        <v>248</v>
      </c>
      <c r="Q196" s="748"/>
      <c r="R196" s="749"/>
      <c r="S196" s="248"/>
      <c r="T196" s="249"/>
      <c r="U196" s="249"/>
      <c r="V196" s="249"/>
      <c r="W196" s="249"/>
      <c r="X196" s="249"/>
      <c r="Y196" s="250"/>
      <c r="Z196" s="248"/>
      <c r="AA196" s="249"/>
      <c r="AB196" s="249"/>
      <c r="AC196" s="249"/>
      <c r="AD196" s="249"/>
      <c r="AE196" s="249"/>
      <c r="AF196" s="250"/>
      <c r="AG196" s="248"/>
      <c r="AH196" s="249"/>
      <c r="AI196" s="249"/>
      <c r="AJ196" s="249"/>
      <c r="AK196" s="249"/>
      <c r="AL196" s="249"/>
      <c r="AM196" s="250"/>
      <c r="AN196" s="248"/>
      <c r="AO196" s="249"/>
      <c r="AP196" s="249"/>
      <c r="AQ196" s="249"/>
      <c r="AR196" s="249"/>
      <c r="AS196" s="249"/>
      <c r="AT196" s="250"/>
      <c r="AU196" s="248"/>
      <c r="AV196" s="249"/>
      <c r="AW196" s="249"/>
      <c r="AX196" s="700"/>
      <c r="AY196" s="701"/>
      <c r="AZ196" s="702"/>
      <c r="BA196" s="703"/>
      <c r="BB196" s="704"/>
      <c r="BC196" s="705"/>
      <c r="BD196" s="705"/>
      <c r="BE196" s="705"/>
      <c r="BF196" s="706"/>
    </row>
    <row r="197" spans="2:58" ht="20.25" customHeight="1" x14ac:dyDescent="0.15">
      <c r="B197" s="727"/>
      <c r="C197" s="731"/>
      <c r="D197" s="732"/>
      <c r="E197" s="733"/>
      <c r="F197" s="251"/>
      <c r="G197" s="738"/>
      <c r="H197" s="743"/>
      <c r="I197" s="741"/>
      <c r="J197" s="741"/>
      <c r="K197" s="742"/>
      <c r="L197" s="745"/>
      <c r="M197" s="708"/>
      <c r="N197" s="708"/>
      <c r="O197" s="709"/>
      <c r="P197" s="713" t="s">
        <v>249</v>
      </c>
      <c r="Q197" s="714"/>
      <c r="R197" s="715"/>
      <c r="S197" s="252" t="str">
        <f>IF(S196="","",VLOOKUP(S196,'シフト記号表（勤務時間帯）'!$C$6:$K$35,9,FALSE))</f>
        <v/>
      </c>
      <c r="T197" s="253" t="str">
        <f>IF(T196="","",VLOOKUP(T196,'シフト記号表（勤務時間帯）'!$C$6:$K$35,9,FALSE))</f>
        <v/>
      </c>
      <c r="U197" s="253" t="str">
        <f>IF(U196="","",VLOOKUP(U196,'シフト記号表（勤務時間帯）'!$C$6:$K$35,9,FALSE))</f>
        <v/>
      </c>
      <c r="V197" s="253" t="str">
        <f>IF(V196="","",VLOOKUP(V196,'シフト記号表（勤務時間帯）'!$C$6:$K$35,9,FALSE))</f>
        <v/>
      </c>
      <c r="W197" s="253" t="str">
        <f>IF(W196="","",VLOOKUP(W196,'シフト記号表（勤務時間帯）'!$C$6:$K$35,9,FALSE))</f>
        <v/>
      </c>
      <c r="X197" s="253" t="str">
        <f>IF(X196="","",VLOOKUP(X196,'シフト記号表（勤務時間帯）'!$C$6:$K$35,9,FALSE))</f>
        <v/>
      </c>
      <c r="Y197" s="254" t="str">
        <f>IF(Y196="","",VLOOKUP(Y196,'シフト記号表（勤務時間帯）'!$C$6:$K$35,9,FALSE))</f>
        <v/>
      </c>
      <c r="Z197" s="252" t="str">
        <f>IF(Z196="","",VLOOKUP(Z196,'シフト記号表（勤務時間帯）'!$C$6:$K$35,9,FALSE))</f>
        <v/>
      </c>
      <c r="AA197" s="253" t="str">
        <f>IF(AA196="","",VLOOKUP(AA196,'シフト記号表（勤務時間帯）'!$C$6:$K$35,9,FALSE))</f>
        <v/>
      </c>
      <c r="AB197" s="253" t="str">
        <f>IF(AB196="","",VLOOKUP(AB196,'シフト記号表（勤務時間帯）'!$C$6:$K$35,9,FALSE))</f>
        <v/>
      </c>
      <c r="AC197" s="253" t="str">
        <f>IF(AC196="","",VLOOKUP(AC196,'シフト記号表（勤務時間帯）'!$C$6:$K$35,9,FALSE))</f>
        <v/>
      </c>
      <c r="AD197" s="253" t="str">
        <f>IF(AD196="","",VLOOKUP(AD196,'シフト記号表（勤務時間帯）'!$C$6:$K$35,9,FALSE))</f>
        <v/>
      </c>
      <c r="AE197" s="253" t="str">
        <f>IF(AE196="","",VLOOKUP(AE196,'シフト記号表（勤務時間帯）'!$C$6:$K$35,9,FALSE))</f>
        <v/>
      </c>
      <c r="AF197" s="254" t="str">
        <f>IF(AF196="","",VLOOKUP(AF196,'シフト記号表（勤務時間帯）'!$C$6:$K$35,9,FALSE))</f>
        <v/>
      </c>
      <c r="AG197" s="252" t="str">
        <f>IF(AG196="","",VLOOKUP(AG196,'シフト記号表（勤務時間帯）'!$C$6:$K$35,9,FALSE))</f>
        <v/>
      </c>
      <c r="AH197" s="253" t="str">
        <f>IF(AH196="","",VLOOKUP(AH196,'シフト記号表（勤務時間帯）'!$C$6:$K$35,9,FALSE))</f>
        <v/>
      </c>
      <c r="AI197" s="253" t="str">
        <f>IF(AI196="","",VLOOKUP(AI196,'シフト記号表（勤務時間帯）'!$C$6:$K$35,9,FALSE))</f>
        <v/>
      </c>
      <c r="AJ197" s="253" t="str">
        <f>IF(AJ196="","",VLOOKUP(AJ196,'シフト記号表（勤務時間帯）'!$C$6:$K$35,9,FALSE))</f>
        <v/>
      </c>
      <c r="AK197" s="253" t="str">
        <f>IF(AK196="","",VLOOKUP(AK196,'シフト記号表（勤務時間帯）'!$C$6:$K$35,9,FALSE))</f>
        <v/>
      </c>
      <c r="AL197" s="253" t="str">
        <f>IF(AL196="","",VLOOKUP(AL196,'シフト記号表（勤務時間帯）'!$C$6:$K$35,9,FALSE))</f>
        <v/>
      </c>
      <c r="AM197" s="254" t="str">
        <f>IF(AM196="","",VLOOKUP(AM196,'シフト記号表（勤務時間帯）'!$C$6:$K$35,9,FALSE))</f>
        <v/>
      </c>
      <c r="AN197" s="252" t="str">
        <f>IF(AN196="","",VLOOKUP(AN196,'シフト記号表（勤務時間帯）'!$C$6:$K$35,9,FALSE))</f>
        <v/>
      </c>
      <c r="AO197" s="253" t="str">
        <f>IF(AO196="","",VLOOKUP(AO196,'シフト記号表（勤務時間帯）'!$C$6:$K$35,9,FALSE))</f>
        <v/>
      </c>
      <c r="AP197" s="253" t="str">
        <f>IF(AP196="","",VLOOKUP(AP196,'シフト記号表（勤務時間帯）'!$C$6:$K$35,9,FALSE))</f>
        <v/>
      </c>
      <c r="AQ197" s="253" t="str">
        <f>IF(AQ196="","",VLOOKUP(AQ196,'シフト記号表（勤務時間帯）'!$C$6:$K$35,9,FALSE))</f>
        <v/>
      </c>
      <c r="AR197" s="253" t="str">
        <f>IF(AR196="","",VLOOKUP(AR196,'シフト記号表（勤務時間帯）'!$C$6:$K$35,9,FALSE))</f>
        <v/>
      </c>
      <c r="AS197" s="253" t="str">
        <f>IF(AS196="","",VLOOKUP(AS196,'シフト記号表（勤務時間帯）'!$C$6:$K$35,9,FALSE))</f>
        <v/>
      </c>
      <c r="AT197" s="254" t="str">
        <f>IF(AT196="","",VLOOKUP(AT196,'シフト記号表（勤務時間帯）'!$C$6:$K$35,9,FALSE))</f>
        <v/>
      </c>
      <c r="AU197" s="252" t="str">
        <f>IF(AU196="","",VLOOKUP(AU196,'シフト記号表（勤務時間帯）'!$C$6:$K$35,9,FALSE))</f>
        <v/>
      </c>
      <c r="AV197" s="253" t="str">
        <f>IF(AV196="","",VLOOKUP(AV196,'シフト記号表（勤務時間帯）'!$C$6:$K$35,9,FALSE))</f>
        <v/>
      </c>
      <c r="AW197" s="253" t="str">
        <f>IF(AW196="","",VLOOKUP(AW196,'シフト記号表（勤務時間帯）'!$C$6:$K$35,9,FALSE))</f>
        <v/>
      </c>
      <c r="AX197" s="716" t="str">
        <f>IF($BB$3="４週",SUM(S197:AT197),IF($BB$3="暦月",SUM(S197:AW197),""))</f>
        <v/>
      </c>
      <c r="AY197" s="717"/>
      <c r="AZ197" s="718" t="str">
        <f>IF($BB$3="４週",AX197/4,IF($BB$3="暦月",'勤務表（参考様式１_100名まで）'!AX197/('勤務表（参考様式１_100名まで）'!$BB$8/7),""))</f>
        <v/>
      </c>
      <c r="BA197" s="719"/>
      <c r="BB197" s="707"/>
      <c r="BC197" s="708"/>
      <c r="BD197" s="708"/>
      <c r="BE197" s="708"/>
      <c r="BF197" s="709"/>
    </row>
    <row r="198" spans="2:58" ht="20.25" customHeight="1" x14ac:dyDescent="0.15">
      <c r="B198" s="727"/>
      <c r="C198" s="734"/>
      <c r="D198" s="735"/>
      <c r="E198" s="736"/>
      <c r="F198" s="260">
        <f>C196</f>
        <v>0</v>
      </c>
      <c r="G198" s="739"/>
      <c r="H198" s="743"/>
      <c r="I198" s="741"/>
      <c r="J198" s="741"/>
      <c r="K198" s="742"/>
      <c r="L198" s="746"/>
      <c r="M198" s="711"/>
      <c r="N198" s="711"/>
      <c r="O198" s="712"/>
      <c r="P198" s="720" t="s">
        <v>250</v>
      </c>
      <c r="Q198" s="721"/>
      <c r="R198" s="722"/>
      <c r="S198" s="256" t="str">
        <f>IF(S196="","",VLOOKUP(S196,'シフト記号表（勤務時間帯）'!$C$6:$U$35,19,FALSE))</f>
        <v/>
      </c>
      <c r="T198" s="257" t="str">
        <f>IF(T196="","",VLOOKUP(T196,'シフト記号表（勤務時間帯）'!$C$6:$U$35,19,FALSE))</f>
        <v/>
      </c>
      <c r="U198" s="257" t="str">
        <f>IF(U196="","",VLOOKUP(U196,'シフト記号表（勤務時間帯）'!$C$6:$U$35,19,FALSE))</f>
        <v/>
      </c>
      <c r="V198" s="257" t="str">
        <f>IF(V196="","",VLOOKUP(V196,'シフト記号表（勤務時間帯）'!$C$6:$U$35,19,FALSE))</f>
        <v/>
      </c>
      <c r="W198" s="257" t="str">
        <f>IF(W196="","",VLOOKUP(W196,'シフト記号表（勤務時間帯）'!$C$6:$U$35,19,FALSE))</f>
        <v/>
      </c>
      <c r="X198" s="257" t="str">
        <f>IF(X196="","",VLOOKUP(X196,'シフト記号表（勤務時間帯）'!$C$6:$U$35,19,FALSE))</f>
        <v/>
      </c>
      <c r="Y198" s="258" t="str">
        <f>IF(Y196="","",VLOOKUP(Y196,'シフト記号表（勤務時間帯）'!$C$6:$U$35,19,FALSE))</f>
        <v/>
      </c>
      <c r="Z198" s="256" t="str">
        <f>IF(Z196="","",VLOOKUP(Z196,'シフト記号表（勤務時間帯）'!$C$6:$U$35,19,FALSE))</f>
        <v/>
      </c>
      <c r="AA198" s="257" t="str">
        <f>IF(AA196="","",VLOOKUP(AA196,'シフト記号表（勤務時間帯）'!$C$6:$U$35,19,FALSE))</f>
        <v/>
      </c>
      <c r="AB198" s="257" t="str">
        <f>IF(AB196="","",VLOOKUP(AB196,'シフト記号表（勤務時間帯）'!$C$6:$U$35,19,FALSE))</f>
        <v/>
      </c>
      <c r="AC198" s="257" t="str">
        <f>IF(AC196="","",VLOOKUP(AC196,'シフト記号表（勤務時間帯）'!$C$6:$U$35,19,FALSE))</f>
        <v/>
      </c>
      <c r="AD198" s="257" t="str">
        <f>IF(AD196="","",VLOOKUP(AD196,'シフト記号表（勤務時間帯）'!$C$6:$U$35,19,FALSE))</f>
        <v/>
      </c>
      <c r="AE198" s="257" t="str">
        <f>IF(AE196="","",VLOOKUP(AE196,'シフト記号表（勤務時間帯）'!$C$6:$U$35,19,FALSE))</f>
        <v/>
      </c>
      <c r="AF198" s="258" t="str">
        <f>IF(AF196="","",VLOOKUP(AF196,'シフト記号表（勤務時間帯）'!$C$6:$U$35,19,FALSE))</f>
        <v/>
      </c>
      <c r="AG198" s="256" t="str">
        <f>IF(AG196="","",VLOOKUP(AG196,'シフト記号表（勤務時間帯）'!$C$6:$U$35,19,FALSE))</f>
        <v/>
      </c>
      <c r="AH198" s="257" t="str">
        <f>IF(AH196="","",VLOOKUP(AH196,'シフト記号表（勤務時間帯）'!$C$6:$U$35,19,FALSE))</f>
        <v/>
      </c>
      <c r="AI198" s="257" t="str">
        <f>IF(AI196="","",VLOOKUP(AI196,'シフト記号表（勤務時間帯）'!$C$6:$U$35,19,FALSE))</f>
        <v/>
      </c>
      <c r="AJ198" s="257" t="str">
        <f>IF(AJ196="","",VLOOKUP(AJ196,'シフト記号表（勤務時間帯）'!$C$6:$U$35,19,FALSE))</f>
        <v/>
      </c>
      <c r="AK198" s="257" t="str">
        <f>IF(AK196="","",VLOOKUP(AK196,'シフト記号表（勤務時間帯）'!$C$6:$U$35,19,FALSE))</f>
        <v/>
      </c>
      <c r="AL198" s="257" t="str">
        <f>IF(AL196="","",VLOOKUP(AL196,'シフト記号表（勤務時間帯）'!$C$6:$U$35,19,FALSE))</f>
        <v/>
      </c>
      <c r="AM198" s="258" t="str">
        <f>IF(AM196="","",VLOOKUP(AM196,'シフト記号表（勤務時間帯）'!$C$6:$U$35,19,FALSE))</f>
        <v/>
      </c>
      <c r="AN198" s="256" t="str">
        <f>IF(AN196="","",VLOOKUP(AN196,'シフト記号表（勤務時間帯）'!$C$6:$U$35,19,FALSE))</f>
        <v/>
      </c>
      <c r="AO198" s="257" t="str">
        <f>IF(AO196="","",VLOOKUP(AO196,'シフト記号表（勤務時間帯）'!$C$6:$U$35,19,FALSE))</f>
        <v/>
      </c>
      <c r="AP198" s="257" t="str">
        <f>IF(AP196="","",VLOOKUP(AP196,'シフト記号表（勤務時間帯）'!$C$6:$U$35,19,FALSE))</f>
        <v/>
      </c>
      <c r="AQ198" s="257" t="str">
        <f>IF(AQ196="","",VLOOKUP(AQ196,'シフト記号表（勤務時間帯）'!$C$6:$U$35,19,FALSE))</f>
        <v/>
      </c>
      <c r="AR198" s="257" t="str">
        <f>IF(AR196="","",VLOOKUP(AR196,'シフト記号表（勤務時間帯）'!$C$6:$U$35,19,FALSE))</f>
        <v/>
      </c>
      <c r="AS198" s="257" t="str">
        <f>IF(AS196="","",VLOOKUP(AS196,'シフト記号表（勤務時間帯）'!$C$6:$U$35,19,FALSE))</f>
        <v/>
      </c>
      <c r="AT198" s="258" t="str">
        <f>IF(AT196="","",VLOOKUP(AT196,'シフト記号表（勤務時間帯）'!$C$6:$U$35,19,FALSE))</f>
        <v/>
      </c>
      <c r="AU198" s="256" t="str">
        <f>IF(AU196="","",VLOOKUP(AU196,'シフト記号表（勤務時間帯）'!$C$6:$U$35,19,FALSE))</f>
        <v/>
      </c>
      <c r="AV198" s="257" t="str">
        <f>IF(AV196="","",VLOOKUP(AV196,'シフト記号表（勤務時間帯）'!$C$6:$U$35,19,FALSE))</f>
        <v/>
      </c>
      <c r="AW198" s="257" t="str">
        <f>IF(AW196="","",VLOOKUP(AW196,'シフト記号表（勤務時間帯）'!$C$6:$U$35,19,FALSE))</f>
        <v/>
      </c>
      <c r="AX198" s="723" t="str">
        <f>IF($BB$3="４週",SUM(S198:AT198),IF($BB$3="暦月",SUM(S198:AW198),""))</f>
        <v/>
      </c>
      <c r="AY198" s="724"/>
      <c r="AZ198" s="725" t="str">
        <f>IF($BB$3="４週",AX198/4,IF($BB$3="暦月",'勤務表（参考様式１_100名まで）'!AX198/('勤務表（参考様式１_100名まで）'!$BB$8/7),""))</f>
        <v/>
      </c>
      <c r="BA198" s="726"/>
      <c r="BB198" s="710"/>
      <c r="BC198" s="711"/>
      <c r="BD198" s="711"/>
      <c r="BE198" s="711"/>
      <c r="BF198" s="712"/>
    </row>
    <row r="199" spans="2:58" ht="20.25" customHeight="1" x14ac:dyDescent="0.15">
      <c r="B199" s="727">
        <f>B196+1</f>
        <v>60</v>
      </c>
      <c r="C199" s="728"/>
      <c r="D199" s="729"/>
      <c r="E199" s="730"/>
      <c r="F199" s="259"/>
      <c r="G199" s="737"/>
      <c r="H199" s="740"/>
      <c r="I199" s="741"/>
      <c r="J199" s="741"/>
      <c r="K199" s="742"/>
      <c r="L199" s="744"/>
      <c r="M199" s="705"/>
      <c r="N199" s="705"/>
      <c r="O199" s="706"/>
      <c r="P199" s="747" t="s">
        <v>248</v>
      </c>
      <c r="Q199" s="748"/>
      <c r="R199" s="749"/>
      <c r="S199" s="248"/>
      <c r="T199" s="249"/>
      <c r="U199" s="249"/>
      <c r="V199" s="249"/>
      <c r="W199" s="249"/>
      <c r="X199" s="249"/>
      <c r="Y199" s="250"/>
      <c r="Z199" s="248"/>
      <c r="AA199" s="249"/>
      <c r="AB199" s="249"/>
      <c r="AC199" s="249"/>
      <c r="AD199" s="249"/>
      <c r="AE199" s="249"/>
      <c r="AF199" s="250"/>
      <c r="AG199" s="248"/>
      <c r="AH199" s="249"/>
      <c r="AI199" s="249"/>
      <c r="AJ199" s="249"/>
      <c r="AK199" s="249"/>
      <c r="AL199" s="249"/>
      <c r="AM199" s="250"/>
      <c r="AN199" s="248"/>
      <c r="AO199" s="249"/>
      <c r="AP199" s="249"/>
      <c r="AQ199" s="249"/>
      <c r="AR199" s="249"/>
      <c r="AS199" s="249"/>
      <c r="AT199" s="250"/>
      <c r="AU199" s="248"/>
      <c r="AV199" s="249"/>
      <c r="AW199" s="249"/>
      <c r="AX199" s="700"/>
      <c r="AY199" s="701"/>
      <c r="AZ199" s="702"/>
      <c r="BA199" s="703"/>
      <c r="BB199" s="704"/>
      <c r="BC199" s="705"/>
      <c r="BD199" s="705"/>
      <c r="BE199" s="705"/>
      <c r="BF199" s="706"/>
    </row>
    <row r="200" spans="2:58" ht="20.25" customHeight="1" x14ac:dyDescent="0.15">
      <c r="B200" s="727"/>
      <c r="C200" s="731"/>
      <c r="D200" s="732"/>
      <c r="E200" s="733"/>
      <c r="F200" s="251"/>
      <c r="G200" s="738"/>
      <c r="H200" s="743"/>
      <c r="I200" s="741"/>
      <c r="J200" s="741"/>
      <c r="K200" s="742"/>
      <c r="L200" s="745"/>
      <c r="M200" s="708"/>
      <c r="N200" s="708"/>
      <c r="O200" s="709"/>
      <c r="P200" s="713" t="s">
        <v>249</v>
      </c>
      <c r="Q200" s="714"/>
      <c r="R200" s="715"/>
      <c r="S200" s="252" t="str">
        <f>IF(S199="","",VLOOKUP(S199,'シフト記号表（勤務時間帯）'!$C$6:$K$35,9,FALSE))</f>
        <v/>
      </c>
      <c r="T200" s="253" t="str">
        <f>IF(T199="","",VLOOKUP(T199,'シフト記号表（勤務時間帯）'!$C$6:$K$35,9,FALSE))</f>
        <v/>
      </c>
      <c r="U200" s="253" t="str">
        <f>IF(U199="","",VLOOKUP(U199,'シフト記号表（勤務時間帯）'!$C$6:$K$35,9,FALSE))</f>
        <v/>
      </c>
      <c r="V200" s="253" t="str">
        <f>IF(V199="","",VLOOKUP(V199,'シフト記号表（勤務時間帯）'!$C$6:$K$35,9,FALSE))</f>
        <v/>
      </c>
      <c r="W200" s="253" t="str">
        <f>IF(W199="","",VLOOKUP(W199,'シフト記号表（勤務時間帯）'!$C$6:$K$35,9,FALSE))</f>
        <v/>
      </c>
      <c r="X200" s="253" t="str">
        <f>IF(X199="","",VLOOKUP(X199,'シフト記号表（勤務時間帯）'!$C$6:$K$35,9,FALSE))</f>
        <v/>
      </c>
      <c r="Y200" s="254" t="str">
        <f>IF(Y199="","",VLOOKUP(Y199,'シフト記号表（勤務時間帯）'!$C$6:$K$35,9,FALSE))</f>
        <v/>
      </c>
      <c r="Z200" s="252" t="str">
        <f>IF(Z199="","",VLOOKUP(Z199,'シフト記号表（勤務時間帯）'!$C$6:$K$35,9,FALSE))</f>
        <v/>
      </c>
      <c r="AA200" s="253" t="str">
        <f>IF(AA199="","",VLOOKUP(AA199,'シフト記号表（勤務時間帯）'!$C$6:$K$35,9,FALSE))</f>
        <v/>
      </c>
      <c r="AB200" s="253" t="str">
        <f>IF(AB199="","",VLOOKUP(AB199,'シフト記号表（勤務時間帯）'!$C$6:$K$35,9,FALSE))</f>
        <v/>
      </c>
      <c r="AC200" s="253" t="str">
        <f>IF(AC199="","",VLOOKUP(AC199,'シフト記号表（勤務時間帯）'!$C$6:$K$35,9,FALSE))</f>
        <v/>
      </c>
      <c r="AD200" s="253" t="str">
        <f>IF(AD199="","",VLOOKUP(AD199,'シフト記号表（勤務時間帯）'!$C$6:$K$35,9,FALSE))</f>
        <v/>
      </c>
      <c r="AE200" s="253" t="str">
        <f>IF(AE199="","",VLOOKUP(AE199,'シフト記号表（勤務時間帯）'!$C$6:$K$35,9,FALSE))</f>
        <v/>
      </c>
      <c r="AF200" s="254" t="str">
        <f>IF(AF199="","",VLOOKUP(AF199,'シフト記号表（勤務時間帯）'!$C$6:$K$35,9,FALSE))</f>
        <v/>
      </c>
      <c r="AG200" s="252" t="str">
        <f>IF(AG199="","",VLOOKUP(AG199,'シフト記号表（勤務時間帯）'!$C$6:$K$35,9,FALSE))</f>
        <v/>
      </c>
      <c r="AH200" s="253" t="str">
        <f>IF(AH199="","",VLOOKUP(AH199,'シフト記号表（勤務時間帯）'!$C$6:$K$35,9,FALSE))</f>
        <v/>
      </c>
      <c r="AI200" s="253" t="str">
        <f>IF(AI199="","",VLOOKUP(AI199,'シフト記号表（勤務時間帯）'!$C$6:$K$35,9,FALSE))</f>
        <v/>
      </c>
      <c r="AJ200" s="253" t="str">
        <f>IF(AJ199="","",VLOOKUP(AJ199,'シフト記号表（勤務時間帯）'!$C$6:$K$35,9,FALSE))</f>
        <v/>
      </c>
      <c r="AK200" s="253" t="str">
        <f>IF(AK199="","",VLOOKUP(AK199,'シフト記号表（勤務時間帯）'!$C$6:$K$35,9,FALSE))</f>
        <v/>
      </c>
      <c r="AL200" s="253" t="str">
        <f>IF(AL199="","",VLOOKUP(AL199,'シフト記号表（勤務時間帯）'!$C$6:$K$35,9,FALSE))</f>
        <v/>
      </c>
      <c r="AM200" s="254" t="str">
        <f>IF(AM199="","",VLOOKUP(AM199,'シフト記号表（勤務時間帯）'!$C$6:$K$35,9,FALSE))</f>
        <v/>
      </c>
      <c r="AN200" s="252" t="str">
        <f>IF(AN199="","",VLOOKUP(AN199,'シフト記号表（勤務時間帯）'!$C$6:$K$35,9,FALSE))</f>
        <v/>
      </c>
      <c r="AO200" s="253" t="str">
        <f>IF(AO199="","",VLOOKUP(AO199,'シフト記号表（勤務時間帯）'!$C$6:$K$35,9,FALSE))</f>
        <v/>
      </c>
      <c r="AP200" s="253" t="str">
        <f>IF(AP199="","",VLOOKUP(AP199,'シフト記号表（勤務時間帯）'!$C$6:$K$35,9,FALSE))</f>
        <v/>
      </c>
      <c r="AQ200" s="253" t="str">
        <f>IF(AQ199="","",VLOOKUP(AQ199,'シフト記号表（勤務時間帯）'!$C$6:$K$35,9,FALSE))</f>
        <v/>
      </c>
      <c r="AR200" s="253" t="str">
        <f>IF(AR199="","",VLOOKUP(AR199,'シフト記号表（勤務時間帯）'!$C$6:$K$35,9,FALSE))</f>
        <v/>
      </c>
      <c r="AS200" s="253" t="str">
        <f>IF(AS199="","",VLOOKUP(AS199,'シフト記号表（勤務時間帯）'!$C$6:$K$35,9,FALSE))</f>
        <v/>
      </c>
      <c r="AT200" s="254" t="str">
        <f>IF(AT199="","",VLOOKUP(AT199,'シフト記号表（勤務時間帯）'!$C$6:$K$35,9,FALSE))</f>
        <v/>
      </c>
      <c r="AU200" s="252" t="str">
        <f>IF(AU199="","",VLOOKUP(AU199,'シフト記号表（勤務時間帯）'!$C$6:$K$35,9,FALSE))</f>
        <v/>
      </c>
      <c r="AV200" s="253" t="str">
        <f>IF(AV199="","",VLOOKUP(AV199,'シフト記号表（勤務時間帯）'!$C$6:$K$35,9,FALSE))</f>
        <v/>
      </c>
      <c r="AW200" s="253" t="str">
        <f>IF(AW199="","",VLOOKUP(AW199,'シフト記号表（勤務時間帯）'!$C$6:$K$35,9,FALSE))</f>
        <v/>
      </c>
      <c r="AX200" s="716" t="str">
        <f>IF($BB$3="４週",SUM(S200:AT200),IF($BB$3="暦月",SUM(S200:AW200),""))</f>
        <v/>
      </c>
      <c r="AY200" s="717"/>
      <c r="AZ200" s="718" t="str">
        <f>IF($BB$3="４週",AX200/4,IF($BB$3="暦月",'勤務表（参考様式１_100名まで）'!AX200/('勤務表（参考様式１_100名まで）'!$BB$8/7),""))</f>
        <v/>
      </c>
      <c r="BA200" s="719"/>
      <c r="BB200" s="707"/>
      <c r="BC200" s="708"/>
      <c r="BD200" s="708"/>
      <c r="BE200" s="708"/>
      <c r="BF200" s="709"/>
    </row>
    <row r="201" spans="2:58" ht="20.25" customHeight="1" x14ac:dyDescent="0.15">
      <c r="B201" s="727"/>
      <c r="C201" s="734"/>
      <c r="D201" s="735"/>
      <c r="E201" s="736"/>
      <c r="F201" s="260">
        <f>C199</f>
        <v>0</v>
      </c>
      <c r="G201" s="739"/>
      <c r="H201" s="743"/>
      <c r="I201" s="741"/>
      <c r="J201" s="741"/>
      <c r="K201" s="742"/>
      <c r="L201" s="746"/>
      <c r="M201" s="711"/>
      <c r="N201" s="711"/>
      <c r="O201" s="712"/>
      <c r="P201" s="720" t="s">
        <v>250</v>
      </c>
      <c r="Q201" s="721"/>
      <c r="R201" s="722"/>
      <c r="S201" s="256" t="str">
        <f>IF(S199="","",VLOOKUP(S199,'シフト記号表（勤務時間帯）'!$C$6:$U$35,19,FALSE))</f>
        <v/>
      </c>
      <c r="T201" s="257" t="str">
        <f>IF(T199="","",VLOOKUP(T199,'シフト記号表（勤務時間帯）'!$C$6:$U$35,19,FALSE))</f>
        <v/>
      </c>
      <c r="U201" s="257" t="str">
        <f>IF(U199="","",VLOOKUP(U199,'シフト記号表（勤務時間帯）'!$C$6:$U$35,19,FALSE))</f>
        <v/>
      </c>
      <c r="V201" s="257" t="str">
        <f>IF(V199="","",VLOOKUP(V199,'シフト記号表（勤務時間帯）'!$C$6:$U$35,19,FALSE))</f>
        <v/>
      </c>
      <c r="W201" s="257" t="str">
        <f>IF(W199="","",VLOOKUP(W199,'シフト記号表（勤務時間帯）'!$C$6:$U$35,19,FALSE))</f>
        <v/>
      </c>
      <c r="X201" s="257" t="str">
        <f>IF(X199="","",VLOOKUP(X199,'シフト記号表（勤務時間帯）'!$C$6:$U$35,19,FALSE))</f>
        <v/>
      </c>
      <c r="Y201" s="258" t="str">
        <f>IF(Y199="","",VLOOKUP(Y199,'シフト記号表（勤務時間帯）'!$C$6:$U$35,19,FALSE))</f>
        <v/>
      </c>
      <c r="Z201" s="256" t="str">
        <f>IF(Z199="","",VLOOKUP(Z199,'シフト記号表（勤務時間帯）'!$C$6:$U$35,19,FALSE))</f>
        <v/>
      </c>
      <c r="AA201" s="257" t="str">
        <f>IF(AA199="","",VLOOKUP(AA199,'シフト記号表（勤務時間帯）'!$C$6:$U$35,19,FALSE))</f>
        <v/>
      </c>
      <c r="AB201" s="257" t="str">
        <f>IF(AB199="","",VLOOKUP(AB199,'シフト記号表（勤務時間帯）'!$C$6:$U$35,19,FALSE))</f>
        <v/>
      </c>
      <c r="AC201" s="257" t="str">
        <f>IF(AC199="","",VLOOKUP(AC199,'シフト記号表（勤務時間帯）'!$C$6:$U$35,19,FALSE))</f>
        <v/>
      </c>
      <c r="AD201" s="257" t="str">
        <f>IF(AD199="","",VLOOKUP(AD199,'シフト記号表（勤務時間帯）'!$C$6:$U$35,19,FALSE))</f>
        <v/>
      </c>
      <c r="AE201" s="257" t="str">
        <f>IF(AE199="","",VLOOKUP(AE199,'シフト記号表（勤務時間帯）'!$C$6:$U$35,19,FALSE))</f>
        <v/>
      </c>
      <c r="AF201" s="258" t="str">
        <f>IF(AF199="","",VLOOKUP(AF199,'シフト記号表（勤務時間帯）'!$C$6:$U$35,19,FALSE))</f>
        <v/>
      </c>
      <c r="AG201" s="256" t="str">
        <f>IF(AG199="","",VLOOKUP(AG199,'シフト記号表（勤務時間帯）'!$C$6:$U$35,19,FALSE))</f>
        <v/>
      </c>
      <c r="AH201" s="257" t="str">
        <f>IF(AH199="","",VLOOKUP(AH199,'シフト記号表（勤務時間帯）'!$C$6:$U$35,19,FALSE))</f>
        <v/>
      </c>
      <c r="AI201" s="257" t="str">
        <f>IF(AI199="","",VLOOKUP(AI199,'シフト記号表（勤務時間帯）'!$C$6:$U$35,19,FALSE))</f>
        <v/>
      </c>
      <c r="AJ201" s="257" t="str">
        <f>IF(AJ199="","",VLOOKUP(AJ199,'シフト記号表（勤務時間帯）'!$C$6:$U$35,19,FALSE))</f>
        <v/>
      </c>
      <c r="AK201" s="257" t="str">
        <f>IF(AK199="","",VLOOKUP(AK199,'シフト記号表（勤務時間帯）'!$C$6:$U$35,19,FALSE))</f>
        <v/>
      </c>
      <c r="AL201" s="257" t="str">
        <f>IF(AL199="","",VLOOKUP(AL199,'シフト記号表（勤務時間帯）'!$C$6:$U$35,19,FALSE))</f>
        <v/>
      </c>
      <c r="AM201" s="258" t="str">
        <f>IF(AM199="","",VLOOKUP(AM199,'シフト記号表（勤務時間帯）'!$C$6:$U$35,19,FALSE))</f>
        <v/>
      </c>
      <c r="AN201" s="256" t="str">
        <f>IF(AN199="","",VLOOKUP(AN199,'シフト記号表（勤務時間帯）'!$C$6:$U$35,19,FALSE))</f>
        <v/>
      </c>
      <c r="AO201" s="257" t="str">
        <f>IF(AO199="","",VLOOKUP(AO199,'シフト記号表（勤務時間帯）'!$C$6:$U$35,19,FALSE))</f>
        <v/>
      </c>
      <c r="AP201" s="257" t="str">
        <f>IF(AP199="","",VLOOKUP(AP199,'シフト記号表（勤務時間帯）'!$C$6:$U$35,19,FALSE))</f>
        <v/>
      </c>
      <c r="AQ201" s="257" t="str">
        <f>IF(AQ199="","",VLOOKUP(AQ199,'シフト記号表（勤務時間帯）'!$C$6:$U$35,19,FALSE))</f>
        <v/>
      </c>
      <c r="AR201" s="257" t="str">
        <f>IF(AR199="","",VLOOKUP(AR199,'シフト記号表（勤務時間帯）'!$C$6:$U$35,19,FALSE))</f>
        <v/>
      </c>
      <c r="AS201" s="257" t="str">
        <f>IF(AS199="","",VLOOKUP(AS199,'シフト記号表（勤務時間帯）'!$C$6:$U$35,19,FALSE))</f>
        <v/>
      </c>
      <c r="AT201" s="258" t="str">
        <f>IF(AT199="","",VLOOKUP(AT199,'シフト記号表（勤務時間帯）'!$C$6:$U$35,19,FALSE))</f>
        <v/>
      </c>
      <c r="AU201" s="256" t="str">
        <f>IF(AU199="","",VLOOKUP(AU199,'シフト記号表（勤務時間帯）'!$C$6:$U$35,19,FALSE))</f>
        <v/>
      </c>
      <c r="AV201" s="257" t="str">
        <f>IF(AV199="","",VLOOKUP(AV199,'シフト記号表（勤務時間帯）'!$C$6:$U$35,19,FALSE))</f>
        <v/>
      </c>
      <c r="AW201" s="257" t="str">
        <f>IF(AW199="","",VLOOKUP(AW199,'シフト記号表（勤務時間帯）'!$C$6:$U$35,19,FALSE))</f>
        <v/>
      </c>
      <c r="AX201" s="723" t="str">
        <f>IF($BB$3="４週",SUM(S201:AT201),IF($BB$3="暦月",SUM(S201:AW201),""))</f>
        <v/>
      </c>
      <c r="AY201" s="724"/>
      <c r="AZ201" s="725" t="str">
        <f>IF($BB$3="４週",AX201/4,IF($BB$3="暦月",'勤務表（参考様式１_100名まで）'!AX201/('勤務表（参考様式１_100名まで）'!$BB$8/7),""))</f>
        <v/>
      </c>
      <c r="BA201" s="726"/>
      <c r="BB201" s="710"/>
      <c r="BC201" s="711"/>
      <c r="BD201" s="711"/>
      <c r="BE201" s="711"/>
      <c r="BF201" s="712"/>
    </row>
    <row r="202" spans="2:58" ht="20.25" customHeight="1" x14ac:dyDescent="0.15">
      <c r="B202" s="727">
        <f>B199+1</f>
        <v>61</v>
      </c>
      <c r="C202" s="728"/>
      <c r="D202" s="729"/>
      <c r="E202" s="730"/>
      <c r="F202" s="259"/>
      <c r="G202" s="737"/>
      <c r="H202" s="740"/>
      <c r="I202" s="741"/>
      <c r="J202" s="741"/>
      <c r="K202" s="742"/>
      <c r="L202" s="744"/>
      <c r="M202" s="705"/>
      <c r="N202" s="705"/>
      <c r="O202" s="706"/>
      <c r="P202" s="747" t="s">
        <v>248</v>
      </c>
      <c r="Q202" s="748"/>
      <c r="R202" s="749"/>
      <c r="S202" s="248"/>
      <c r="T202" s="249"/>
      <c r="U202" s="249"/>
      <c r="V202" s="249"/>
      <c r="W202" s="249"/>
      <c r="X202" s="249"/>
      <c r="Y202" s="250"/>
      <c r="Z202" s="248"/>
      <c r="AA202" s="249"/>
      <c r="AB202" s="249"/>
      <c r="AC202" s="249"/>
      <c r="AD202" s="249"/>
      <c r="AE202" s="249"/>
      <c r="AF202" s="250"/>
      <c r="AG202" s="248"/>
      <c r="AH202" s="249"/>
      <c r="AI202" s="249"/>
      <c r="AJ202" s="249"/>
      <c r="AK202" s="249"/>
      <c r="AL202" s="249"/>
      <c r="AM202" s="250"/>
      <c r="AN202" s="248"/>
      <c r="AO202" s="249"/>
      <c r="AP202" s="249"/>
      <c r="AQ202" s="249"/>
      <c r="AR202" s="249"/>
      <c r="AS202" s="249"/>
      <c r="AT202" s="250"/>
      <c r="AU202" s="248"/>
      <c r="AV202" s="249"/>
      <c r="AW202" s="249"/>
      <c r="AX202" s="700"/>
      <c r="AY202" s="701"/>
      <c r="AZ202" s="702"/>
      <c r="BA202" s="703"/>
      <c r="BB202" s="704"/>
      <c r="BC202" s="705"/>
      <c r="BD202" s="705"/>
      <c r="BE202" s="705"/>
      <c r="BF202" s="706"/>
    </row>
    <row r="203" spans="2:58" ht="20.25" customHeight="1" x14ac:dyDescent="0.15">
      <c r="B203" s="727"/>
      <c r="C203" s="731"/>
      <c r="D203" s="732"/>
      <c r="E203" s="733"/>
      <c r="F203" s="251"/>
      <c r="G203" s="738"/>
      <c r="H203" s="743"/>
      <c r="I203" s="741"/>
      <c r="J203" s="741"/>
      <c r="K203" s="742"/>
      <c r="L203" s="745"/>
      <c r="M203" s="708"/>
      <c r="N203" s="708"/>
      <c r="O203" s="709"/>
      <c r="P203" s="713" t="s">
        <v>249</v>
      </c>
      <c r="Q203" s="714"/>
      <c r="R203" s="715"/>
      <c r="S203" s="252" t="str">
        <f>IF(S202="","",VLOOKUP(S202,'シフト記号表（勤務時間帯）'!$C$6:$K$35,9,FALSE))</f>
        <v/>
      </c>
      <c r="T203" s="253" t="str">
        <f>IF(T202="","",VLOOKUP(T202,'シフト記号表（勤務時間帯）'!$C$6:$K$35,9,FALSE))</f>
        <v/>
      </c>
      <c r="U203" s="253" t="str">
        <f>IF(U202="","",VLOOKUP(U202,'シフト記号表（勤務時間帯）'!$C$6:$K$35,9,FALSE))</f>
        <v/>
      </c>
      <c r="V203" s="253" t="str">
        <f>IF(V202="","",VLOOKUP(V202,'シフト記号表（勤務時間帯）'!$C$6:$K$35,9,FALSE))</f>
        <v/>
      </c>
      <c r="W203" s="253" t="str">
        <f>IF(W202="","",VLOOKUP(W202,'シフト記号表（勤務時間帯）'!$C$6:$K$35,9,FALSE))</f>
        <v/>
      </c>
      <c r="X203" s="253" t="str">
        <f>IF(X202="","",VLOOKUP(X202,'シフト記号表（勤務時間帯）'!$C$6:$K$35,9,FALSE))</f>
        <v/>
      </c>
      <c r="Y203" s="254" t="str">
        <f>IF(Y202="","",VLOOKUP(Y202,'シフト記号表（勤務時間帯）'!$C$6:$K$35,9,FALSE))</f>
        <v/>
      </c>
      <c r="Z203" s="252" t="str">
        <f>IF(Z202="","",VLOOKUP(Z202,'シフト記号表（勤務時間帯）'!$C$6:$K$35,9,FALSE))</f>
        <v/>
      </c>
      <c r="AA203" s="253" t="str">
        <f>IF(AA202="","",VLOOKUP(AA202,'シフト記号表（勤務時間帯）'!$C$6:$K$35,9,FALSE))</f>
        <v/>
      </c>
      <c r="AB203" s="253" t="str">
        <f>IF(AB202="","",VLOOKUP(AB202,'シフト記号表（勤務時間帯）'!$C$6:$K$35,9,FALSE))</f>
        <v/>
      </c>
      <c r="AC203" s="253" t="str">
        <f>IF(AC202="","",VLOOKUP(AC202,'シフト記号表（勤務時間帯）'!$C$6:$K$35,9,FALSE))</f>
        <v/>
      </c>
      <c r="AD203" s="253" t="str">
        <f>IF(AD202="","",VLOOKUP(AD202,'シフト記号表（勤務時間帯）'!$C$6:$K$35,9,FALSE))</f>
        <v/>
      </c>
      <c r="AE203" s="253" t="str">
        <f>IF(AE202="","",VLOOKUP(AE202,'シフト記号表（勤務時間帯）'!$C$6:$K$35,9,FALSE))</f>
        <v/>
      </c>
      <c r="AF203" s="254" t="str">
        <f>IF(AF202="","",VLOOKUP(AF202,'シフト記号表（勤務時間帯）'!$C$6:$K$35,9,FALSE))</f>
        <v/>
      </c>
      <c r="AG203" s="252" t="str">
        <f>IF(AG202="","",VLOOKUP(AG202,'シフト記号表（勤務時間帯）'!$C$6:$K$35,9,FALSE))</f>
        <v/>
      </c>
      <c r="AH203" s="253" t="str">
        <f>IF(AH202="","",VLOOKUP(AH202,'シフト記号表（勤務時間帯）'!$C$6:$K$35,9,FALSE))</f>
        <v/>
      </c>
      <c r="AI203" s="253" t="str">
        <f>IF(AI202="","",VLOOKUP(AI202,'シフト記号表（勤務時間帯）'!$C$6:$K$35,9,FALSE))</f>
        <v/>
      </c>
      <c r="AJ203" s="253" t="str">
        <f>IF(AJ202="","",VLOOKUP(AJ202,'シフト記号表（勤務時間帯）'!$C$6:$K$35,9,FALSE))</f>
        <v/>
      </c>
      <c r="AK203" s="253" t="str">
        <f>IF(AK202="","",VLOOKUP(AK202,'シフト記号表（勤務時間帯）'!$C$6:$K$35,9,FALSE))</f>
        <v/>
      </c>
      <c r="AL203" s="253" t="str">
        <f>IF(AL202="","",VLOOKUP(AL202,'シフト記号表（勤務時間帯）'!$C$6:$K$35,9,FALSE))</f>
        <v/>
      </c>
      <c r="AM203" s="254" t="str">
        <f>IF(AM202="","",VLOOKUP(AM202,'シフト記号表（勤務時間帯）'!$C$6:$K$35,9,FALSE))</f>
        <v/>
      </c>
      <c r="AN203" s="252" t="str">
        <f>IF(AN202="","",VLOOKUP(AN202,'シフト記号表（勤務時間帯）'!$C$6:$K$35,9,FALSE))</f>
        <v/>
      </c>
      <c r="AO203" s="253" t="str">
        <f>IF(AO202="","",VLOOKUP(AO202,'シフト記号表（勤務時間帯）'!$C$6:$K$35,9,FALSE))</f>
        <v/>
      </c>
      <c r="AP203" s="253" t="str">
        <f>IF(AP202="","",VLOOKUP(AP202,'シフト記号表（勤務時間帯）'!$C$6:$K$35,9,FALSE))</f>
        <v/>
      </c>
      <c r="AQ203" s="253" t="str">
        <f>IF(AQ202="","",VLOOKUP(AQ202,'シフト記号表（勤務時間帯）'!$C$6:$K$35,9,FALSE))</f>
        <v/>
      </c>
      <c r="AR203" s="253" t="str">
        <f>IF(AR202="","",VLOOKUP(AR202,'シフト記号表（勤務時間帯）'!$C$6:$K$35,9,FALSE))</f>
        <v/>
      </c>
      <c r="AS203" s="253" t="str">
        <f>IF(AS202="","",VLOOKUP(AS202,'シフト記号表（勤務時間帯）'!$C$6:$K$35,9,FALSE))</f>
        <v/>
      </c>
      <c r="AT203" s="254" t="str">
        <f>IF(AT202="","",VLOOKUP(AT202,'シフト記号表（勤務時間帯）'!$C$6:$K$35,9,FALSE))</f>
        <v/>
      </c>
      <c r="AU203" s="252" t="str">
        <f>IF(AU202="","",VLOOKUP(AU202,'シフト記号表（勤務時間帯）'!$C$6:$K$35,9,FALSE))</f>
        <v/>
      </c>
      <c r="AV203" s="253" t="str">
        <f>IF(AV202="","",VLOOKUP(AV202,'シフト記号表（勤務時間帯）'!$C$6:$K$35,9,FALSE))</f>
        <v/>
      </c>
      <c r="AW203" s="253" t="str">
        <f>IF(AW202="","",VLOOKUP(AW202,'シフト記号表（勤務時間帯）'!$C$6:$K$35,9,FALSE))</f>
        <v/>
      </c>
      <c r="AX203" s="716" t="str">
        <f>IF($BB$3="４週",SUM(S203:AT203),IF($BB$3="暦月",SUM(S203:AW203),""))</f>
        <v/>
      </c>
      <c r="AY203" s="717"/>
      <c r="AZ203" s="718" t="str">
        <f>IF($BB$3="４週",AX203/4,IF($BB$3="暦月",'勤務表（参考様式１_100名まで）'!AX203/('勤務表（参考様式１_100名まで）'!$BB$8/7),""))</f>
        <v/>
      </c>
      <c r="BA203" s="719"/>
      <c r="BB203" s="707"/>
      <c r="BC203" s="708"/>
      <c r="BD203" s="708"/>
      <c r="BE203" s="708"/>
      <c r="BF203" s="709"/>
    </row>
    <row r="204" spans="2:58" ht="20.25" customHeight="1" x14ac:dyDescent="0.15">
      <c r="B204" s="727"/>
      <c r="C204" s="734"/>
      <c r="D204" s="735"/>
      <c r="E204" s="736"/>
      <c r="F204" s="260">
        <f>C202</f>
        <v>0</v>
      </c>
      <c r="G204" s="739"/>
      <c r="H204" s="743"/>
      <c r="I204" s="741"/>
      <c r="J204" s="741"/>
      <c r="K204" s="742"/>
      <c r="L204" s="746"/>
      <c r="M204" s="711"/>
      <c r="N204" s="711"/>
      <c r="O204" s="712"/>
      <c r="P204" s="720" t="s">
        <v>250</v>
      </c>
      <c r="Q204" s="721"/>
      <c r="R204" s="722"/>
      <c r="S204" s="256" t="str">
        <f>IF(S202="","",VLOOKUP(S202,'シフト記号表（勤務時間帯）'!$C$6:$U$35,19,FALSE))</f>
        <v/>
      </c>
      <c r="T204" s="257" t="str">
        <f>IF(T202="","",VLOOKUP(T202,'シフト記号表（勤務時間帯）'!$C$6:$U$35,19,FALSE))</f>
        <v/>
      </c>
      <c r="U204" s="257" t="str">
        <f>IF(U202="","",VLOOKUP(U202,'シフト記号表（勤務時間帯）'!$C$6:$U$35,19,FALSE))</f>
        <v/>
      </c>
      <c r="V204" s="257" t="str">
        <f>IF(V202="","",VLOOKUP(V202,'シフト記号表（勤務時間帯）'!$C$6:$U$35,19,FALSE))</f>
        <v/>
      </c>
      <c r="W204" s="257" t="str">
        <f>IF(W202="","",VLOOKUP(W202,'シフト記号表（勤務時間帯）'!$C$6:$U$35,19,FALSE))</f>
        <v/>
      </c>
      <c r="X204" s="257" t="str">
        <f>IF(X202="","",VLOOKUP(X202,'シフト記号表（勤務時間帯）'!$C$6:$U$35,19,FALSE))</f>
        <v/>
      </c>
      <c r="Y204" s="258" t="str">
        <f>IF(Y202="","",VLOOKUP(Y202,'シフト記号表（勤務時間帯）'!$C$6:$U$35,19,FALSE))</f>
        <v/>
      </c>
      <c r="Z204" s="256" t="str">
        <f>IF(Z202="","",VLOOKUP(Z202,'シフト記号表（勤務時間帯）'!$C$6:$U$35,19,FALSE))</f>
        <v/>
      </c>
      <c r="AA204" s="257" t="str">
        <f>IF(AA202="","",VLOOKUP(AA202,'シフト記号表（勤務時間帯）'!$C$6:$U$35,19,FALSE))</f>
        <v/>
      </c>
      <c r="AB204" s="257" t="str">
        <f>IF(AB202="","",VLOOKUP(AB202,'シフト記号表（勤務時間帯）'!$C$6:$U$35,19,FALSE))</f>
        <v/>
      </c>
      <c r="AC204" s="257" t="str">
        <f>IF(AC202="","",VLOOKUP(AC202,'シフト記号表（勤務時間帯）'!$C$6:$U$35,19,FALSE))</f>
        <v/>
      </c>
      <c r="AD204" s="257" t="str">
        <f>IF(AD202="","",VLOOKUP(AD202,'シフト記号表（勤務時間帯）'!$C$6:$U$35,19,FALSE))</f>
        <v/>
      </c>
      <c r="AE204" s="257" t="str">
        <f>IF(AE202="","",VLOOKUP(AE202,'シフト記号表（勤務時間帯）'!$C$6:$U$35,19,FALSE))</f>
        <v/>
      </c>
      <c r="AF204" s="258" t="str">
        <f>IF(AF202="","",VLOOKUP(AF202,'シフト記号表（勤務時間帯）'!$C$6:$U$35,19,FALSE))</f>
        <v/>
      </c>
      <c r="AG204" s="256" t="str">
        <f>IF(AG202="","",VLOOKUP(AG202,'シフト記号表（勤務時間帯）'!$C$6:$U$35,19,FALSE))</f>
        <v/>
      </c>
      <c r="AH204" s="257" t="str">
        <f>IF(AH202="","",VLOOKUP(AH202,'シフト記号表（勤務時間帯）'!$C$6:$U$35,19,FALSE))</f>
        <v/>
      </c>
      <c r="AI204" s="257" t="str">
        <f>IF(AI202="","",VLOOKUP(AI202,'シフト記号表（勤務時間帯）'!$C$6:$U$35,19,FALSE))</f>
        <v/>
      </c>
      <c r="AJ204" s="257" t="str">
        <f>IF(AJ202="","",VLOOKUP(AJ202,'シフト記号表（勤務時間帯）'!$C$6:$U$35,19,FALSE))</f>
        <v/>
      </c>
      <c r="AK204" s="257" t="str">
        <f>IF(AK202="","",VLOOKUP(AK202,'シフト記号表（勤務時間帯）'!$C$6:$U$35,19,FALSE))</f>
        <v/>
      </c>
      <c r="AL204" s="257" t="str">
        <f>IF(AL202="","",VLOOKUP(AL202,'シフト記号表（勤務時間帯）'!$C$6:$U$35,19,FALSE))</f>
        <v/>
      </c>
      <c r="AM204" s="258" t="str">
        <f>IF(AM202="","",VLOOKUP(AM202,'シフト記号表（勤務時間帯）'!$C$6:$U$35,19,FALSE))</f>
        <v/>
      </c>
      <c r="AN204" s="256" t="str">
        <f>IF(AN202="","",VLOOKUP(AN202,'シフト記号表（勤務時間帯）'!$C$6:$U$35,19,FALSE))</f>
        <v/>
      </c>
      <c r="AO204" s="257" t="str">
        <f>IF(AO202="","",VLOOKUP(AO202,'シフト記号表（勤務時間帯）'!$C$6:$U$35,19,FALSE))</f>
        <v/>
      </c>
      <c r="AP204" s="257" t="str">
        <f>IF(AP202="","",VLOOKUP(AP202,'シフト記号表（勤務時間帯）'!$C$6:$U$35,19,FALSE))</f>
        <v/>
      </c>
      <c r="AQ204" s="257" t="str">
        <f>IF(AQ202="","",VLOOKUP(AQ202,'シフト記号表（勤務時間帯）'!$C$6:$U$35,19,FALSE))</f>
        <v/>
      </c>
      <c r="AR204" s="257" t="str">
        <f>IF(AR202="","",VLOOKUP(AR202,'シフト記号表（勤務時間帯）'!$C$6:$U$35,19,FALSE))</f>
        <v/>
      </c>
      <c r="AS204" s="257" t="str">
        <f>IF(AS202="","",VLOOKUP(AS202,'シフト記号表（勤務時間帯）'!$C$6:$U$35,19,FALSE))</f>
        <v/>
      </c>
      <c r="AT204" s="258" t="str">
        <f>IF(AT202="","",VLOOKUP(AT202,'シフト記号表（勤務時間帯）'!$C$6:$U$35,19,FALSE))</f>
        <v/>
      </c>
      <c r="AU204" s="256" t="str">
        <f>IF(AU202="","",VLOOKUP(AU202,'シフト記号表（勤務時間帯）'!$C$6:$U$35,19,FALSE))</f>
        <v/>
      </c>
      <c r="AV204" s="257" t="str">
        <f>IF(AV202="","",VLOOKUP(AV202,'シフト記号表（勤務時間帯）'!$C$6:$U$35,19,FALSE))</f>
        <v/>
      </c>
      <c r="AW204" s="257" t="str">
        <f>IF(AW202="","",VLOOKUP(AW202,'シフト記号表（勤務時間帯）'!$C$6:$U$35,19,FALSE))</f>
        <v/>
      </c>
      <c r="AX204" s="723" t="str">
        <f>IF($BB$3="４週",SUM(S204:AT204),IF($BB$3="暦月",SUM(S204:AW204),""))</f>
        <v/>
      </c>
      <c r="AY204" s="724"/>
      <c r="AZ204" s="725" t="str">
        <f>IF($BB$3="４週",AX204/4,IF($BB$3="暦月",'勤務表（参考様式１_100名まで）'!AX204/('勤務表（参考様式１_100名まで）'!$BB$8/7),""))</f>
        <v/>
      </c>
      <c r="BA204" s="726"/>
      <c r="BB204" s="710"/>
      <c r="BC204" s="711"/>
      <c r="BD204" s="711"/>
      <c r="BE204" s="711"/>
      <c r="BF204" s="712"/>
    </row>
    <row r="205" spans="2:58" ht="20.25" customHeight="1" x14ac:dyDescent="0.15">
      <c r="B205" s="727">
        <f>B202+1</f>
        <v>62</v>
      </c>
      <c r="C205" s="728"/>
      <c r="D205" s="729"/>
      <c r="E205" s="730"/>
      <c r="F205" s="259"/>
      <c r="G205" s="737"/>
      <c r="H205" s="740"/>
      <c r="I205" s="741"/>
      <c r="J205" s="741"/>
      <c r="K205" s="742"/>
      <c r="L205" s="744"/>
      <c r="M205" s="705"/>
      <c r="N205" s="705"/>
      <c r="O205" s="706"/>
      <c r="P205" s="747" t="s">
        <v>248</v>
      </c>
      <c r="Q205" s="748"/>
      <c r="R205" s="749"/>
      <c r="S205" s="248"/>
      <c r="T205" s="249"/>
      <c r="U205" s="249"/>
      <c r="V205" s="249"/>
      <c r="W205" s="249"/>
      <c r="X205" s="249"/>
      <c r="Y205" s="250"/>
      <c r="Z205" s="248"/>
      <c r="AA205" s="249"/>
      <c r="AB205" s="249"/>
      <c r="AC205" s="249"/>
      <c r="AD205" s="249"/>
      <c r="AE205" s="249"/>
      <c r="AF205" s="250"/>
      <c r="AG205" s="248"/>
      <c r="AH205" s="249"/>
      <c r="AI205" s="249"/>
      <c r="AJ205" s="249"/>
      <c r="AK205" s="249"/>
      <c r="AL205" s="249"/>
      <c r="AM205" s="250"/>
      <c r="AN205" s="248"/>
      <c r="AO205" s="249"/>
      <c r="AP205" s="249"/>
      <c r="AQ205" s="249"/>
      <c r="AR205" s="249"/>
      <c r="AS205" s="249"/>
      <c r="AT205" s="250"/>
      <c r="AU205" s="248"/>
      <c r="AV205" s="249"/>
      <c r="AW205" s="249"/>
      <c r="AX205" s="700"/>
      <c r="AY205" s="701"/>
      <c r="AZ205" s="702"/>
      <c r="BA205" s="703"/>
      <c r="BB205" s="704"/>
      <c r="BC205" s="705"/>
      <c r="BD205" s="705"/>
      <c r="BE205" s="705"/>
      <c r="BF205" s="706"/>
    </row>
    <row r="206" spans="2:58" ht="20.25" customHeight="1" x14ac:dyDescent="0.15">
      <c r="B206" s="727"/>
      <c r="C206" s="731"/>
      <c r="D206" s="732"/>
      <c r="E206" s="733"/>
      <c r="F206" s="251"/>
      <c r="G206" s="738"/>
      <c r="H206" s="743"/>
      <c r="I206" s="741"/>
      <c r="J206" s="741"/>
      <c r="K206" s="742"/>
      <c r="L206" s="745"/>
      <c r="M206" s="708"/>
      <c r="N206" s="708"/>
      <c r="O206" s="709"/>
      <c r="P206" s="713" t="s">
        <v>249</v>
      </c>
      <c r="Q206" s="714"/>
      <c r="R206" s="715"/>
      <c r="S206" s="252" t="str">
        <f>IF(S205="","",VLOOKUP(S205,'シフト記号表（勤務時間帯）'!$C$6:$K$35,9,FALSE))</f>
        <v/>
      </c>
      <c r="T206" s="253" t="str">
        <f>IF(T205="","",VLOOKUP(T205,'シフト記号表（勤務時間帯）'!$C$6:$K$35,9,FALSE))</f>
        <v/>
      </c>
      <c r="U206" s="253" t="str">
        <f>IF(U205="","",VLOOKUP(U205,'シフト記号表（勤務時間帯）'!$C$6:$K$35,9,FALSE))</f>
        <v/>
      </c>
      <c r="V206" s="253" t="str">
        <f>IF(V205="","",VLOOKUP(V205,'シフト記号表（勤務時間帯）'!$C$6:$K$35,9,FALSE))</f>
        <v/>
      </c>
      <c r="W206" s="253" t="str">
        <f>IF(W205="","",VLOOKUP(W205,'シフト記号表（勤務時間帯）'!$C$6:$K$35,9,FALSE))</f>
        <v/>
      </c>
      <c r="X206" s="253" t="str">
        <f>IF(X205="","",VLOOKUP(X205,'シフト記号表（勤務時間帯）'!$C$6:$K$35,9,FALSE))</f>
        <v/>
      </c>
      <c r="Y206" s="254" t="str">
        <f>IF(Y205="","",VLOOKUP(Y205,'シフト記号表（勤務時間帯）'!$C$6:$K$35,9,FALSE))</f>
        <v/>
      </c>
      <c r="Z206" s="252" t="str">
        <f>IF(Z205="","",VLOOKUP(Z205,'シフト記号表（勤務時間帯）'!$C$6:$K$35,9,FALSE))</f>
        <v/>
      </c>
      <c r="AA206" s="253" t="str">
        <f>IF(AA205="","",VLOOKUP(AA205,'シフト記号表（勤務時間帯）'!$C$6:$K$35,9,FALSE))</f>
        <v/>
      </c>
      <c r="AB206" s="253" t="str">
        <f>IF(AB205="","",VLOOKUP(AB205,'シフト記号表（勤務時間帯）'!$C$6:$K$35,9,FALSE))</f>
        <v/>
      </c>
      <c r="AC206" s="253" t="str">
        <f>IF(AC205="","",VLOOKUP(AC205,'シフト記号表（勤務時間帯）'!$C$6:$K$35,9,FALSE))</f>
        <v/>
      </c>
      <c r="AD206" s="253" t="str">
        <f>IF(AD205="","",VLOOKUP(AD205,'シフト記号表（勤務時間帯）'!$C$6:$K$35,9,FALSE))</f>
        <v/>
      </c>
      <c r="AE206" s="253" t="str">
        <f>IF(AE205="","",VLOOKUP(AE205,'シフト記号表（勤務時間帯）'!$C$6:$K$35,9,FALSE))</f>
        <v/>
      </c>
      <c r="AF206" s="254" t="str">
        <f>IF(AF205="","",VLOOKUP(AF205,'シフト記号表（勤務時間帯）'!$C$6:$K$35,9,FALSE))</f>
        <v/>
      </c>
      <c r="AG206" s="252" t="str">
        <f>IF(AG205="","",VLOOKUP(AG205,'シフト記号表（勤務時間帯）'!$C$6:$K$35,9,FALSE))</f>
        <v/>
      </c>
      <c r="AH206" s="253" t="str">
        <f>IF(AH205="","",VLOOKUP(AH205,'シフト記号表（勤務時間帯）'!$C$6:$K$35,9,FALSE))</f>
        <v/>
      </c>
      <c r="AI206" s="253" t="str">
        <f>IF(AI205="","",VLOOKUP(AI205,'シフト記号表（勤務時間帯）'!$C$6:$K$35,9,FALSE))</f>
        <v/>
      </c>
      <c r="AJ206" s="253" t="str">
        <f>IF(AJ205="","",VLOOKUP(AJ205,'シフト記号表（勤務時間帯）'!$C$6:$K$35,9,FALSE))</f>
        <v/>
      </c>
      <c r="AK206" s="253" t="str">
        <f>IF(AK205="","",VLOOKUP(AK205,'シフト記号表（勤務時間帯）'!$C$6:$K$35,9,FALSE))</f>
        <v/>
      </c>
      <c r="AL206" s="253" t="str">
        <f>IF(AL205="","",VLOOKUP(AL205,'シフト記号表（勤務時間帯）'!$C$6:$K$35,9,FALSE))</f>
        <v/>
      </c>
      <c r="AM206" s="254" t="str">
        <f>IF(AM205="","",VLOOKUP(AM205,'シフト記号表（勤務時間帯）'!$C$6:$K$35,9,FALSE))</f>
        <v/>
      </c>
      <c r="AN206" s="252" t="str">
        <f>IF(AN205="","",VLOOKUP(AN205,'シフト記号表（勤務時間帯）'!$C$6:$K$35,9,FALSE))</f>
        <v/>
      </c>
      <c r="AO206" s="253" t="str">
        <f>IF(AO205="","",VLOOKUP(AO205,'シフト記号表（勤務時間帯）'!$C$6:$K$35,9,FALSE))</f>
        <v/>
      </c>
      <c r="AP206" s="253" t="str">
        <f>IF(AP205="","",VLOOKUP(AP205,'シフト記号表（勤務時間帯）'!$C$6:$K$35,9,FALSE))</f>
        <v/>
      </c>
      <c r="AQ206" s="253" t="str">
        <f>IF(AQ205="","",VLOOKUP(AQ205,'シフト記号表（勤務時間帯）'!$C$6:$K$35,9,FALSE))</f>
        <v/>
      </c>
      <c r="AR206" s="253" t="str">
        <f>IF(AR205="","",VLOOKUP(AR205,'シフト記号表（勤務時間帯）'!$C$6:$K$35,9,FALSE))</f>
        <v/>
      </c>
      <c r="AS206" s="253" t="str">
        <f>IF(AS205="","",VLOOKUP(AS205,'シフト記号表（勤務時間帯）'!$C$6:$K$35,9,FALSE))</f>
        <v/>
      </c>
      <c r="AT206" s="254" t="str">
        <f>IF(AT205="","",VLOOKUP(AT205,'シフト記号表（勤務時間帯）'!$C$6:$K$35,9,FALSE))</f>
        <v/>
      </c>
      <c r="AU206" s="252" t="str">
        <f>IF(AU205="","",VLOOKUP(AU205,'シフト記号表（勤務時間帯）'!$C$6:$K$35,9,FALSE))</f>
        <v/>
      </c>
      <c r="AV206" s="253" t="str">
        <f>IF(AV205="","",VLOOKUP(AV205,'シフト記号表（勤務時間帯）'!$C$6:$K$35,9,FALSE))</f>
        <v/>
      </c>
      <c r="AW206" s="253" t="str">
        <f>IF(AW205="","",VLOOKUP(AW205,'シフト記号表（勤務時間帯）'!$C$6:$K$35,9,FALSE))</f>
        <v/>
      </c>
      <c r="AX206" s="716" t="str">
        <f>IF($BB$3="４週",SUM(S206:AT206),IF($BB$3="暦月",SUM(S206:AW206),""))</f>
        <v/>
      </c>
      <c r="AY206" s="717"/>
      <c r="AZ206" s="718" t="str">
        <f>IF($BB$3="４週",AX206/4,IF($BB$3="暦月",'勤務表（参考様式１_100名まで）'!AX206/('勤務表（参考様式１_100名まで）'!$BB$8/7),""))</f>
        <v/>
      </c>
      <c r="BA206" s="719"/>
      <c r="BB206" s="707"/>
      <c r="BC206" s="708"/>
      <c r="BD206" s="708"/>
      <c r="BE206" s="708"/>
      <c r="BF206" s="709"/>
    </row>
    <row r="207" spans="2:58" ht="20.25" customHeight="1" x14ac:dyDescent="0.15">
      <c r="B207" s="727"/>
      <c r="C207" s="734"/>
      <c r="D207" s="735"/>
      <c r="E207" s="736"/>
      <c r="F207" s="260">
        <f>C205</f>
        <v>0</v>
      </c>
      <c r="G207" s="739"/>
      <c r="H207" s="743"/>
      <c r="I207" s="741"/>
      <c r="J207" s="741"/>
      <c r="K207" s="742"/>
      <c r="L207" s="746"/>
      <c r="M207" s="711"/>
      <c r="N207" s="711"/>
      <c r="O207" s="712"/>
      <c r="P207" s="720" t="s">
        <v>250</v>
      </c>
      <c r="Q207" s="721"/>
      <c r="R207" s="722"/>
      <c r="S207" s="256" t="str">
        <f>IF(S205="","",VLOOKUP(S205,'シフト記号表（勤務時間帯）'!$C$6:$U$35,19,FALSE))</f>
        <v/>
      </c>
      <c r="T207" s="257" t="str">
        <f>IF(T205="","",VLOOKUP(T205,'シフト記号表（勤務時間帯）'!$C$6:$U$35,19,FALSE))</f>
        <v/>
      </c>
      <c r="U207" s="257" t="str">
        <f>IF(U205="","",VLOOKUP(U205,'シフト記号表（勤務時間帯）'!$C$6:$U$35,19,FALSE))</f>
        <v/>
      </c>
      <c r="V207" s="257" t="str">
        <f>IF(V205="","",VLOOKUP(V205,'シフト記号表（勤務時間帯）'!$C$6:$U$35,19,FALSE))</f>
        <v/>
      </c>
      <c r="W207" s="257" t="str">
        <f>IF(W205="","",VLOOKUP(W205,'シフト記号表（勤務時間帯）'!$C$6:$U$35,19,FALSE))</f>
        <v/>
      </c>
      <c r="X207" s="257" t="str">
        <f>IF(X205="","",VLOOKUP(X205,'シフト記号表（勤務時間帯）'!$C$6:$U$35,19,FALSE))</f>
        <v/>
      </c>
      <c r="Y207" s="258" t="str">
        <f>IF(Y205="","",VLOOKUP(Y205,'シフト記号表（勤務時間帯）'!$C$6:$U$35,19,FALSE))</f>
        <v/>
      </c>
      <c r="Z207" s="256" t="str">
        <f>IF(Z205="","",VLOOKUP(Z205,'シフト記号表（勤務時間帯）'!$C$6:$U$35,19,FALSE))</f>
        <v/>
      </c>
      <c r="AA207" s="257" t="str">
        <f>IF(AA205="","",VLOOKUP(AA205,'シフト記号表（勤務時間帯）'!$C$6:$U$35,19,FALSE))</f>
        <v/>
      </c>
      <c r="AB207" s="257" t="str">
        <f>IF(AB205="","",VLOOKUP(AB205,'シフト記号表（勤務時間帯）'!$C$6:$U$35,19,FALSE))</f>
        <v/>
      </c>
      <c r="AC207" s="257" t="str">
        <f>IF(AC205="","",VLOOKUP(AC205,'シフト記号表（勤務時間帯）'!$C$6:$U$35,19,FALSE))</f>
        <v/>
      </c>
      <c r="AD207" s="257" t="str">
        <f>IF(AD205="","",VLOOKUP(AD205,'シフト記号表（勤務時間帯）'!$C$6:$U$35,19,FALSE))</f>
        <v/>
      </c>
      <c r="AE207" s="257" t="str">
        <f>IF(AE205="","",VLOOKUP(AE205,'シフト記号表（勤務時間帯）'!$C$6:$U$35,19,FALSE))</f>
        <v/>
      </c>
      <c r="AF207" s="258" t="str">
        <f>IF(AF205="","",VLOOKUP(AF205,'シフト記号表（勤務時間帯）'!$C$6:$U$35,19,FALSE))</f>
        <v/>
      </c>
      <c r="AG207" s="256" t="str">
        <f>IF(AG205="","",VLOOKUP(AG205,'シフト記号表（勤務時間帯）'!$C$6:$U$35,19,FALSE))</f>
        <v/>
      </c>
      <c r="AH207" s="257" t="str">
        <f>IF(AH205="","",VLOOKUP(AH205,'シフト記号表（勤務時間帯）'!$C$6:$U$35,19,FALSE))</f>
        <v/>
      </c>
      <c r="AI207" s="257" t="str">
        <f>IF(AI205="","",VLOOKUP(AI205,'シフト記号表（勤務時間帯）'!$C$6:$U$35,19,FALSE))</f>
        <v/>
      </c>
      <c r="AJ207" s="257" t="str">
        <f>IF(AJ205="","",VLOOKUP(AJ205,'シフト記号表（勤務時間帯）'!$C$6:$U$35,19,FALSE))</f>
        <v/>
      </c>
      <c r="AK207" s="257" t="str">
        <f>IF(AK205="","",VLOOKUP(AK205,'シフト記号表（勤務時間帯）'!$C$6:$U$35,19,FALSE))</f>
        <v/>
      </c>
      <c r="AL207" s="257" t="str">
        <f>IF(AL205="","",VLOOKUP(AL205,'シフト記号表（勤務時間帯）'!$C$6:$U$35,19,FALSE))</f>
        <v/>
      </c>
      <c r="AM207" s="258" t="str">
        <f>IF(AM205="","",VLOOKUP(AM205,'シフト記号表（勤務時間帯）'!$C$6:$U$35,19,FALSE))</f>
        <v/>
      </c>
      <c r="AN207" s="256" t="str">
        <f>IF(AN205="","",VLOOKUP(AN205,'シフト記号表（勤務時間帯）'!$C$6:$U$35,19,FALSE))</f>
        <v/>
      </c>
      <c r="AO207" s="257" t="str">
        <f>IF(AO205="","",VLOOKUP(AO205,'シフト記号表（勤務時間帯）'!$C$6:$U$35,19,FALSE))</f>
        <v/>
      </c>
      <c r="AP207" s="257" t="str">
        <f>IF(AP205="","",VLOOKUP(AP205,'シフト記号表（勤務時間帯）'!$C$6:$U$35,19,FALSE))</f>
        <v/>
      </c>
      <c r="AQ207" s="257" t="str">
        <f>IF(AQ205="","",VLOOKUP(AQ205,'シフト記号表（勤務時間帯）'!$C$6:$U$35,19,FALSE))</f>
        <v/>
      </c>
      <c r="AR207" s="257" t="str">
        <f>IF(AR205="","",VLOOKUP(AR205,'シフト記号表（勤務時間帯）'!$C$6:$U$35,19,FALSE))</f>
        <v/>
      </c>
      <c r="AS207" s="257" t="str">
        <f>IF(AS205="","",VLOOKUP(AS205,'シフト記号表（勤務時間帯）'!$C$6:$U$35,19,FALSE))</f>
        <v/>
      </c>
      <c r="AT207" s="258" t="str">
        <f>IF(AT205="","",VLOOKUP(AT205,'シフト記号表（勤務時間帯）'!$C$6:$U$35,19,FALSE))</f>
        <v/>
      </c>
      <c r="AU207" s="256" t="str">
        <f>IF(AU205="","",VLOOKUP(AU205,'シフト記号表（勤務時間帯）'!$C$6:$U$35,19,FALSE))</f>
        <v/>
      </c>
      <c r="AV207" s="257" t="str">
        <f>IF(AV205="","",VLOOKUP(AV205,'シフト記号表（勤務時間帯）'!$C$6:$U$35,19,FALSE))</f>
        <v/>
      </c>
      <c r="AW207" s="257" t="str">
        <f>IF(AW205="","",VLOOKUP(AW205,'シフト記号表（勤務時間帯）'!$C$6:$U$35,19,FALSE))</f>
        <v/>
      </c>
      <c r="AX207" s="723" t="str">
        <f>IF($BB$3="４週",SUM(S207:AT207),IF($BB$3="暦月",SUM(S207:AW207),""))</f>
        <v/>
      </c>
      <c r="AY207" s="724"/>
      <c r="AZ207" s="725" t="str">
        <f>IF($BB$3="４週",AX207/4,IF($BB$3="暦月",'勤務表（参考様式１_100名まで）'!AX207/('勤務表（参考様式１_100名まで）'!$BB$8/7),""))</f>
        <v/>
      </c>
      <c r="BA207" s="726"/>
      <c r="BB207" s="710"/>
      <c r="BC207" s="711"/>
      <c r="BD207" s="711"/>
      <c r="BE207" s="711"/>
      <c r="BF207" s="712"/>
    </row>
    <row r="208" spans="2:58" ht="20.25" customHeight="1" x14ac:dyDescent="0.15">
      <c r="B208" s="727">
        <f>B205+1</f>
        <v>63</v>
      </c>
      <c r="C208" s="728"/>
      <c r="D208" s="729"/>
      <c r="E208" s="730"/>
      <c r="F208" s="259"/>
      <c r="G208" s="737"/>
      <c r="H208" s="740"/>
      <c r="I208" s="741"/>
      <c r="J208" s="741"/>
      <c r="K208" s="742"/>
      <c r="L208" s="744"/>
      <c r="M208" s="705"/>
      <c r="N208" s="705"/>
      <c r="O208" s="706"/>
      <c r="P208" s="747" t="s">
        <v>248</v>
      </c>
      <c r="Q208" s="748"/>
      <c r="R208" s="749"/>
      <c r="S208" s="248"/>
      <c r="T208" s="249"/>
      <c r="U208" s="249"/>
      <c r="V208" s="249"/>
      <c r="W208" s="249"/>
      <c r="X208" s="249"/>
      <c r="Y208" s="250"/>
      <c r="Z208" s="248"/>
      <c r="AA208" s="249"/>
      <c r="AB208" s="249"/>
      <c r="AC208" s="249"/>
      <c r="AD208" s="249"/>
      <c r="AE208" s="249"/>
      <c r="AF208" s="250"/>
      <c r="AG208" s="248"/>
      <c r="AH208" s="249"/>
      <c r="AI208" s="249"/>
      <c r="AJ208" s="249"/>
      <c r="AK208" s="249"/>
      <c r="AL208" s="249"/>
      <c r="AM208" s="250"/>
      <c r="AN208" s="248"/>
      <c r="AO208" s="249"/>
      <c r="AP208" s="249"/>
      <c r="AQ208" s="249"/>
      <c r="AR208" s="249"/>
      <c r="AS208" s="249"/>
      <c r="AT208" s="250"/>
      <c r="AU208" s="248"/>
      <c r="AV208" s="249"/>
      <c r="AW208" s="249"/>
      <c r="AX208" s="700"/>
      <c r="AY208" s="701"/>
      <c r="AZ208" s="702"/>
      <c r="BA208" s="703"/>
      <c r="BB208" s="704"/>
      <c r="BC208" s="705"/>
      <c r="BD208" s="705"/>
      <c r="BE208" s="705"/>
      <c r="BF208" s="706"/>
    </row>
    <row r="209" spans="2:58" ht="20.25" customHeight="1" x14ac:dyDescent="0.15">
      <c r="B209" s="727"/>
      <c r="C209" s="731"/>
      <c r="D209" s="732"/>
      <c r="E209" s="733"/>
      <c r="F209" s="251"/>
      <c r="G209" s="738"/>
      <c r="H209" s="743"/>
      <c r="I209" s="741"/>
      <c r="J209" s="741"/>
      <c r="K209" s="742"/>
      <c r="L209" s="745"/>
      <c r="M209" s="708"/>
      <c r="N209" s="708"/>
      <c r="O209" s="709"/>
      <c r="P209" s="713" t="s">
        <v>249</v>
      </c>
      <c r="Q209" s="714"/>
      <c r="R209" s="715"/>
      <c r="S209" s="252" t="str">
        <f>IF(S208="","",VLOOKUP(S208,'シフト記号表（勤務時間帯）'!$C$6:$K$35,9,FALSE))</f>
        <v/>
      </c>
      <c r="T209" s="253" t="str">
        <f>IF(T208="","",VLOOKUP(T208,'シフト記号表（勤務時間帯）'!$C$6:$K$35,9,FALSE))</f>
        <v/>
      </c>
      <c r="U209" s="253" t="str">
        <f>IF(U208="","",VLOOKUP(U208,'シフト記号表（勤務時間帯）'!$C$6:$K$35,9,FALSE))</f>
        <v/>
      </c>
      <c r="V209" s="253" t="str">
        <f>IF(V208="","",VLOOKUP(V208,'シフト記号表（勤務時間帯）'!$C$6:$K$35,9,FALSE))</f>
        <v/>
      </c>
      <c r="W209" s="253" t="str">
        <f>IF(W208="","",VLOOKUP(W208,'シフト記号表（勤務時間帯）'!$C$6:$K$35,9,FALSE))</f>
        <v/>
      </c>
      <c r="X209" s="253" t="str">
        <f>IF(X208="","",VLOOKUP(X208,'シフト記号表（勤務時間帯）'!$C$6:$K$35,9,FALSE))</f>
        <v/>
      </c>
      <c r="Y209" s="254" t="str">
        <f>IF(Y208="","",VLOOKUP(Y208,'シフト記号表（勤務時間帯）'!$C$6:$K$35,9,FALSE))</f>
        <v/>
      </c>
      <c r="Z209" s="252" t="str">
        <f>IF(Z208="","",VLOOKUP(Z208,'シフト記号表（勤務時間帯）'!$C$6:$K$35,9,FALSE))</f>
        <v/>
      </c>
      <c r="AA209" s="253" t="str">
        <f>IF(AA208="","",VLOOKUP(AA208,'シフト記号表（勤務時間帯）'!$C$6:$K$35,9,FALSE))</f>
        <v/>
      </c>
      <c r="AB209" s="253" t="str">
        <f>IF(AB208="","",VLOOKUP(AB208,'シフト記号表（勤務時間帯）'!$C$6:$K$35,9,FALSE))</f>
        <v/>
      </c>
      <c r="AC209" s="253" t="str">
        <f>IF(AC208="","",VLOOKUP(AC208,'シフト記号表（勤務時間帯）'!$C$6:$K$35,9,FALSE))</f>
        <v/>
      </c>
      <c r="AD209" s="253" t="str">
        <f>IF(AD208="","",VLOOKUP(AD208,'シフト記号表（勤務時間帯）'!$C$6:$K$35,9,FALSE))</f>
        <v/>
      </c>
      <c r="AE209" s="253" t="str">
        <f>IF(AE208="","",VLOOKUP(AE208,'シフト記号表（勤務時間帯）'!$C$6:$K$35,9,FALSE))</f>
        <v/>
      </c>
      <c r="AF209" s="254" t="str">
        <f>IF(AF208="","",VLOOKUP(AF208,'シフト記号表（勤務時間帯）'!$C$6:$K$35,9,FALSE))</f>
        <v/>
      </c>
      <c r="AG209" s="252" t="str">
        <f>IF(AG208="","",VLOOKUP(AG208,'シフト記号表（勤務時間帯）'!$C$6:$K$35,9,FALSE))</f>
        <v/>
      </c>
      <c r="AH209" s="253" t="str">
        <f>IF(AH208="","",VLOOKUP(AH208,'シフト記号表（勤務時間帯）'!$C$6:$K$35,9,FALSE))</f>
        <v/>
      </c>
      <c r="AI209" s="253" t="str">
        <f>IF(AI208="","",VLOOKUP(AI208,'シフト記号表（勤務時間帯）'!$C$6:$K$35,9,FALSE))</f>
        <v/>
      </c>
      <c r="AJ209" s="253" t="str">
        <f>IF(AJ208="","",VLOOKUP(AJ208,'シフト記号表（勤務時間帯）'!$C$6:$K$35,9,FALSE))</f>
        <v/>
      </c>
      <c r="AK209" s="253" t="str">
        <f>IF(AK208="","",VLOOKUP(AK208,'シフト記号表（勤務時間帯）'!$C$6:$K$35,9,FALSE))</f>
        <v/>
      </c>
      <c r="AL209" s="253" t="str">
        <f>IF(AL208="","",VLOOKUP(AL208,'シフト記号表（勤務時間帯）'!$C$6:$K$35,9,FALSE))</f>
        <v/>
      </c>
      <c r="AM209" s="254" t="str">
        <f>IF(AM208="","",VLOOKUP(AM208,'シフト記号表（勤務時間帯）'!$C$6:$K$35,9,FALSE))</f>
        <v/>
      </c>
      <c r="AN209" s="252" t="str">
        <f>IF(AN208="","",VLOOKUP(AN208,'シフト記号表（勤務時間帯）'!$C$6:$K$35,9,FALSE))</f>
        <v/>
      </c>
      <c r="AO209" s="253" t="str">
        <f>IF(AO208="","",VLOOKUP(AO208,'シフト記号表（勤務時間帯）'!$C$6:$K$35,9,FALSE))</f>
        <v/>
      </c>
      <c r="AP209" s="253" t="str">
        <f>IF(AP208="","",VLOOKUP(AP208,'シフト記号表（勤務時間帯）'!$C$6:$K$35,9,FALSE))</f>
        <v/>
      </c>
      <c r="AQ209" s="253" t="str">
        <f>IF(AQ208="","",VLOOKUP(AQ208,'シフト記号表（勤務時間帯）'!$C$6:$K$35,9,FALSE))</f>
        <v/>
      </c>
      <c r="AR209" s="253" t="str">
        <f>IF(AR208="","",VLOOKUP(AR208,'シフト記号表（勤務時間帯）'!$C$6:$K$35,9,FALSE))</f>
        <v/>
      </c>
      <c r="AS209" s="253" t="str">
        <f>IF(AS208="","",VLOOKUP(AS208,'シフト記号表（勤務時間帯）'!$C$6:$K$35,9,FALSE))</f>
        <v/>
      </c>
      <c r="AT209" s="254" t="str">
        <f>IF(AT208="","",VLOOKUP(AT208,'シフト記号表（勤務時間帯）'!$C$6:$K$35,9,FALSE))</f>
        <v/>
      </c>
      <c r="AU209" s="252" t="str">
        <f>IF(AU208="","",VLOOKUP(AU208,'シフト記号表（勤務時間帯）'!$C$6:$K$35,9,FALSE))</f>
        <v/>
      </c>
      <c r="AV209" s="253" t="str">
        <f>IF(AV208="","",VLOOKUP(AV208,'シフト記号表（勤務時間帯）'!$C$6:$K$35,9,FALSE))</f>
        <v/>
      </c>
      <c r="AW209" s="253" t="str">
        <f>IF(AW208="","",VLOOKUP(AW208,'シフト記号表（勤務時間帯）'!$C$6:$K$35,9,FALSE))</f>
        <v/>
      </c>
      <c r="AX209" s="716" t="str">
        <f>IF($BB$3="４週",SUM(S209:AT209),IF($BB$3="暦月",SUM(S209:AW209),""))</f>
        <v/>
      </c>
      <c r="AY209" s="717"/>
      <c r="AZ209" s="718" t="str">
        <f>IF($BB$3="４週",AX209/4,IF($BB$3="暦月",'勤務表（参考様式１_100名まで）'!AX209/('勤務表（参考様式１_100名まで）'!$BB$8/7),""))</f>
        <v/>
      </c>
      <c r="BA209" s="719"/>
      <c r="BB209" s="707"/>
      <c r="BC209" s="708"/>
      <c r="BD209" s="708"/>
      <c r="BE209" s="708"/>
      <c r="BF209" s="709"/>
    </row>
    <row r="210" spans="2:58" ht="20.25" customHeight="1" x14ac:dyDescent="0.15">
      <c r="B210" s="727"/>
      <c r="C210" s="734"/>
      <c r="D210" s="735"/>
      <c r="E210" s="736"/>
      <c r="F210" s="260">
        <f>C208</f>
        <v>0</v>
      </c>
      <c r="G210" s="739"/>
      <c r="H210" s="743"/>
      <c r="I210" s="741"/>
      <c r="J210" s="741"/>
      <c r="K210" s="742"/>
      <c r="L210" s="746"/>
      <c r="M210" s="711"/>
      <c r="N210" s="711"/>
      <c r="O210" s="712"/>
      <c r="P210" s="720" t="s">
        <v>250</v>
      </c>
      <c r="Q210" s="721"/>
      <c r="R210" s="722"/>
      <c r="S210" s="256" t="str">
        <f>IF(S208="","",VLOOKUP(S208,'シフト記号表（勤務時間帯）'!$C$6:$U$35,19,FALSE))</f>
        <v/>
      </c>
      <c r="T210" s="257" t="str">
        <f>IF(T208="","",VLOOKUP(T208,'シフト記号表（勤務時間帯）'!$C$6:$U$35,19,FALSE))</f>
        <v/>
      </c>
      <c r="U210" s="257" t="str">
        <f>IF(U208="","",VLOOKUP(U208,'シフト記号表（勤務時間帯）'!$C$6:$U$35,19,FALSE))</f>
        <v/>
      </c>
      <c r="V210" s="257" t="str">
        <f>IF(V208="","",VLOOKUP(V208,'シフト記号表（勤務時間帯）'!$C$6:$U$35,19,FALSE))</f>
        <v/>
      </c>
      <c r="W210" s="257" t="str">
        <f>IF(W208="","",VLOOKUP(W208,'シフト記号表（勤務時間帯）'!$C$6:$U$35,19,FALSE))</f>
        <v/>
      </c>
      <c r="X210" s="257" t="str">
        <f>IF(X208="","",VLOOKUP(X208,'シフト記号表（勤務時間帯）'!$C$6:$U$35,19,FALSE))</f>
        <v/>
      </c>
      <c r="Y210" s="258" t="str">
        <f>IF(Y208="","",VLOOKUP(Y208,'シフト記号表（勤務時間帯）'!$C$6:$U$35,19,FALSE))</f>
        <v/>
      </c>
      <c r="Z210" s="256" t="str">
        <f>IF(Z208="","",VLOOKUP(Z208,'シフト記号表（勤務時間帯）'!$C$6:$U$35,19,FALSE))</f>
        <v/>
      </c>
      <c r="AA210" s="257" t="str">
        <f>IF(AA208="","",VLOOKUP(AA208,'シフト記号表（勤務時間帯）'!$C$6:$U$35,19,FALSE))</f>
        <v/>
      </c>
      <c r="AB210" s="257" t="str">
        <f>IF(AB208="","",VLOOKUP(AB208,'シフト記号表（勤務時間帯）'!$C$6:$U$35,19,FALSE))</f>
        <v/>
      </c>
      <c r="AC210" s="257" t="str">
        <f>IF(AC208="","",VLOOKUP(AC208,'シフト記号表（勤務時間帯）'!$C$6:$U$35,19,FALSE))</f>
        <v/>
      </c>
      <c r="AD210" s="257" t="str">
        <f>IF(AD208="","",VLOOKUP(AD208,'シフト記号表（勤務時間帯）'!$C$6:$U$35,19,FALSE))</f>
        <v/>
      </c>
      <c r="AE210" s="257" t="str">
        <f>IF(AE208="","",VLOOKUP(AE208,'シフト記号表（勤務時間帯）'!$C$6:$U$35,19,FALSE))</f>
        <v/>
      </c>
      <c r="AF210" s="258" t="str">
        <f>IF(AF208="","",VLOOKUP(AF208,'シフト記号表（勤務時間帯）'!$C$6:$U$35,19,FALSE))</f>
        <v/>
      </c>
      <c r="AG210" s="256" t="str">
        <f>IF(AG208="","",VLOOKUP(AG208,'シフト記号表（勤務時間帯）'!$C$6:$U$35,19,FALSE))</f>
        <v/>
      </c>
      <c r="AH210" s="257" t="str">
        <f>IF(AH208="","",VLOOKUP(AH208,'シフト記号表（勤務時間帯）'!$C$6:$U$35,19,FALSE))</f>
        <v/>
      </c>
      <c r="AI210" s="257" t="str">
        <f>IF(AI208="","",VLOOKUP(AI208,'シフト記号表（勤務時間帯）'!$C$6:$U$35,19,FALSE))</f>
        <v/>
      </c>
      <c r="AJ210" s="257" t="str">
        <f>IF(AJ208="","",VLOOKUP(AJ208,'シフト記号表（勤務時間帯）'!$C$6:$U$35,19,FALSE))</f>
        <v/>
      </c>
      <c r="AK210" s="257" t="str">
        <f>IF(AK208="","",VLOOKUP(AK208,'シフト記号表（勤務時間帯）'!$C$6:$U$35,19,FALSE))</f>
        <v/>
      </c>
      <c r="AL210" s="257" t="str">
        <f>IF(AL208="","",VLOOKUP(AL208,'シフト記号表（勤務時間帯）'!$C$6:$U$35,19,FALSE))</f>
        <v/>
      </c>
      <c r="AM210" s="258" t="str">
        <f>IF(AM208="","",VLOOKUP(AM208,'シフト記号表（勤務時間帯）'!$C$6:$U$35,19,FALSE))</f>
        <v/>
      </c>
      <c r="AN210" s="256" t="str">
        <f>IF(AN208="","",VLOOKUP(AN208,'シフト記号表（勤務時間帯）'!$C$6:$U$35,19,FALSE))</f>
        <v/>
      </c>
      <c r="AO210" s="257" t="str">
        <f>IF(AO208="","",VLOOKUP(AO208,'シフト記号表（勤務時間帯）'!$C$6:$U$35,19,FALSE))</f>
        <v/>
      </c>
      <c r="AP210" s="257" t="str">
        <f>IF(AP208="","",VLOOKUP(AP208,'シフト記号表（勤務時間帯）'!$C$6:$U$35,19,FALSE))</f>
        <v/>
      </c>
      <c r="AQ210" s="257" t="str">
        <f>IF(AQ208="","",VLOOKUP(AQ208,'シフト記号表（勤務時間帯）'!$C$6:$U$35,19,FALSE))</f>
        <v/>
      </c>
      <c r="AR210" s="257" t="str">
        <f>IF(AR208="","",VLOOKUP(AR208,'シフト記号表（勤務時間帯）'!$C$6:$U$35,19,FALSE))</f>
        <v/>
      </c>
      <c r="AS210" s="257" t="str">
        <f>IF(AS208="","",VLOOKUP(AS208,'シフト記号表（勤務時間帯）'!$C$6:$U$35,19,FALSE))</f>
        <v/>
      </c>
      <c r="AT210" s="258" t="str">
        <f>IF(AT208="","",VLOOKUP(AT208,'シフト記号表（勤務時間帯）'!$C$6:$U$35,19,FALSE))</f>
        <v/>
      </c>
      <c r="AU210" s="256" t="str">
        <f>IF(AU208="","",VLOOKUP(AU208,'シフト記号表（勤務時間帯）'!$C$6:$U$35,19,FALSE))</f>
        <v/>
      </c>
      <c r="AV210" s="257" t="str">
        <f>IF(AV208="","",VLOOKUP(AV208,'シフト記号表（勤務時間帯）'!$C$6:$U$35,19,FALSE))</f>
        <v/>
      </c>
      <c r="AW210" s="257" t="str">
        <f>IF(AW208="","",VLOOKUP(AW208,'シフト記号表（勤務時間帯）'!$C$6:$U$35,19,FALSE))</f>
        <v/>
      </c>
      <c r="AX210" s="723" t="str">
        <f>IF($BB$3="４週",SUM(S210:AT210),IF($BB$3="暦月",SUM(S210:AW210),""))</f>
        <v/>
      </c>
      <c r="AY210" s="724"/>
      <c r="AZ210" s="725" t="str">
        <f>IF($BB$3="４週",AX210/4,IF($BB$3="暦月",'勤務表（参考様式１_100名まで）'!AX210/('勤務表（参考様式１_100名まで）'!$BB$8/7),""))</f>
        <v/>
      </c>
      <c r="BA210" s="726"/>
      <c r="BB210" s="710"/>
      <c r="BC210" s="711"/>
      <c r="BD210" s="711"/>
      <c r="BE210" s="711"/>
      <c r="BF210" s="712"/>
    </row>
    <row r="211" spans="2:58" ht="20.25" customHeight="1" x14ac:dyDescent="0.15">
      <c r="B211" s="727">
        <f>B208+1</f>
        <v>64</v>
      </c>
      <c r="C211" s="728"/>
      <c r="D211" s="729"/>
      <c r="E211" s="730"/>
      <c r="F211" s="259"/>
      <c r="G211" s="737"/>
      <c r="H211" s="740"/>
      <c r="I211" s="741"/>
      <c r="J211" s="741"/>
      <c r="K211" s="742"/>
      <c r="L211" s="744"/>
      <c r="M211" s="705"/>
      <c r="N211" s="705"/>
      <c r="O211" s="706"/>
      <c r="P211" s="747" t="s">
        <v>248</v>
      </c>
      <c r="Q211" s="748"/>
      <c r="R211" s="749"/>
      <c r="S211" s="248"/>
      <c r="T211" s="249"/>
      <c r="U211" s="249"/>
      <c r="V211" s="249"/>
      <c r="W211" s="249"/>
      <c r="X211" s="249"/>
      <c r="Y211" s="250"/>
      <c r="Z211" s="248"/>
      <c r="AA211" s="249"/>
      <c r="AB211" s="249"/>
      <c r="AC211" s="249"/>
      <c r="AD211" s="249"/>
      <c r="AE211" s="249"/>
      <c r="AF211" s="250"/>
      <c r="AG211" s="248"/>
      <c r="AH211" s="249"/>
      <c r="AI211" s="249"/>
      <c r="AJ211" s="249"/>
      <c r="AK211" s="249"/>
      <c r="AL211" s="249"/>
      <c r="AM211" s="250"/>
      <c r="AN211" s="248"/>
      <c r="AO211" s="249"/>
      <c r="AP211" s="249"/>
      <c r="AQ211" s="249"/>
      <c r="AR211" s="249"/>
      <c r="AS211" s="249"/>
      <c r="AT211" s="250"/>
      <c r="AU211" s="248"/>
      <c r="AV211" s="249"/>
      <c r="AW211" s="249"/>
      <c r="AX211" s="700"/>
      <c r="AY211" s="701"/>
      <c r="AZ211" s="702"/>
      <c r="BA211" s="703"/>
      <c r="BB211" s="704"/>
      <c r="BC211" s="705"/>
      <c r="BD211" s="705"/>
      <c r="BE211" s="705"/>
      <c r="BF211" s="706"/>
    </row>
    <row r="212" spans="2:58" ht="20.25" customHeight="1" x14ac:dyDescent="0.15">
      <c r="B212" s="727"/>
      <c r="C212" s="731"/>
      <c r="D212" s="732"/>
      <c r="E212" s="733"/>
      <c r="F212" s="251"/>
      <c r="G212" s="738"/>
      <c r="H212" s="743"/>
      <c r="I212" s="741"/>
      <c r="J212" s="741"/>
      <c r="K212" s="742"/>
      <c r="L212" s="745"/>
      <c r="M212" s="708"/>
      <c r="N212" s="708"/>
      <c r="O212" s="709"/>
      <c r="P212" s="713" t="s">
        <v>249</v>
      </c>
      <c r="Q212" s="714"/>
      <c r="R212" s="715"/>
      <c r="S212" s="252" t="str">
        <f>IF(S211="","",VLOOKUP(S211,'シフト記号表（勤務時間帯）'!$C$6:$K$35,9,FALSE))</f>
        <v/>
      </c>
      <c r="T212" s="253" t="str">
        <f>IF(T211="","",VLOOKUP(T211,'シフト記号表（勤務時間帯）'!$C$6:$K$35,9,FALSE))</f>
        <v/>
      </c>
      <c r="U212" s="253" t="str">
        <f>IF(U211="","",VLOOKUP(U211,'シフト記号表（勤務時間帯）'!$C$6:$K$35,9,FALSE))</f>
        <v/>
      </c>
      <c r="V212" s="253" t="str">
        <f>IF(V211="","",VLOOKUP(V211,'シフト記号表（勤務時間帯）'!$C$6:$K$35,9,FALSE))</f>
        <v/>
      </c>
      <c r="W212" s="253" t="str">
        <f>IF(W211="","",VLOOKUP(W211,'シフト記号表（勤務時間帯）'!$C$6:$K$35,9,FALSE))</f>
        <v/>
      </c>
      <c r="X212" s="253" t="str">
        <f>IF(X211="","",VLOOKUP(X211,'シフト記号表（勤務時間帯）'!$C$6:$K$35,9,FALSE))</f>
        <v/>
      </c>
      <c r="Y212" s="254" t="str">
        <f>IF(Y211="","",VLOOKUP(Y211,'シフト記号表（勤務時間帯）'!$C$6:$K$35,9,FALSE))</f>
        <v/>
      </c>
      <c r="Z212" s="252" t="str">
        <f>IF(Z211="","",VLOOKUP(Z211,'シフト記号表（勤務時間帯）'!$C$6:$K$35,9,FALSE))</f>
        <v/>
      </c>
      <c r="AA212" s="253" t="str">
        <f>IF(AA211="","",VLOOKUP(AA211,'シフト記号表（勤務時間帯）'!$C$6:$K$35,9,FALSE))</f>
        <v/>
      </c>
      <c r="AB212" s="253" t="str">
        <f>IF(AB211="","",VLOOKUP(AB211,'シフト記号表（勤務時間帯）'!$C$6:$K$35,9,FALSE))</f>
        <v/>
      </c>
      <c r="AC212" s="253" t="str">
        <f>IF(AC211="","",VLOOKUP(AC211,'シフト記号表（勤務時間帯）'!$C$6:$K$35,9,FALSE))</f>
        <v/>
      </c>
      <c r="AD212" s="253" t="str">
        <f>IF(AD211="","",VLOOKUP(AD211,'シフト記号表（勤務時間帯）'!$C$6:$K$35,9,FALSE))</f>
        <v/>
      </c>
      <c r="AE212" s="253" t="str">
        <f>IF(AE211="","",VLOOKUP(AE211,'シフト記号表（勤務時間帯）'!$C$6:$K$35,9,FALSE))</f>
        <v/>
      </c>
      <c r="AF212" s="254" t="str">
        <f>IF(AF211="","",VLOOKUP(AF211,'シフト記号表（勤務時間帯）'!$C$6:$K$35,9,FALSE))</f>
        <v/>
      </c>
      <c r="AG212" s="252" t="str">
        <f>IF(AG211="","",VLOOKUP(AG211,'シフト記号表（勤務時間帯）'!$C$6:$K$35,9,FALSE))</f>
        <v/>
      </c>
      <c r="AH212" s="253" t="str">
        <f>IF(AH211="","",VLOOKUP(AH211,'シフト記号表（勤務時間帯）'!$C$6:$K$35,9,FALSE))</f>
        <v/>
      </c>
      <c r="AI212" s="253" t="str">
        <f>IF(AI211="","",VLOOKUP(AI211,'シフト記号表（勤務時間帯）'!$C$6:$K$35,9,FALSE))</f>
        <v/>
      </c>
      <c r="AJ212" s="253" t="str">
        <f>IF(AJ211="","",VLOOKUP(AJ211,'シフト記号表（勤務時間帯）'!$C$6:$K$35,9,FALSE))</f>
        <v/>
      </c>
      <c r="AK212" s="253" t="str">
        <f>IF(AK211="","",VLOOKUP(AK211,'シフト記号表（勤務時間帯）'!$C$6:$K$35,9,FALSE))</f>
        <v/>
      </c>
      <c r="AL212" s="253" t="str">
        <f>IF(AL211="","",VLOOKUP(AL211,'シフト記号表（勤務時間帯）'!$C$6:$K$35,9,FALSE))</f>
        <v/>
      </c>
      <c r="AM212" s="254" t="str">
        <f>IF(AM211="","",VLOOKUP(AM211,'シフト記号表（勤務時間帯）'!$C$6:$K$35,9,FALSE))</f>
        <v/>
      </c>
      <c r="AN212" s="252" t="str">
        <f>IF(AN211="","",VLOOKUP(AN211,'シフト記号表（勤務時間帯）'!$C$6:$K$35,9,FALSE))</f>
        <v/>
      </c>
      <c r="AO212" s="253" t="str">
        <f>IF(AO211="","",VLOOKUP(AO211,'シフト記号表（勤務時間帯）'!$C$6:$K$35,9,FALSE))</f>
        <v/>
      </c>
      <c r="AP212" s="253" t="str">
        <f>IF(AP211="","",VLOOKUP(AP211,'シフト記号表（勤務時間帯）'!$C$6:$K$35,9,FALSE))</f>
        <v/>
      </c>
      <c r="AQ212" s="253" t="str">
        <f>IF(AQ211="","",VLOOKUP(AQ211,'シフト記号表（勤務時間帯）'!$C$6:$K$35,9,FALSE))</f>
        <v/>
      </c>
      <c r="AR212" s="253" t="str">
        <f>IF(AR211="","",VLOOKUP(AR211,'シフト記号表（勤務時間帯）'!$C$6:$K$35,9,FALSE))</f>
        <v/>
      </c>
      <c r="AS212" s="253" t="str">
        <f>IF(AS211="","",VLOOKUP(AS211,'シフト記号表（勤務時間帯）'!$C$6:$K$35,9,FALSE))</f>
        <v/>
      </c>
      <c r="AT212" s="254" t="str">
        <f>IF(AT211="","",VLOOKUP(AT211,'シフト記号表（勤務時間帯）'!$C$6:$K$35,9,FALSE))</f>
        <v/>
      </c>
      <c r="AU212" s="252" t="str">
        <f>IF(AU211="","",VLOOKUP(AU211,'シフト記号表（勤務時間帯）'!$C$6:$K$35,9,FALSE))</f>
        <v/>
      </c>
      <c r="AV212" s="253" t="str">
        <f>IF(AV211="","",VLOOKUP(AV211,'シフト記号表（勤務時間帯）'!$C$6:$K$35,9,FALSE))</f>
        <v/>
      </c>
      <c r="AW212" s="253" t="str">
        <f>IF(AW211="","",VLOOKUP(AW211,'シフト記号表（勤務時間帯）'!$C$6:$K$35,9,FALSE))</f>
        <v/>
      </c>
      <c r="AX212" s="716" t="str">
        <f>IF($BB$3="４週",SUM(S212:AT212),IF($BB$3="暦月",SUM(S212:AW212),""))</f>
        <v/>
      </c>
      <c r="AY212" s="717"/>
      <c r="AZ212" s="718" t="str">
        <f>IF($BB$3="４週",AX212/4,IF($BB$3="暦月",'勤務表（参考様式１_100名まで）'!AX212/('勤務表（参考様式１_100名まで）'!$BB$8/7),""))</f>
        <v/>
      </c>
      <c r="BA212" s="719"/>
      <c r="BB212" s="707"/>
      <c r="BC212" s="708"/>
      <c r="BD212" s="708"/>
      <c r="BE212" s="708"/>
      <c r="BF212" s="709"/>
    </row>
    <row r="213" spans="2:58" ht="20.25" customHeight="1" x14ac:dyDescent="0.15">
      <c r="B213" s="727"/>
      <c r="C213" s="734"/>
      <c r="D213" s="735"/>
      <c r="E213" s="736"/>
      <c r="F213" s="260">
        <f>C211</f>
        <v>0</v>
      </c>
      <c r="G213" s="739"/>
      <c r="H213" s="743"/>
      <c r="I213" s="741"/>
      <c r="J213" s="741"/>
      <c r="K213" s="742"/>
      <c r="L213" s="746"/>
      <c r="M213" s="711"/>
      <c r="N213" s="711"/>
      <c r="O213" s="712"/>
      <c r="P213" s="720" t="s">
        <v>250</v>
      </c>
      <c r="Q213" s="721"/>
      <c r="R213" s="722"/>
      <c r="S213" s="256" t="str">
        <f>IF(S211="","",VLOOKUP(S211,'シフト記号表（勤務時間帯）'!$C$6:$U$35,19,FALSE))</f>
        <v/>
      </c>
      <c r="T213" s="257" t="str">
        <f>IF(T211="","",VLOOKUP(T211,'シフト記号表（勤務時間帯）'!$C$6:$U$35,19,FALSE))</f>
        <v/>
      </c>
      <c r="U213" s="257" t="str">
        <f>IF(U211="","",VLOOKUP(U211,'シフト記号表（勤務時間帯）'!$C$6:$U$35,19,FALSE))</f>
        <v/>
      </c>
      <c r="V213" s="257" t="str">
        <f>IF(V211="","",VLOOKUP(V211,'シフト記号表（勤務時間帯）'!$C$6:$U$35,19,FALSE))</f>
        <v/>
      </c>
      <c r="W213" s="257" t="str">
        <f>IF(W211="","",VLOOKUP(W211,'シフト記号表（勤務時間帯）'!$C$6:$U$35,19,FALSE))</f>
        <v/>
      </c>
      <c r="X213" s="257" t="str">
        <f>IF(X211="","",VLOOKUP(X211,'シフト記号表（勤務時間帯）'!$C$6:$U$35,19,FALSE))</f>
        <v/>
      </c>
      <c r="Y213" s="258" t="str">
        <f>IF(Y211="","",VLOOKUP(Y211,'シフト記号表（勤務時間帯）'!$C$6:$U$35,19,FALSE))</f>
        <v/>
      </c>
      <c r="Z213" s="256" t="str">
        <f>IF(Z211="","",VLOOKUP(Z211,'シフト記号表（勤務時間帯）'!$C$6:$U$35,19,FALSE))</f>
        <v/>
      </c>
      <c r="AA213" s="257" t="str">
        <f>IF(AA211="","",VLOOKUP(AA211,'シフト記号表（勤務時間帯）'!$C$6:$U$35,19,FALSE))</f>
        <v/>
      </c>
      <c r="AB213" s="257" t="str">
        <f>IF(AB211="","",VLOOKUP(AB211,'シフト記号表（勤務時間帯）'!$C$6:$U$35,19,FALSE))</f>
        <v/>
      </c>
      <c r="AC213" s="257" t="str">
        <f>IF(AC211="","",VLOOKUP(AC211,'シフト記号表（勤務時間帯）'!$C$6:$U$35,19,FALSE))</f>
        <v/>
      </c>
      <c r="AD213" s="257" t="str">
        <f>IF(AD211="","",VLOOKUP(AD211,'シフト記号表（勤務時間帯）'!$C$6:$U$35,19,FALSE))</f>
        <v/>
      </c>
      <c r="AE213" s="257" t="str">
        <f>IF(AE211="","",VLOOKUP(AE211,'シフト記号表（勤務時間帯）'!$C$6:$U$35,19,FALSE))</f>
        <v/>
      </c>
      <c r="AF213" s="258" t="str">
        <f>IF(AF211="","",VLOOKUP(AF211,'シフト記号表（勤務時間帯）'!$C$6:$U$35,19,FALSE))</f>
        <v/>
      </c>
      <c r="AG213" s="256" t="str">
        <f>IF(AG211="","",VLOOKUP(AG211,'シフト記号表（勤務時間帯）'!$C$6:$U$35,19,FALSE))</f>
        <v/>
      </c>
      <c r="AH213" s="257" t="str">
        <f>IF(AH211="","",VLOOKUP(AH211,'シフト記号表（勤務時間帯）'!$C$6:$U$35,19,FALSE))</f>
        <v/>
      </c>
      <c r="AI213" s="257" t="str">
        <f>IF(AI211="","",VLOOKUP(AI211,'シフト記号表（勤務時間帯）'!$C$6:$U$35,19,FALSE))</f>
        <v/>
      </c>
      <c r="AJ213" s="257" t="str">
        <f>IF(AJ211="","",VLOOKUP(AJ211,'シフト記号表（勤務時間帯）'!$C$6:$U$35,19,FALSE))</f>
        <v/>
      </c>
      <c r="AK213" s="257" t="str">
        <f>IF(AK211="","",VLOOKUP(AK211,'シフト記号表（勤務時間帯）'!$C$6:$U$35,19,FALSE))</f>
        <v/>
      </c>
      <c r="AL213" s="257" t="str">
        <f>IF(AL211="","",VLOOKUP(AL211,'シフト記号表（勤務時間帯）'!$C$6:$U$35,19,FALSE))</f>
        <v/>
      </c>
      <c r="AM213" s="258" t="str">
        <f>IF(AM211="","",VLOOKUP(AM211,'シフト記号表（勤務時間帯）'!$C$6:$U$35,19,FALSE))</f>
        <v/>
      </c>
      <c r="AN213" s="256" t="str">
        <f>IF(AN211="","",VLOOKUP(AN211,'シフト記号表（勤務時間帯）'!$C$6:$U$35,19,FALSE))</f>
        <v/>
      </c>
      <c r="AO213" s="257" t="str">
        <f>IF(AO211="","",VLOOKUP(AO211,'シフト記号表（勤務時間帯）'!$C$6:$U$35,19,FALSE))</f>
        <v/>
      </c>
      <c r="AP213" s="257" t="str">
        <f>IF(AP211="","",VLOOKUP(AP211,'シフト記号表（勤務時間帯）'!$C$6:$U$35,19,FALSE))</f>
        <v/>
      </c>
      <c r="AQ213" s="257" t="str">
        <f>IF(AQ211="","",VLOOKUP(AQ211,'シフト記号表（勤務時間帯）'!$C$6:$U$35,19,FALSE))</f>
        <v/>
      </c>
      <c r="AR213" s="257" t="str">
        <f>IF(AR211="","",VLOOKUP(AR211,'シフト記号表（勤務時間帯）'!$C$6:$U$35,19,FALSE))</f>
        <v/>
      </c>
      <c r="AS213" s="257" t="str">
        <f>IF(AS211="","",VLOOKUP(AS211,'シフト記号表（勤務時間帯）'!$C$6:$U$35,19,FALSE))</f>
        <v/>
      </c>
      <c r="AT213" s="258" t="str">
        <f>IF(AT211="","",VLOOKUP(AT211,'シフト記号表（勤務時間帯）'!$C$6:$U$35,19,FALSE))</f>
        <v/>
      </c>
      <c r="AU213" s="256" t="str">
        <f>IF(AU211="","",VLOOKUP(AU211,'シフト記号表（勤務時間帯）'!$C$6:$U$35,19,FALSE))</f>
        <v/>
      </c>
      <c r="AV213" s="257" t="str">
        <f>IF(AV211="","",VLOOKUP(AV211,'シフト記号表（勤務時間帯）'!$C$6:$U$35,19,FALSE))</f>
        <v/>
      </c>
      <c r="AW213" s="257" t="str">
        <f>IF(AW211="","",VLOOKUP(AW211,'シフト記号表（勤務時間帯）'!$C$6:$U$35,19,FALSE))</f>
        <v/>
      </c>
      <c r="AX213" s="723" t="str">
        <f>IF($BB$3="４週",SUM(S213:AT213),IF($BB$3="暦月",SUM(S213:AW213),""))</f>
        <v/>
      </c>
      <c r="AY213" s="724"/>
      <c r="AZ213" s="725" t="str">
        <f>IF($BB$3="４週",AX213/4,IF($BB$3="暦月",'勤務表（参考様式１_100名まで）'!AX213/('勤務表（参考様式１_100名まで）'!$BB$8/7),""))</f>
        <v/>
      </c>
      <c r="BA213" s="726"/>
      <c r="BB213" s="710"/>
      <c r="BC213" s="711"/>
      <c r="BD213" s="711"/>
      <c r="BE213" s="711"/>
      <c r="BF213" s="712"/>
    </row>
    <row r="214" spans="2:58" ht="20.25" customHeight="1" x14ac:dyDescent="0.15">
      <c r="B214" s="727">
        <f>B211+1</f>
        <v>65</v>
      </c>
      <c r="C214" s="728"/>
      <c r="D214" s="729"/>
      <c r="E214" s="730"/>
      <c r="F214" s="259"/>
      <c r="G214" s="737"/>
      <c r="H214" s="740"/>
      <c r="I214" s="741"/>
      <c r="J214" s="741"/>
      <c r="K214" s="742"/>
      <c r="L214" s="744"/>
      <c r="M214" s="705"/>
      <c r="N214" s="705"/>
      <c r="O214" s="706"/>
      <c r="P214" s="747" t="s">
        <v>248</v>
      </c>
      <c r="Q214" s="748"/>
      <c r="R214" s="749"/>
      <c r="S214" s="248"/>
      <c r="T214" s="249"/>
      <c r="U214" s="249"/>
      <c r="V214" s="249"/>
      <c r="W214" s="249"/>
      <c r="X214" s="249"/>
      <c r="Y214" s="250"/>
      <c r="Z214" s="248"/>
      <c r="AA214" s="249"/>
      <c r="AB214" s="249"/>
      <c r="AC214" s="249"/>
      <c r="AD214" s="249"/>
      <c r="AE214" s="249"/>
      <c r="AF214" s="250"/>
      <c r="AG214" s="248"/>
      <c r="AH214" s="249"/>
      <c r="AI214" s="249"/>
      <c r="AJ214" s="249"/>
      <c r="AK214" s="249"/>
      <c r="AL214" s="249"/>
      <c r="AM214" s="250"/>
      <c r="AN214" s="248"/>
      <c r="AO214" s="249"/>
      <c r="AP214" s="249"/>
      <c r="AQ214" s="249"/>
      <c r="AR214" s="249"/>
      <c r="AS214" s="249"/>
      <c r="AT214" s="250"/>
      <c r="AU214" s="248"/>
      <c r="AV214" s="249"/>
      <c r="AW214" s="249"/>
      <c r="AX214" s="700"/>
      <c r="AY214" s="701"/>
      <c r="AZ214" s="702"/>
      <c r="BA214" s="703"/>
      <c r="BB214" s="704"/>
      <c r="BC214" s="705"/>
      <c r="BD214" s="705"/>
      <c r="BE214" s="705"/>
      <c r="BF214" s="706"/>
    </row>
    <row r="215" spans="2:58" ht="20.25" customHeight="1" x14ac:dyDescent="0.15">
      <c r="B215" s="727"/>
      <c r="C215" s="731"/>
      <c r="D215" s="732"/>
      <c r="E215" s="733"/>
      <c r="F215" s="251"/>
      <c r="G215" s="738"/>
      <c r="H215" s="743"/>
      <c r="I215" s="741"/>
      <c r="J215" s="741"/>
      <c r="K215" s="742"/>
      <c r="L215" s="745"/>
      <c r="M215" s="708"/>
      <c r="N215" s="708"/>
      <c r="O215" s="709"/>
      <c r="P215" s="713" t="s">
        <v>249</v>
      </c>
      <c r="Q215" s="714"/>
      <c r="R215" s="715"/>
      <c r="S215" s="252" t="str">
        <f>IF(S214="","",VLOOKUP(S214,'シフト記号表（勤務時間帯）'!$C$6:$K$35,9,FALSE))</f>
        <v/>
      </c>
      <c r="T215" s="253" t="str">
        <f>IF(T214="","",VLOOKUP(T214,'シフト記号表（勤務時間帯）'!$C$6:$K$35,9,FALSE))</f>
        <v/>
      </c>
      <c r="U215" s="253" t="str">
        <f>IF(U214="","",VLOOKUP(U214,'シフト記号表（勤務時間帯）'!$C$6:$K$35,9,FALSE))</f>
        <v/>
      </c>
      <c r="V215" s="253" t="str">
        <f>IF(V214="","",VLOOKUP(V214,'シフト記号表（勤務時間帯）'!$C$6:$K$35,9,FALSE))</f>
        <v/>
      </c>
      <c r="W215" s="253" t="str">
        <f>IF(W214="","",VLOOKUP(W214,'シフト記号表（勤務時間帯）'!$C$6:$K$35,9,FALSE))</f>
        <v/>
      </c>
      <c r="X215" s="253" t="str">
        <f>IF(X214="","",VLOOKUP(X214,'シフト記号表（勤務時間帯）'!$C$6:$K$35,9,FALSE))</f>
        <v/>
      </c>
      <c r="Y215" s="254" t="str">
        <f>IF(Y214="","",VLOOKUP(Y214,'シフト記号表（勤務時間帯）'!$C$6:$K$35,9,FALSE))</f>
        <v/>
      </c>
      <c r="Z215" s="252" t="str">
        <f>IF(Z214="","",VLOOKUP(Z214,'シフト記号表（勤務時間帯）'!$C$6:$K$35,9,FALSE))</f>
        <v/>
      </c>
      <c r="AA215" s="253" t="str">
        <f>IF(AA214="","",VLOOKUP(AA214,'シフト記号表（勤務時間帯）'!$C$6:$K$35,9,FALSE))</f>
        <v/>
      </c>
      <c r="AB215" s="253" t="str">
        <f>IF(AB214="","",VLOOKUP(AB214,'シフト記号表（勤務時間帯）'!$C$6:$K$35,9,FALSE))</f>
        <v/>
      </c>
      <c r="AC215" s="253" t="str">
        <f>IF(AC214="","",VLOOKUP(AC214,'シフト記号表（勤務時間帯）'!$C$6:$K$35,9,FALSE))</f>
        <v/>
      </c>
      <c r="AD215" s="253" t="str">
        <f>IF(AD214="","",VLOOKUP(AD214,'シフト記号表（勤務時間帯）'!$C$6:$K$35,9,FALSE))</f>
        <v/>
      </c>
      <c r="AE215" s="253" t="str">
        <f>IF(AE214="","",VLOOKUP(AE214,'シフト記号表（勤務時間帯）'!$C$6:$K$35,9,FALSE))</f>
        <v/>
      </c>
      <c r="AF215" s="254" t="str">
        <f>IF(AF214="","",VLOOKUP(AF214,'シフト記号表（勤務時間帯）'!$C$6:$K$35,9,FALSE))</f>
        <v/>
      </c>
      <c r="AG215" s="252" t="str">
        <f>IF(AG214="","",VLOOKUP(AG214,'シフト記号表（勤務時間帯）'!$C$6:$K$35,9,FALSE))</f>
        <v/>
      </c>
      <c r="AH215" s="253" t="str">
        <f>IF(AH214="","",VLOOKUP(AH214,'シフト記号表（勤務時間帯）'!$C$6:$K$35,9,FALSE))</f>
        <v/>
      </c>
      <c r="AI215" s="253" t="str">
        <f>IF(AI214="","",VLOOKUP(AI214,'シフト記号表（勤務時間帯）'!$C$6:$K$35,9,FALSE))</f>
        <v/>
      </c>
      <c r="AJ215" s="253" t="str">
        <f>IF(AJ214="","",VLOOKUP(AJ214,'シフト記号表（勤務時間帯）'!$C$6:$K$35,9,FALSE))</f>
        <v/>
      </c>
      <c r="AK215" s="253" t="str">
        <f>IF(AK214="","",VLOOKUP(AK214,'シフト記号表（勤務時間帯）'!$C$6:$K$35,9,FALSE))</f>
        <v/>
      </c>
      <c r="AL215" s="253" t="str">
        <f>IF(AL214="","",VLOOKUP(AL214,'シフト記号表（勤務時間帯）'!$C$6:$K$35,9,FALSE))</f>
        <v/>
      </c>
      <c r="AM215" s="254" t="str">
        <f>IF(AM214="","",VLOOKUP(AM214,'シフト記号表（勤務時間帯）'!$C$6:$K$35,9,FALSE))</f>
        <v/>
      </c>
      <c r="AN215" s="252" t="str">
        <f>IF(AN214="","",VLOOKUP(AN214,'シフト記号表（勤務時間帯）'!$C$6:$K$35,9,FALSE))</f>
        <v/>
      </c>
      <c r="AO215" s="253" t="str">
        <f>IF(AO214="","",VLOOKUP(AO214,'シフト記号表（勤務時間帯）'!$C$6:$K$35,9,FALSE))</f>
        <v/>
      </c>
      <c r="AP215" s="253" t="str">
        <f>IF(AP214="","",VLOOKUP(AP214,'シフト記号表（勤務時間帯）'!$C$6:$K$35,9,FALSE))</f>
        <v/>
      </c>
      <c r="AQ215" s="253" t="str">
        <f>IF(AQ214="","",VLOOKUP(AQ214,'シフト記号表（勤務時間帯）'!$C$6:$K$35,9,FALSE))</f>
        <v/>
      </c>
      <c r="AR215" s="253" t="str">
        <f>IF(AR214="","",VLOOKUP(AR214,'シフト記号表（勤務時間帯）'!$C$6:$K$35,9,FALSE))</f>
        <v/>
      </c>
      <c r="AS215" s="253" t="str">
        <f>IF(AS214="","",VLOOKUP(AS214,'シフト記号表（勤務時間帯）'!$C$6:$K$35,9,FALSE))</f>
        <v/>
      </c>
      <c r="AT215" s="254" t="str">
        <f>IF(AT214="","",VLOOKUP(AT214,'シフト記号表（勤務時間帯）'!$C$6:$K$35,9,FALSE))</f>
        <v/>
      </c>
      <c r="AU215" s="252" t="str">
        <f>IF(AU214="","",VLOOKUP(AU214,'シフト記号表（勤務時間帯）'!$C$6:$K$35,9,FALSE))</f>
        <v/>
      </c>
      <c r="AV215" s="253" t="str">
        <f>IF(AV214="","",VLOOKUP(AV214,'シフト記号表（勤務時間帯）'!$C$6:$K$35,9,FALSE))</f>
        <v/>
      </c>
      <c r="AW215" s="253" t="str">
        <f>IF(AW214="","",VLOOKUP(AW214,'シフト記号表（勤務時間帯）'!$C$6:$K$35,9,FALSE))</f>
        <v/>
      </c>
      <c r="AX215" s="716" t="str">
        <f>IF($BB$3="４週",SUM(S215:AT215),IF($BB$3="暦月",SUM(S215:AW215),""))</f>
        <v/>
      </c>
      <c r="AY215" s="717"/>
      <c r="AZ215" s="718" t="str">
        <f>IF($BB$3="４週",AX215/4,IF($BB$3="暦月",'勤務表（参考様式１_100名まで）'!AX215/('勤務表（参考様式１_100名まで）'!$BB$8/7),""))</f>
        <v/>
      </c>
      <c r="BA215" s="719"/>
      <c r="BB215" s="707"/>
      <c r="BC215" s="708"/>
      <c r="BD215" s="708"/>
      <c r="BE215" s="708"/>
      <c r="BF215" s="709"/>
    </row>
    <row r="216" spans="2:58" ht="20.25" customHeight="1" x14ac:dyDescent="0.15">
      <c r="B216" s="727"/>
      <c r="C216" s="734"/>
      <c r="D216" s="735"/>
      <c r="E216" s="736"/>
      <c r="F216" s="260">
        <f>C214</f>
        <v>0</v>
      </c>
      <c r="G216" s="739"/>
      <c r="H216" s="743"/>
      <c r="I216" s="741"/>
      <c r="J216" s="741"/>
      <c r="K216" s="742"/>
      <c r="L216" s="746"/>
      <c r="M216" s="711"/>
      <c r="N216" s="711"/>
      <c r="O216" s="712"/>
      <c r="P216" s="720" t="s">
        <v>250</v>
      </c>
      <c r="Q216" s="721"/>
      <c r="R216" s="722"/>
      <c r="S216" s="256" t="str">
        <f>IF(S214="","",VLOOKUP(S214,'シフト記号表（勤務時間帯）'!$C$6:$U$35,19,FALSE))</f>
        <v/>
      </c>
      <c r="T216" s="257" t="str">
        <f>IF(T214="","",VLOOKUP(T214,'シフト記号表（勤務時間帯）'!$C$6:$U$35,19,FALSE))</f>
        <v/>
      </c>
      <c r="U216" s="257" t="str">
        <f>IF(U214="","",VLOOKUP(U214,'シフト記号表（勤務時間帯）'!$C$6:$U$35,19,FALSE))</f>
        <v/>
      </c>
      <c r="V216" s="257" t="str">
        <f>IF(V214="","",VLOOKUP(V214,'シフト記号表（勤務時間帯）'!$C$6:$U$35,19,FALSE))</f>
        <v/>
      </c>
      <c r="W216" s="257" t="str">
        <f>IF(W214="","",VLOOKUP(W214,'シフト記号表（勤務時間帯）'!$C$6:$U$35,19,FALSE))</f>
        <v/>
      </c>
      <c r="X216" s="257" t="str">
        <f>IF(X214="","",VLOOKUP(X214,'シフト記号表（勤務時間帯）'!$C$6:$U$35,19,FALSE))</f>
        <v/>
      </c>
      <c r="Y216" s="258" t="str">
        <f>IF(Y214="","",VLOOKUP(Y214,'シフト記号表（勤務時間帯）'!$C$6:$U$35,19,FALSE))</f>
        <v/>
      </c>
      <c r="Z216" s="256" t="str">
        <f>IF(Z214="","",VLOOKUP(Z214,'シフト記号表（勤務時間帯）'!$C$6:$U$35,19,FALSE))</f>
        <v/>
      </c>
      <c r="AA216" s="257" t="str">
        <f>IF(AA214="","",VLOOKUP(AA214,'シフト記号表（勤務時間帯）'!$C$6:$U$35,19,FALSE))</f>
        <v/>
      </c>
      <c r="AB216" s="257" t="str">
        <f>IF(AB214="","",VLOOKUP(AB214,'シフト記号表（勤務時間帯）'!$C$6:$U$35,19,FALSE))</f>
        <v/>
      </c>
      <c r="AC216" s="257" t="str">
        <f>IF(AC214="","",VLOOKUP(AC214,'シフト記号表（勤務時間帯）'!$C$6:$U$35,19,FALSE))</f>
        <v/>
      </c>
      <c r="AD216" s="257" t="str">
        <f>IF(AD214="","",VLOOKUP(AD214,'シフト記号表（勤務時間帯）'!$C$6:$U$35,19,FALSE))</f>
        <v/>
      </c>
      <c r="AE216" s="257" t="str">
        <f>IF(AE214="","",VLOOKUP(AE214,'シフト記号表（勤務時間帯）'!$C$6:$U$35,19,FALSE))</f>
        <v/>
      </c>
      <c r="AF216" s="258" t="str">
        <f>IF(AF214="","",VLOOKUP(AF214,'シフト記号表（勤務時間帯）'!$C$6:$U$35,19,FALSE))</f>
        <v/>
      </c>
      <c r="AG216" s="256" t="str">
        <f>IF(AG214="","",VLOOKUP(AG214,'シフト記号表（勤務時間帯）'!$C$6:$U$35,19,FALSE))</f>
        <v/>
      </c>
      <c r="AH216" s="257" t="str">
        <f>IF(AH214="","",VLOOKUP(AH214,'シフト記号表（勤務時間帯）'!$C$6:$U$35,19,FALSE))</f>
        <v/>
      </c>
      <c r="AI216" s="257" t="str">
        <f>IF(AI214="","",VLOOKUP(AI214,'シフト記号表（勤務時間帯）'!$C$6:$U$35,19,FALSE))</f>
        <v/>
      </c>
      <c r="AJ216" s="257" t="str">
        <f>IF(AJ214="","",VLOOKUP(AJ214,'シフト記号表（勤務時間帯）'!$C$6:$U$35,19,FALSE))</f>
        <v/>
      </c>
      <c r="AK216" s="257" t="str">
        <f>IF(AK214="","",VLOOKUP(AK214,'シフト記号表（勤務時間帯）'!$C$6:$U$35,19,FALSE))</f>
        <v/>
      </c>
      <c r="AL216" s="257" t="str">
        <f>IF(AL214="","",VLOOKUP(AL214,'シフト記号表（勤務時間帯）'!$C$6:$U$35,19,FALSE))</f>
        <v/>
      </c>
      <c r="AM216" s="258" t="str">
        <f>IF(AM214="","",VLOOKUP(AM214,'シフト記号表（勤務時間帯）'!$C$6:$U$35,19,FALSE))</f>
        <v/>
      </c>
      <c r="AN216" s="256" t="str">
        <f>IF(AN214="","",VLOOKUP(AN214,'シフト記号表（勤務時間帯）'!$C$6:$U$35,19,FALSE))</f>
        <v/>
      </c>
      <c r="AO216" s="257" t="str">
        <f>IF(AO214="","",VLOOKUP(AO214,'シフト記号表（勤務時間帯）'!$C$6:$U$35,19,FALSE))</f>
        <v/>
      </c>
      <c r="AP216" s="257" t="str">
        <f>IF(AP214="","",VLOOKUP(AP214,'シフト記号表（勤務時間帯）'!$C$6:$U$35,19,FALSE))</f>
        <v/>
      </c>
      <c r="AQ216" s="257" t="str">
        <f>IF(AQ214="","",VLOOKUP(AQ214,'シフト記号表（勤務時間帯）'!$C$6:$U$35,19,FALSE))</f>
        <v/>
      </c>
      <c r="AR216" s="257" t="str">
        <f>IF(AR214="","",VLOOKUP(AR214,'シフト記号表（勤務時間帯）'!$C$6:$U$35,19,FALSE))</f>
        <v/>
      </c>
      <c r="AS216" s="257" t="str">
        <f>IF(AS214="","",VLOOKUP(AS214,'シフト記号表（勤務時間帯）'!$C$6:$U$35,19,FALSE))</f>
        <v/>
      </c>
      <c r="AT216" s="258" t="str">
        <f>IF(AT214="","",VLOOKUP(AT214,'シフト記号表（勤務時間帯）'!$C$6:$U$35,19,FALSE))</f>
        <v/>
      </c>
      <c r="AU216" s="256" t="str">
        <f>IF(AU214="","",VLOOKUP(AU214,'シフト記号表（勤務時間帯）'!$C$6:$U$35,19,FALSE))</f>
        <v/>
      </c>
      <c r="AV216" s="257" t="str">
        <f>IF(AV214="","",VLOOKUP(AV214,'シフト記号表（勤務時間帯）'!$C$6:$U$35,19,FALSE))</f>
        <v/>
      </c>
      <c r="AW216" s="257" t="str">
        <f>IF(AW214="","",VLOOKUP(AW214,'シフト記号表（勤務時間帯）'!$C$6:$U$35,19,FALSE))</f>
        <v/>
      </c>
      <c r="AX216" s="723" t="str">
        <f>IF($BB$3="４週",SUM(S216:AT216),IF($BB$3="暦月",SUM(S216:AW216),""))</f>
        <v/>
      </c>
      <c r="AY216" s="724"/>
      <c r="AZ216" s="725" t="str">
        <f>IF($BB$3="４週",AX216/4,IF($BB$3="暦月",'勤務表（参考様式１_100名まで）'!AX216/('勤務表（参考様式１_100名まで）'!$BB$8/7),""))</f>
        <v/>
      </c>
      <c r="BA216" s="726"/>
      <c r="BB216" s="710"/>
      <c r="BC216" s="711"/>
      <c r="BD216" s="711"/>
      <c r="BE216" s="711"/>
      <c r="BF216" s="712"/>
    </row>
    <row r="217" spans="2:58" ht="20.25" customHeight="1" x14ac:dyDescent="0.15">
      <c r="B217" s="727">
        <f>B214+1</f>
        <v>66</v>
      </c>
      <c r="C217" s="728"/>
      <c r="D217" s="729"/>
      <c r="E217" s="730"/>
      <c r="F217" s="259"/>
      <c r="G217" s="737"/>
      <c r="H217" s="740"/>
      <c r="I217" s="741"/>
      <c r="J217" s="741"/>
      <c r="K217" s="742"/>
      <c r="L217" s="744"/>
      <c r="M217" s="705"/>
      <c r="N217" s="705"/>
      <c r="O217" s="706"/>
      <c r="P217" s="747" t="s">
        <v>248</v>
      </c>
      <c r="Q217" s="748"/>
      <c r="R217" s="749"/>
      <c r="S217" s="248"/>
      <c r="T217" s="249"/>
      <c r="U217" s="249"/>
      <c r="V217" s="249"/>
      <c r="W217" s="249"/>
      <c r="X217" s="249"/>
      <c r="Y217" s="250"/>
      <c r="Z217" s="248"/>
      <c r="AA217" s="249"/>
      <c r="AB217" s="249"/>
      <c r="AC217" s="249"/>
      <c r="AD217" s="249"/>
      <c r="AE217" s="249"/>
      <c r="AF217" s="250"/>
      <c r="AG217" s="248"/>
      <c r="AH217" s="249"/>
      <c r="AI217" s="249"/>
      <c r="AJ217" s="249"/>
      <c r="AK217" s="249"/>
      <c r="AL217" s="249"/>
      <c r="AM217" s="250"/>
      <c r="AN217" s="248"/>
      <c r="AO217" s="249"/>
      <c r="AP217" s="249"/>
      <c r="AQ217" s="249"/>
      <c r="AR217" s="249"/>
      <c r="AS217" s="249"/>
      <c r="AT217" s="250"/>
      <c r="AU217" s="248"/>
      <c r="AV217" s="249"/>
      <c r="AW217" s="249"/>
      <c r="AX217" s="700"/>
      <c r="AY217" s="701"/>
      <c r="AZ217" s="702"/>
      <c r="BA217" s="703"/>
      <c r="BB217" s="704"/>
      <c r="BC217" s="705"/>
      <c r="BD217" s="705"/>
      <c r="BE217" s="705"/>
      <c r="BF217" s="706"/>
    </row>
    <row r="218" spans="2:58" ht="20.25" customHeight="1" x14ac:dyDescent="0.15">
      <c r="B218" s="727"/>
      <c r="C218" s="731"/>
      <c r="D218" s="732"/>
      <c r="E218" s="733"/>
      <c r="F218" s="251"/>
      <c r="G218" s="738"/>
      <c r="H218" s="743"/>
      <c r="I218" s="741"/>
      <c r="J218" s="741"/>
      <c r="K218" s="742"/>
      <c r="L218" s="745"/>
      <c r="M218" s="708"/>
      <c r="N218" s="708"/>
      <c r="O218" s="709"/>
      <c r="P218" s="713" t="s">
        <v>249</v>
      </c>
      <c r="Q218" s="714"/>
      <c r="R218" s="715"/>
      <c r="S218" s="252" t="str">
        <f>IF(S217="","",VLOOKUP(S217,'シフト記号表（勤務時間帯）'!$C$6:$K$35,9,FALSE))</f>
        <v/>
      </c>
      <c r="T218" s="253" t="str">
        <f>IF(T217="","",VLOOKUP(T217,'シフト記号表（勤務時間帯）'!$C$6:$K$35,9,FALSE))</f>
        <v/>
      </c>
      <c r="U218" s="253" t="str">
        <f>IF(U217="","",VLOOKUP(U217,'シフト記号表（勤務時間帯）'!$C$6:$K$35,9,FALSE))</f>
        <v/>
      </c>
      <c r="V218" s="253" t="str">
        <f>IF(V217="","",VLOOKUP(V217,'シフト記号表（勤務時間帯）'!$C$6:$K$35,9,FALSE))</f>
        <v/>
      </c>
      <c r="W218" s="253" t="str">
        <f>IF(W217="","",VLOOKUP(W217,'シフト記号表（勤務時間帯）'!$C$6:$K$35,9,FALSE))</f>
        <v/>
      </c>
      <c r="X218" s="253" t="str">
        <f>IF(X217="","",VLOOKUP(X217,'シフト記号表（勤務時間帯）'!$C$6:$K$35,9,FALSE))</f>
        <v/>
      </c>
      <c r="Y218" s="254" t="str">
        <f>IF(Y217="","",VLOOKUP(Y217,'シフト記号表（勤務時間帯）'!$C$6:$K$35,9,FALSE))</f>
        <v/>
      </c>
      <c r="Z218" s="252" t="str">
        <f>IF(Z217="","",VLOOKUP(Z217,'シフト記号表（勤務時間帯）'!$C$6:$K$35,9,FALSE))</f>
        <v/>
      </c>
      <c r="AA218" s="253" t="str">
        <f>IF(AA217="","",VLOOKUP(AA217,'シフト記号表（勤務時間帯）'!$C$6:$K$35,9,FALSE))</f>
        <v/>
      </c>
      <c r="AB218" s="253" t="str">
        <f>IF(AB217="","",VLOOKUP(AB217,'シフト記号表（勤務時間帯）'!$C$6:$K$35,9,FALSE))</f>
        <v/>
      </c>
      <c r="AC218" s="253" t="str">
        <f>IF(AC217="","",VLOOKUP(AC217,'シフト記号表（勤務時間帯）'!$C$6:$K$35,9,FALSE))</f>
        <v/>
      </c>
      <c r="AD218" s="253" t="str">
        <f>IF(AD217="","",VLOOKUP(AD217,'シフト記号表（勤務時間帯）'!$C$6:$K$35,9,FALSE))</f>
        <v/>
      </c>
      <c r="AE218" s="253" t="str">
        <f>IF(AE217="","",VLOOKUP(AE217,'シフト記号表（勤務時間帯）'!$C$6:$K$35,9,FALSE))</f>
        <v/>
      </c>
      <c r="AF218" s="254" t="str">
        <f>IF(AF217="","",VLOOKUP(AF217,'シフト記号表（勤務時間帯）'!$C$6:$K$35,9,FALSE))</f>
        <v/>
      </c>
      <c r="AG218" s="252" t="str">
        <f>IF(AG217="","",VLOOKUP(AG217,'シフト記号表（勤務時間帯）'!$C$6:$K$35,9,FALSE))</f>
        <v/>
      </c>
      <c r="AH218" s="253" t="str">
        <f>IF(AH217="","",VLOOKUP(AH217,'シフト記号表（勤務時間帯）'!$C$6:$K$35,9,FALSE))</f>
        <v/>
      </c>
      <c r="AI218" s="253" t="str">
        <f>IF(AI217="","",VLOOKUP(AI217,'シフト記号表（勤務時間帯）'!$C$6:$K$35,9,FALSE))</f>
        <v/>
      </c>
      <c r="AJ218" s="253" t="str">
        <f>IF(AJ217="","",VLOOKUP(AJ217,'シフト記号表（勤務時間帯）'!$C$6:$K$35,9,FALSE))</f>
        <v/>
      </c>
      <c r="AK218" s="253" t="str">
        <f>IF(AK217="","",VLOOKUP(AK217,'シフト記号表（勤務時間帯）'!$C$6:$K$35,9,FALSE))</f>
        <v/>
      </c>
      <c r="AL218" s="253" t="str">
        <f>IF(AL217="","",VLOOKUP(AL217,'シフト記号表（勤務時間帯）'!$C$6:$K$35,9,FALSE))</f>
        <v/>
      </c>
      <c r="AM218" s="254" t="str">
        <f>IF(AM217="","",VLOOKUP(AM217,'シフト記号表（勤務時間帯）'!$C$6:$K$35,9,FALSE))</f>
        <v/>
      </c>
      <c r="AN218" s="252" t="str">
        <f>IF(AN217="","",VLOOKUP(AN217,'シフト記号表（勤務時間帯）'!$C$6:$K$35,9,FALSE))</f>
        <v/>
      </c>
      <c r="AO218" s="253" t="str">
        <f>IF(AO217="","",VLOOKUP(AO217,'シフト記号表（勤務時間帯）'!$C$6:$K$35,9,FALSE))</f>
        <v/>
      </c>
      <c r="AP218" s="253" t="str">
        <f>IF(AP217="","",VLOOKUP(AP217,'シフト記号表（勤務時間帯）'!$C$6:$K$35,9,FALSE))</f>
        <v/>
      </c>
      <c r="AQ218" s="253" t="str">
        <f>IF(AQ217="","",VLOOKUP(AQ217,'シフト記号表（勤務時間帯）'!$C$6:$K$35,9,FALSE))</f>
        <v/>
      </c>
      <c r="AR218" s="253" t="str">
        <f>IF(AR217="","",VLOOKUP(AR217,'シフト記号表（勤務時間帯）'!$C$6:$K$35,9,FALSE))</f>
        <v/>
      </c>
      <c r="AS218" s="253" t="str">
        <f>IF(AS217="","",VLOOKUP(AS217,'シフト記号表（勤務時間帯）'!$C$6:$K$35,9,FALSE))</f>
        <v/>
      </c>
      <c r="AT218" s="254" t="str">
        <f>IF(AT217="","",VLOOKUP(AT217,'シフト記号表（勤務時間帯）'!$C$6:$K$35,9,FALSE))</f>
        <v/>
      </c>
      <c r="AU218" s="252" t="str">
        <f>IF(AU217="","",VLOOKUP(AU217,'シフト記号表（勤務時間帯）'!$C$6:$K$35,9,FALSE))</f>
        <v/>
      </c>
      <c r="AV218" s="253" t="str">
        <f>IF(AV217="","",VLOOKUP(AV217,'シフト記号表（勤務時間帯）'!$C$6:$K$35,9,FALSE))</f>
        <v/>
      </c>
      <c r="AW218" s="253" t="str">
        <f>IF(AW217="","",VLOOKUP(AW217,'シフト記号表（勤務時間帯）'!$C$6:$K$35,9,FALSE))</f>
        <v/>
      </c>
      <c r="AX218" s="716" t="str">
        <f>IF($BB$3="４週",SUM(S218:AT218),IF($BB$3="暦月",SUM(S218:AW218),""))</f>
        <v/>
      </c>
      <c r="AY218" s="717"/>
      <c r="AZ218" s="718" t="str">
        <f>IF($BB$3="４週",AX218/4,IF($BB$3="暦月",'勤務表（参考様式１_100名まで）'!AX218/('勤務表（参考様式１_100名まで）'!$BB$8/7),""))</f>
        <v/>
      </c>
      <c r="BA218" s="719"/>
      <c r="BB218" s="707"/>
      <c r="BC218" s="708"/>
      <c r="BD218" s="708"/>
      <c r="BE218" s="708"/>
      <c r="BF218" s="709"/>
    </row>
    <row r="219" spans="2:58" ht="20.25" customHeight="1" x14ac:dyDescent="0.15">
      <c r="B219" s="727"/>
      <c r="C219" s="734"/>
      <c r="D219" s="735"/>
      <c r="E219" s="736"/>
      <c r="F219" s="260">
        <f>C217</f>
        <v>0</v>
      </c>
      <c r="G219" s="739"/>
      <c r="H219" s="743"/>
      <c r="I219" s="741"/>
      <c r="J219" s="741"/>
      <c r="K219" s="742"/>
      <c r="L219" s="746"/>
      <c r="M219" s="711"/>
      <c r="N219" s="711"/>
      <c r="O219" s="712"/>
      <c r="P219" s="720" t="s">
        <v>250</v>
      </c>
      <c r="Q219" s="721"/>
      <c r="R219" s="722"/>
      <c r="S219" s="256" t="str">
        <f>IF(S217="","",VLOOKUP(S217,'シフト記号表（勤務時間帯）'!$C$6:$U$35,19,FALSE))</f>
        <v/>
      </c>
      <c r="T219" s="257" t="str">
        <f>IF(T217="","",VLOOKUP(T217,'シフト記号表（勤務時間帯）'!$C$6:$U$35,19,FALSE))</f>
        <v/>
      </c>
      <c r="U219" s="257" t="str">
        <f>IF(U217="","",VLOOKUP(U217,'シフト記号表（勤務時間帯）'!$C$6:$U$35,19,FALSE))</f>
        <v/>
      </c>
      <c r="V219" s="257" t="str">
        <f>IF(V217="","",VLOOKUP(V217,'シフト記号表（勤務時間帯）'!$C$6:$U$35,19,FALSE))</f>
        <v/>
      </c>
      <c r="W219" s="257" t="str">
        <f>IF(W217="","",VLOOKUP(W217,'シフト記号表（勤務時間帯）'!$C$6:$U$35,19,FALSE))</f>
        <v/>
      </c>
      <c r="X219" s="257" t="str">
        <f>IF(X217="","",VLOOKUP(X217,'シフト記号表（勤務時間帯）'!$C$6:$U$35,19,FALSE))</f>
        <v/>
      </c>
      <c r="Y219" s="258" t="str">
        <f>IF(Y217="","",VLOOKUP(Y217,'シフト記号表（勤務時間帯）'!$C$6:$U$35,19,FALSE))</f>
        <v/>
      </c>
      <c r="Z219" s="256" t="str">
        <f>IF(Z217="","",VLOOKUP(Z217,'シフト記号表（勤務時間帯）'!$C$6:$U$35,19,FALSE))</f>
        <v/>
      </c>
      <c r="AA219" s="257" t="str">
        <f>IF(AA217="","",VLOOKUP(AA217,'シフト記号表（勤務時間帯）'!$C$6:$U$35,19,FALSE))</f>
        <v/>
      </c>
      <c r="AB219" s="257" t="str">
        <f>IF(AB217="","",VLOOKUP(AB217,'シフト記号表（勤務時間帯）'!$C$6:$U$35,19,FALSE))</f>
        <v/>
      </c>
      <c r="AC219" s="257" t="str">
        <f>IF(AC217="","",VLOOKUP(AC217,'シフト記号表（勤務時間帯）'!$C$6:$U$35,19,FALSE))</f>
        <v/>
      </c>
      <c r="AD219" s="257" t="str">
        <f>IF(AD217="","",VLOOKUP(AD217,'シフト記号表（勤務時間帯）'!$C$6:$U$35,19,FALSE))</f>
        <v/>
      </c>
      <c r="AE219" s="257" t="str">
        <f>IF(AE217="","",VLOOKUP(AE217,'シフト記号表（勤務時間帯）'!$C$6:$U$35,19,FALSE))</f>
        <v/>
      </c>
      <c r="AF219" s="258" t="str">
        <f>IF(AF217="","",VLOOKUP(AF217,'シフト記号表（勤務時間帯）'!$C$6:$U$35,19,FALSE))</f>
        <v/>
      </c>
      <c r="AG219" s="256" t="str">
        <f>IF(AG217="","",VLOOKUP(AG217,'シフト記号表（勤務時間帯）'!$C$6:$U$35,19,FALSE))</f>
        <v/>
      </c>
      <c r="AH219" s="257" t="str">
        <f>IF(AH217="","",VLOOKUP(AH217,'シフト記号表（勤務時間帯）'!$C$6:$U$35,19,FALSE))</f>
        <v/>
      </c>
      <c r="AI219" s="257" t="str">
        <f>IF(AI217="","",VLOOKUP(AI217,'シフト記号表（勤務時間帯）'!$C$6:$U$35,19,FALSE))</f>
        <v/>
      </c>
      <c r="AJ219" s="257" t="str">
        <f>IF(AJ217="","",VLOOKUP(AJ217,'シフト記号表（勤務時間帯）'!$C$6:$U$35,19,FALSE))</f>
        <v/>
      </c>
      <c r="AK219" s="257" t="str">
        <f>IF(AK217="","",VLOOKUP(AK217,'シフト記号表（勤務時間帯）'!$C$6:$U$35,19,FALSE))</f>
        <v/>
      </c>
      <c r="AL219" s="257" t="str">
        <f>IF(AL217="","",VLOOKUP(AL217,'シフト記号表（勤務時間帯）'!$C$6:$U$35,19,FALSE))</f>
        <v/>
      </c>
      <c r="AM219" s="258" t="str">
        <f>IF(AM217="","",VLOOKUP(AM217,'シフト記号表（勤務時間帯）'!$C$6:$U$35,19,FALSE))</f>
        <v/>
      </c>
      <c r="AN219" s="256" t="str">
        <f>IF(AN217="","",VLOOKUP(AN217,'シフト記号表（勤務時間帯）'!$C$6:$U$35,19,FALSE))</f>
        <v/>
      </c>
      <c r="AO219" s="257" t="str">
        <f>IF(AO217="","",VLOOKUP(AO217,'シフト記号表（勤務時間帯）'!$C$6:$U$35,19,FALSE))</f>
        <v/>
      </c>
      <c r="AP219" s="257" t="str">
        <f>IF(AP217="","",VLOOKUP(AP217,'シフト記号表（勤務時間帯）'!$C$6:$U$35,19,FALSE))</f>
        <v/>
      </c>
      <c r="AQ219" s="257" t="str">
        <f>IF(AQ217="","",VLOOKUP(AQ217,'シフト記号表（勤務時間帯）'!$C$6:$U$35,19,FALSE))</f>
        <v/>
      </c>
      <c r="AR219" s="257" t="str">
        <f>IF(AR217="","",VLOOKUP(AR217,'シフト記号表（勤務時間帯）'!$C$6:$U$35,19,FALSE))</f>
        <v/>
      </c>
      <c r="AS219" s="257" t="str">
        <f>IF(AS217="","",VLOOKUP(AS217,'シフト記号表（勤務時間帯）'!$C$6:$U$35,19,FALSE))</f>
        <v/>
      </c>
      <c r="AT219" s="258" t="str">
        <f>IF(AT217="","",VLOOKUP(AT217,'シフト記号表（勤務時間帯）'!$C$6:$U$35,19,FALSE))</f>
        <v/>
      </c>
      <c r="AU219" s="256" t="str">
        <f>IF(AU217="","",VLOOKUP(AU217,'シフト記号表（勤務時間帯）'!$C$6:$U$35,19,FALSE))</f>
        <v/>
      </c>
      <c r="AV219" s="257" t="str">
        <f>IF(AV217="","",VLOOKUP(AV217,'シフト記号表（勤務時間帯）'!$C$6:$U$35,19,FALSE))</f>
        <v/>
      </c>
      <c r="AW219" s="257" t="str">
        <f>IF(AW217="","",VLOOKUP(AW217,'シフト記号表（勤務時間帯）'!$C$6:$U$35,19,FALSE))</f>
        <v/>
      </c>
      <c r="AX219" s="723" t="str">
        <f>IF($BB$3="４週",SUM(S219:AT219),IF($BB$3="暦月",SUM(S219:AW219),""))</f>
        <v/>
      </c>
      <c r="AY219" s="724"/>
      <c r="AZ219" s="725" t="str">
        <f>IF($BB$3="４週",AX219/4,IF($BB$3="暦月",'勤務表（参考様式１_100名まで）'!AX219/('勤務表（参考様式１_100名まで）'!$BB$8/7),""))</f>
        <v/>
      </c>
      <c r="BA219" s="726"/>
      <c r="BB219" s="710"/>
      <c r="BC219" s="711"/>
      <c r="BD219" s="711"/>
      <c r="BE219" s="711"/>
      <c r="BF219" s="712"/>
    </row>
    <row r="220" spans="2:58" ht="20.25" customHeight="1" x14ac:dyDescent="0.15">
      <c r="B220" s="727">
        <f>B217+1</f>
        <v>67</v>
      </c>
      <c r="C220" s="728"/>
      <c r="D220" s="729"/>
      <c r="E220" s="730"/>
      <c r="F220" s="259"/>
      <c r="G220" s="737"/>
      <c r="H220" s="740"/>
      <c r="I220" s="741"/>
      <c r="J220" s="741"/>
      <c r="K220" s="742"/>
      <c r="L220" s="744"/>
      <c r="M220" s="705"/>
      <c r="N220" s="705"/>
      <c r="O220" s="706"/>
      <c r="P220" s="747" t="s">
        <v>248</v>
      </c>
      <c r="Q220" s="748"/>
      <c r="R220" s="749"/>
      <c r="S220" s="248"/>
      <c r="T220" s="249"/>
      <c r="U220" s="249"/>
      <c r="V220" s="249"/>
      <c r="W220" s="249"/>
      <c r="X220" s="249"/>
      <c r="Y220" s="250"/>
      <c r="Z220" s="248"/>
      <c r="AA220" s="249"/>
      <c r="AB220" s="249"/>
      <c r="AC220" s="249"/>
      <c r="AD220" s="249"/>
      <c r="AE220" s="249"/>
      <c r="AF220" s="250"/>
      <c r="AG220" s="248"/>
      <c r="AH220" s="249"/>
      <c r="AI220" s="249"/>
      <c r="AJ220" s="249"/>
      <c r="AK220" s="249"/>
      <c r="AL220" s="249"/>
      <c r="AM220" s="250"/>
      <c r="AN220" s="248"/>
      <c r="AO220" s="249"/>
      <c r="AP220" s="249"/>
      <c r="AQ220" s="249"/>
      <c r="AR220" s="249"/>
      <c r="AS220" s="249"/>
      <c r="AT220" s="250"/>
      <c r="AU220" s="248"/>
      <c r="AV220" s="249"/>
      <c r="AW220" s="249"/>
      <c r="AX220" s="700"/>
      <c r="AY220" s="701"/>
      <c r="AZ220" s="702"/>
      <c r="BA220" s="703"/>
      <c r="BB220" s="704"/>
      <c r="BC220" s="705"/>
      <c r="BD220" s="705"/>
      <c r="BE220" s="705"/>
      <c r="BF220" s="706"/>
    </row>
    <row r="221" spans="2:58" ht="20.25" customHeight="1" x14ac:dyDescent="0.15">
      <c r="B221" s="727"/>
      <c r="C221" s="731"/>
      <c r="D221" s="732"/>
      <c r="E221" s="733"/>
      <c r="F221" s="251"/>
      <c r="G221" s="738"/>
      <c r="H221" s="743"/>
      <c r="I221" s="741"/>
      <c r="J221" s="741"/>
      <c r="K221" s="742"/>
      <c r="L221" s="745"/>
      <c r="M221" s="708"/>
      <c r="N221" s="708"/>
      <c r="O221" s="709"/>
      <c r="P221" s="713" t="s">
        <v>249</v>
      </c>
      <c r="Q221" s="714"/>
      <c r="R221" s="715"/>
      <c r="S221" s="252" t="str">
        <f>IF(S220="","",VLOOKUP(S220,'シフト記号表（勤務時間帯）'!$C$6:$K$35,9,FALSE))</f>
        <v/>
      </c>
      <c r="T221" s="253" t="str">
        <f>IF(T220="","",VLOOKUP(T220,'シフト記号表（勤務時間帯）'!$C$6:$K$35,9,FALSE))</f>
        <v/>
      </c>
      <c r="U221" s="253" t="str">
        <f>IF(U220="","",VLOOKUP(U220,'シフト記号表（勤務時間帯）'!$C$6:$K$35,9,FALSE))</f>
        <v/>
      </c>
      <c r="V221" s="253" t="str">
        <f>IF(V220="","",VLOOKUP(V220,'シフト記号表（勤務時間帯）'!$C$6:$K$35,9,FALSE))</f>
        <v/>
      </c>
      <c r="W221" s="253" t="str">
        <f>IF(W220="","",VLOOKUP(W220,'シフト記号表（勤務時間帯）'!$C$6:$K$35,9,FALSE))</f>
        <v/>
      </c>
      <c r="X221" s="253" t="str">
        <f>IF(X220="","",VLOOKUP(X220,'シフト記号表（勤務時間帯）'!$C$6:$K$35,9,FALSE))</f>
        <v/>
      </c>
      <c r="Y221" s="254" t="str">
        <f>IF(Y220="","",VLOOKUP(Y220,'シフト記号表（勤務時間帯）'!$C$6:$K$35,9,FALSE))</f>
        <v/>
      </c>
      <c r="Z221" s="252" t="str">
        <f>IF(Z220="","",VLOOKUP(Z220,'シフト記号表（勤務時間帯）'!$C$6:$K$35,9,FALSE))</f>
        <v/>
      </c>
      <c r="AA221" s="253" t="str">
        <f>IF(AA220="","",VLOOKUP(AA220,'シフト記号表（勤務時間帯）'!$C$6:$K$35,9,FALSE))</f>
        <v/>
      </c>
      <c r="AB221" s="253" t="str">
        <f>IF(AB220="","",VLOOKUP(AB220,'シフト記号表（勤務時間帯）'!$C$6:$K$35,9,FALSE))</f>
        <v/>
      </c>
      <c r="AC221" s="253" t="str">
        <f>IF(AC220="","",VLOOKUP(AC220,'シフト記号表（勤務時間帯）'!$C$6:$K$35,9,FALSE))</f>
        <v/>
      </c>
      <c r="AD221" s="253" t="str">
        <f>IF(AD220="","",VLOOKUP(AD220,'シフト記号表（勤務時間帯）'!$C$6:$K$35,9,FALSE))</f>
        <v/>
      </c>
      <c r="AE221" s="253" t="str">
        <f>IF(AE220="","",VLOOKUP(AE220,'シフト記号表（勤務時間帯）'!$C$6:$K$35,9,FALSE))</f>
        <v/>
      </c>
      <c r="AF221" s="254" t="str">
        <f>IF(AF220="","",VLOOKUP(AF220,'シフト記号表（勤務時間帯）'!$C$6:$K$35,9,FALSE))</f>
        <v/>
      </c>
      <c r="AG221" s="252" t="str">
        <f>IF(AG220="","",VLOOKUP(AG220,'シフト記号表（勤務時間帯）'!$C$6:$K$35,9,FALSE))</f>
        <v/>
      </c>
      <c r="AH221" s="253" t="str">
        <f>IF(AH220="","",VLOOKUP(AH220,'シフト記号表（勤務時間帯）'!$C$6:$K$35,9,FALSE))</f>
        <v/>
      </c>
      <c r="AI221" s="253" t="str">
        <f>IF(AI220="","",VLOOKUP(AI220,'シフト記号表（勤務時間帯）'!$C$6:$K$35,9,FALSE))</f>
        <v/>
      </c>
      <c r="AJ221" s="253" t="str">
        <f>IF(AJ220="","",VLOOKUP(AJ220,'シフト記号表（勤務時間帯）'!$C$6:$K$35,9,FALSE))</f>
        <v/>
      </c>
      <c r="AK221" s="253" t="str">
        <f>IF(AK220="","",VLOOKUP(AK220,'シフト記号表（勤務時間帯）'!$C$6:$K$35,9,FALSE))</f>
        <v/>
      </c>
      <c r="AL221" s="253" t="str">
        <f>IF(AL220="","",VLOOKUP(AL220,'シフト記号表（勤務時間帯）'!$C$6:$K$35,9,FALSE))</f>
        <v/>
      </c>
      <c r="AM221" s="254" t="str">
        <f>IF(AM220="","",VLOOKUP(AM220,'シフト記号表（勤務時間帯）'!$C$6:$K$35,9,FALSE))</f>
        <v/>
      </c>
      <c r="AN221" s="252" t="str">
        <f>IF(AN220="","",VLOOKUP(AN220,'シフト記号表（勤務時間帯）'!$C$6:$K$35,9,FALSE))</f>
        <v/>
      </c>
      <c r="AO221" s="253" t="str">
        <f>IF(AO220="","",VLOOKUP(AO220,'シフト記号表（勤務時間帯）'!$C$6:$K$35,9,FALSE))</f>
        <v/>
      </c>
      <c r="AP221" s="253" t="str">
        <f>IF(AP220="","",VLOOKUP(AP220,'シフト記号表（勤務時間帯）'!$C$6:$K$35,9,FALSE))</f>
        <v/>
      </c>
      <c r="AQ221" s="253" t="str">
        <f>IF(AQ220="","",VLOOKUP(AQ220,'シフト記号表（勤務時間帯）'!$C$6:$K$35,9,FALSE))</f>
        <v/>
      </c>
      <c r="AR221" s="253" t="str">
        <f>IF(AR220="","",VLOOKUP(AR220,'シフト記号表（勤務時間帯）'!$C$6:$K$35,9,FALSE))</f>
        <v/>
      </c>
      <c r="AS221" s="253" t="str">
        <f>IF(AS220="","",VLOOKUP(AS220,'シフト記号表（勤務時間帯）'!$C$6:$K$35,9,FALSE))</f>
        <v/>
      </c>
      <c r="AT221" s="254" t="str">
        <f>IF(AT220="","",VLOOKUP(AT220,'シフト記号表（勤務時間帯）'!$C$6:$K$35,9,FALSE))</f>
        <v/>
      </c>
      <c r="AU221" s="252" t="str">
        <f>IF(AU220="","",VLOOKUP(AU220,'シフト記号表（勤務時間帯）'!$C$6:$K$35,9,FALSE))</f>
        <v/>
      </c>
      <c r="AV221" s="253" t="str">
        <f>IF(AV220="","",VLOOKUP(AV220,'シフト記号表（勤務時間帯）'!$C$6:$K$35,9,FALSE))</f>
        <v/>
      </c>
      <c r="AW221" s="253" t="str">
        <f>IF(AW220="","",VLOOKUP(AW220,'シフト記号表（勤務時間帯）'!$C$6:$K$35,9,FALSE))</f>
        <v/>
      </c>
      <c r="AX221" s="716" t="str">
        <f>IF($BB$3="４週",SUM(S221:AT221),IF($BB$3="暦月",SUM(S221:AW221),""))</f>
        <v/>
      </c>
      <c r="AY221" s="717"/>
      <c r="AZ221" s="718" t="str">
        <f>IF($BB$3="４週",AX221/4,IF($BB$3="暦月",'勤務表（参考様式１_100名まで）'!AX221/('勤務表（参考様式１_100名まで）'!$BB$8/7),""))</f>
        <v/>
      </c>
      <c r="BA221" s="719"/>
      <c r="BB221" s="707"/>
      <c r="BC221" s="708"/>
      <c r="BD221" s="708"/>
      <c r="BE221" s="708"/>
      <c r="BF221" s="709"/>
    </row>
    <row r="222" spans="2:58" ht="20.25" customHeight="1" x14ac:dyDescent="0.15">
      <c r="B222" s="727"/>
      <c r="C222" s="734"/>
      <c r="D222" s="735"/>
      <c r="E222" s="736"/>
      <c r="F222" s="260">
        <f>C220</f>
        <v>0</v>
      </c>
      <c r="G222" s="739"/>
      <c r="H222" s="743"/>
      <c r="I222" s="741"/>
      <c r="J222" s="741"/>
      <c r="K222" s="742"/>
      <c r="L222" s="746"/>
      <c r="M222" s="711"/>
      <c r="N222" s="711"/>
      <c r="O222" s="712"/>
      <c r="P222" s="720" t="s">
        <v>250</v>
      </c>
      <c r="Q222" s="721"/>
      <c r="R222" s="722"/>
      <c r="S222" s="256" t="str">
        <f>IF(S220="","",VLOOKUP(S220,'シフト記号表（勤務時間帯）'!$C$6:$U$35,19,FALSE))</f>
        <v/>
      </c>
      <c r="T222" s="257" t="str">
        <f>IF(T220="","",VLOOKUP(T220,'シフト記号表（勤務時間帯）'!$C$6:$U$35,19,FALSE))</f>
        <v/>
      </c>
      <c r="U222" s="257" t="str">
        <f>IF(U220="","",VLOOKUP(U220,'シフト記号表（勤務時間帯）'!$C$6:$U$35,19,FALSE))</f>
        <v/>
      </c>
      <c r="V222" s="257" t="str">
        <f>IF(V220="","",VLOOKUP(V220,'シフト記号表（勤務時間帯）'!$C$6:$U$35,19,FALSE))</f>
        <v/>
      </c>
      <c r="W222" s="257" t="str">
        <f>IF(W220="","",VLOOKUP(W220,'シフト記号表（勤務時間帯）'!$C$6:$U$35,19,FALSE))</f>
        <v/>
      </c>
      <c r="X222" s="257" t="str">
        <f>IF(X220="","",VLOOKUP(X220,'シフト記号表（勤務時間帯）'!$C$6:$U$35,19,FALSE))</f>
        <v/>
      </c>
      <c r="Y222" s="258" t="str">
        <f>IF(Y220="","",VLOOKUP(Y220,'シフト記号表（勤務時間帯）'!$C$6:$U$35,19,FALSE))</f>
        <v/>
      </c>
      <c r="Z222" s="256" t="str">
        <f>IF(Z220="","",VLOOKUP(Z220,'シフト記号表（勤務時間帯）'!$C$6:$U$35,19,FALSE))</f>
        <v/>
      </c>
      <c r="AA222" s="257" t="str">
        <f>IF(AA220="","",VLOOKUP(AA220,'シフト記号表（勤務時間帯）'!$C$6:$U$35,19,FALSE))</f>
        <v/>
      </c>
      <c r="AB222" s="257" t="str">
        <f>IF(AB220="","",VLOOKUP(AB220,'シフト記号表（勤務時間帯）'!$C$6:$U$35,19,FALSE))</f>
        <v/>
      </c>
      <c r="AC222" s="257" t="str">
        <f>IF(AC220="","",VLOOKUP(AC220,'シフト記号表（勤務時間帯）'!$C$6:$U$35,19,FALSE))</f>
        <v/>
      </c>
      <c r="AD222" s="257" t="str">
        <f>IF(AD220="","",VLOOKUP(AD220,'シフト記号表（勤務時間帯）'!$C$6:$U$35,19,FALSE))</f>
        <v/>
      </c>
      <c r="AE222" s="257" t="str">
        <f>IF(AE220="","",VLOOKUP(AE220,'シフト記号表（勤務時間帯）'!$C$6:$U$35,19,FALSE))</f>
        <v/>
      </c>
      <c r="AF222" s="258" t="str">
        <f>IF(AF220="","",VLOOKUP(AF220,'シフト記号表（勤務時間帯）'!$C$6:$U$35,19,FALSE))</f>
        <v/>
      </c>
      <c r="AG222" s="256" t="str">
        <f>IF(AG220="","",VLOOKUP(AG220,'シフト記号表（勤務時間帯）'!$C$6:$U$35,19,FALSE))</f>
        <v/>
      </c>
      <c r="AH222" s="257" t="str">
        <f>IF(AH220="","",VLOOKUP(AH220,'シフト記号表（勤務時間帯）'!$C$6:$U$35,19,FALSE))</f>
        <v/>
      </c>
      <c r="AI222" s="257" t="str">
        <f>IF(AI220="","",VLOOKUP(AI220,'シフト記号表（勤務時間帯）'!$C$6:$U$35,19,FALSE))</f>
        <v/>
      </c>
      <c r="AJ222" s="257" t="str">
        <f>IF(AJ220="","",VLOOKUP(AJ220,'シフト記号表（勤務時間帯）'!$C$6:$U$35,19,FALSE))</f>
        <v/>
      </c>
      <c r="AK222" s="257" t="str">
        <f>IF(AK220="","",VLOOKUP(AK220,'シフト記号表（勤務時間帯）'!$C$6:$U$35,19,FALSE))</f>
        <v/>
      </c>
      <c r="AL222" s="257" t="str">
        <f>IF(AL220="","",VLOOKUP(AL220,'シフト記号表（勤務時間帯）'!$C$6:$U$35,19,FALSE))</f>
        <v/>
      </c>
      <c r="AM222" s="258" t="str">
        <f>IF(AM220="","",VLOOKUP(AM220,'シフト記号表（勤務時間帯）'!$C$6:$U$35,19,FALSE))</f>
        <v/>
      </c>
      <c r="AN222" s="256" t="str">
        <f>IF(AN220="","",VLOOKUP(AN220,'シフト記号表（勤務時間帯）'!$C$6:$U$35,19,FALSE))</f>
        <v/>
      </c>
      <c r="AO222" s="257" t="str">
        <f>IF(AO220="","",VLOOKUP(AO220,'シフト記号表（勤務時間帯）'!$C$6:$U$35,19,FALSE))</f>
        <v/>
      </c>
      <c r="AP222" s="257" t="str">
        <f>IF(AP220="","",VLOOKUP(AP220,'シフト記号表（勤務時間帯）'!$C$6:$U$35,19,FALSE))</f>
        <v/>
      </c>
      <c r="AQ222" s="257" t="str">
        <f>IF(AQ220="","",VLOOKUP(AQ220,'シフト記号表（勤務時間帯）'!$C$6:$U$35,19,FALSE))</f>
        <v/>
      </c>
      <c r="AR222" s="257" t="str">
        <f>IF(AR220="","",VLOOKUP(AR220,'シフト記号表（勤務時間帯）'!$C$6:$U$35,19,FALSE))</f>
        <v/>
      </c>
      <c r="AS222" s="257" t="str">
        <f>IF(AS220="","",VLOOKUP(AS220,'シフト記号表（勤務時間帯）'!$C$6:$U$35,19,FALSE))</f>
        <v/>
      </c>
      <c r="AT222" s="258" t="str">
        <f>IF(AT220="","",VLOOKUP(AT220,'シフト記号表（勤務時間帯）'!$C$6:$U$35,19,FALSE))</f>
        <v/>
      </c>
      <c r="AU222" s="256" t="str">
        <f>IF(AU220="","",VLOOKUP(AU220,'シフト記号表（勤務時間帯）'!$C$6:$U$35,19,FALSE))</f>
        <v/>
      </c>
      <c r="AV222" s="257" t="str">
        <f>IF(AV220="","",VLOOKUP(AV220,'シフト記号表（勤務時間帯）'!$C$6:$U$35,19,FALSE))</f>
        <v/>
      </c>
      <c r="AW222" s="257" t="str">
        <f>IF(AW220="","",VLOOKUP(AW220,'シフト記号表（勤務時間帯）'!$C$6:$U$35,19,FALSE))</f>
        <v/>
      </c>
      <c r="AX222" s="723" t="str">
        <f>IF($BB$3="４週",SUM(S222:AT222),IF($BB$3="暦月",SUM(S222:AW222),""))</f>
        <v/>
      </c>
      <c r="AY222" s="724"/>
      <c r="AZ222" s="725" t="str">
        <f>IF($BB$3="４週",AX222/4,IF($BB$3="暦月",'勤務表（参考様式１_100名まで）'!AX222/('勤務表（参考様式１_100名まで）'!$BB$8/7),""))</f>
        <v/>
      </c>
      <c r="BA222" s="726"/>
      <c r="BB222" s="710"/>
      <c r="BC222" s="711"/>
      <c r="BD222" s="711"/>
      <c r="BE222" s="711"/>
      <c r="BF222" s="712"/>
    </row>
    <row r="223" spans="2:58" ht="20.25" customHeight="1" x14ac:dyDescent="0.15">
      <c r="B223" s="727">
        <f>B220+1</f>
        <v>68</v>
      </c>
      <c r="C223" s="728"/>
      <c r="D223" s="729"/>
      <c r="E223" s="730"/>
      <c r="F223" s="259"/>
      <c r="G223" s="737"/>
      <c r="H223" s="740"/>
      <c r="I223" s="741"/>
      <c r="J223" s="741"/>
      <c r="K223" s="742"/>
      <c r="L223" s="744"/>
      <c r="M223" s="705"/>
      <c r="N223" s="705"/>
      <c r="O223" s="706"/>
      <c r="P223" s="747" t="s">
        <v>248</v>
      </c>
      <c r="Q223" s="748"/>
      <c r="R223" s="749"/>
      <c r="S223" s="248"/>
      <c r="T223" s="249"/>
      <c r="U223" s="249"/>
      <c r="V223" s="249"/>
      <c r="W223" s="249"/>
      <c r="X223" s="249"/>
      <c r="Y223" s="250"/>
      <c r="Z223" s="248"/>
      <c r="AA223" s="249"/>
      <c r="AB223" s="249"/>
      <c r="AC223" s="249"/>
      <c r="AD223" s="249"/>
      <c r="AE223" s="249"/>
      <c r="AF223" s="250"/>
      <c r="AG223" s="248"/>
      <c r="AH223" s="249"/>
      <c r="AI223" s="249"/>
      <c r="AJ223" s="249"/>
      <c r="AK223" s="249"/>
      <c r="AL223" s="249"/>
      <c r="AM223" s="250"/>
      <c r="AN223" s="248"/>
      <c r="AO223" s="249"/>
      <c r="AP223" s="249"/>
      <c r="AQ223" s="249"/>
      <c r="AR223" s="249"/>
      <c r="AS223" s="249"/>
      <c r="AT223" s="250"/>
      <c r="AU223" s="248"/>
      <c r="AV223" s="249"/>
      <c r="AW223" s="249"/>
      <c r="AX223" s="700"/>
      <c r="AY223" s="701"/>
      <c r="AZ223" s="702"/>
      <c r="BA223" s="703"/>
      <c r="BB223" s="704"/>
      <c r="BC223" s="705"/>
      <c r="BD223" s="705"/>
      <c r="BE223" s="705"/>
      <c r="BF223" s="706"/>
    </row>
    <row r="224" spans="2:58" ht="20.25" customHeight="1" x14ac:dyDescent="0.15">
      <c r="B224" s="727"/>
      <c r="C224" s="731"/>
      <c r="D224" s="732"/>
      <c r="E224" s="733"/>
      <c r="F224" s="251"/>
      <c r="G224" s="738"/>
      <c r="H224" s="743"/>
      <c r="I224" s="741"/>
      <c r="J224" s="741"/>
      <c r="K224" s="742"/>
      <c r="L224" s="745"/>
      <c r="M224" s="708"/>
      <c r="N224" s="708"/>
      <c r="O224" s="709"/>
      <c r="P224" s="713" t="s">
        <v>249</v>
      </c>
      <c r="Q224" s="714"/>
      <c r="R224" s="715"/>
      <c r="S224" s="252" t="str">
        <f>IF(S223="","",VLOOKUP(S223,'シフト記号表（勤務時間帯）'!$C$6:$K$35,9,FALSE))</f>
        <v/>
      </c>
      <c r="T224" s="253" t="str">
        <f>IF(T223="","",VLOOKUP(T223,'シフト記号表（勤務時間帯）'!$C$6:$K$35,9,FALSE))</f>
        <v/>
      </c>
      <c r="U224" s="253" t="str">
        <f>IF(U223="","",VLOOKUP(U223,'シフト記号表（勤務時間帯）'!$C$6:$K$35,9,FALSE))</f>
        <v/>
      </c>
      <c r="V224" s="253" t="str">
        <f>IF(V223="","",VLOOKUP(V223,'シフト記号表（勤務時間帯）'!$C$6:$K$35,9,FALSE))</f>
        <v/>
      </c>
      <c r="W224" s="253" t="str">
        <f>IF(W223="","",VLOOKUP(W223,'シフト記号表（勤務時間帯）'!$C$6:$K$35,9,FALSE))</f>
        <v/>
      </c>
      <c r="X224" s="253" t="str">
        <f>IF(X223="","",VLOOKUP(X223,'シフト記号表（勤務時間帯）'!$C$6:$K$35,9,FALSE))</f>
        <v/>
      </c>
      <c r="Y224" s="254" t="str">
        <f>IF(Y223="","",VLOOKUP(Y223,'シフト記号表（勤務時間帯）'!$C$6:$K$35,9,FALSE))</f>
        <v/>
      </c>
      <c r="Z224" s="252" t="str">
        <f>IF(Z223="","",VLOOKUP(Z223,'シフト記号表（勤務時間帯）'!$C$6:$K$35,9,FALSE))</f>
        <v/>
      </c>
      <c r="AA224" s="253" t="str">
        <f>IF(AA223="","",VLOOKUP(AA223,'シフト記号表（勤務時間帯）'!$C$6:$K$35,9,FALSE))</f>
        <v/>
      </c>
      <c r="AB224" s="253" t="str">
        <f>IF(AB223="","",VLOOKUP(AB223,'シフト記号表（勤務時間帯）'!$C$6:$K$35,9,FALSE))</f>
        <v/>
      </c>
      <c r="AC224" s="253" t="str">
        <f>IF(AC223="","",VLOOKUP(AC223,'シフト記号表（勤務時間帯）'!$C$6:$K$35,9,FALSE))</f>
        <v/>
      </c>
      <c r="AD224" s="253" t="str">
        <f>IF(AD223="","",VLOOKUP(AD223,'シフト記号表（勤務時間帯）'!$C$6:$K$35,9,FALSE))</f>
        <v/>
      </c>
      <c r="AE224" s="253" t="str">
        <f>IF(AE223="","",VLOOKUP(AE223,'シフト記号表（勤務時間帯）'!$C$6:$K$35,9,FALSE))</f>
        <v/>
      </c>
      <c r="AF224" s="254" t="str">
        <f>IF(AF223="","",VLOOKUP(AF223,'シフト記号表（勤務時間帯）'!$C$6:$K$35,9,FALSE))</f>
        <v/>
      </c>
      <c r="AG224" s="252" t="str">
        <f>IF(AG223="","",VLOOKUP(AG223,'シフト記号表（勤務時間帯）'!$C$6:$K$35,9,FALSE))</f>
        <v/>
      </c>
      <c r="AH224" s="253" t="str">
        <f>IF(AH223="","",VLOOKUP(AH223,'シフト記号表（勤務時間帯）'!$C$6:$K$35,9,FALSE))</f>
        <v/>
      </c>
      <c r="AI224" s="253" t="str">
        <f>IF(AI223="","",VLOOKUP(AI223,'シフト記号表（勤務時間帯）'!$C$6:$K$35,9,FALSE))</f>
        <v/>
      </c>
      <c r="AJ224" s="253" t="str">
        <f>IF(AJ223="","",VLOOKUP(AJ223,'シフト記号表（勤務時間帯）'!$C$6:$K$35,9,FALSE))</f>
        <v/>
      </c>
      <c r="AK224" s="253" t="str">
        <f>IF(AK223="","",VLOOKUP(AK223,'シフト記号表（勤務時間帯）'!$C$6:$K$35,9,FALSE))</f>
        <v/>
      </c>
      <c r="AL224" s="253" t="str">
        <f>IF(AL223="","",VLOOKUP(AL223,'シフト記号表（勤務時間帯）'!$C$6:$K$35,9,FALSE))</f>
        <v/>
      </c>
      <c r="AM224" s="254" t="str">
        <f>IF(AM223="","",VLOOKUP(AM223,'シフト記号表（勤務時間帯）'!$C$6:$K$35,9,FALSE))</f>
        <v/>
      </c>
      <c r="AN224" s="252" t="str">
        <f>IF(AN223="","",VLOOKUP(AN223,'シフト記号表（勤務時間帯）'!$C$6:$K$35,9,FALSE))</f>
        <v/>
      </c>
      <c r="AO224" s="253" t="str">
        <f>IF(AO223="","",VLOOKUP(AO223,'シフト記号表（勤務時間帯）'!$C$6:$K$35,9,FALSE))</f>
        <v/>
      </c>
      <c r="AP224" s="253" t="str">
        <f>IF(AP223="","",VLOOKUP(AP223,'シフト記号表（勤務時間帯）'!$C$6:$K$35,9,FALSE))</f>
        <v/>
      </c>
      <c r="AQ224" s="253" t="str">
        <f>IF(AQ223="","",VLOOKUP(AQ223,'シフト記号表（勤務時間帯）'!$C$6:$K$35,9,FALSE))</f>
        <v/>
      </c>
      <c r="AR224" s="253" t="str">
        <f>IF(AR223="","",VLOOKUP(AR223,'シフト記号表（勤務時間帯）'!$C$6:$K$35,9,FALSE))</f>
        <v/>
      </c>
      <c r="AS224" s="253" t="str">
        <f>IF(AS223="","",VLOOKUP(AS223,'シフト記号表（勤務時間帯）'!$C$6:$K$35,9,FALSE))</f>
        <v/>
      </c>
      <c r="AT224" s="254" t="str">
        <f>IF(AT223="","",VLOOKUP(AT223,'シフト記号表（勤務時間帯）'!$C$6:$K$35,9,FALSE))</f>
        <v/>
      </c>
      <c r="AU224" s="252" t="str">
        <f>IF(AU223="","",VLOOKUP(AU223,'シフト記号表（勤務時間帯）'!$C$6:$K$35,9,FALSE))</f>
        <v/>
      </c>
      <c r="AV224" s="253" t="str">
        <f>IF(AV223="","",VLOOKUP(AV223,'シフト記号表（勤務時間帯）'!$C$6:$K$35,9,FALSE))</f>
        <v/>
      </c>
      <c r="AW224" s="253" t="str">
        <f>IF(AW223="","",VLOOKUP(AW223,'シフト記号表（勤務時間帯）'!$C$6:$K$35,9,FALSE))</f>
        <v/>
      </c>
      <c r="AX224" s="716" t="str">
        <f>IF($BB$3="４週",SUM(S224:AT224),IF($BB$3="暦月",SUM(S224:AW224),""))</f>
        <v/>
      </c>
      <c r="AY224" s="717"/>
      <c r="AZ224" s="718" t="str">
        <f>IF($BB$3="４週",AX224/4,IF($BB$3="暦月",'勤務表（参考様式１_100名まで）'!AX224/('勤務表（参考様式１_100名まで）'!$BB$8/7),""))</f>
        <v/>
      </c>
      <c r="BA224" s="719"/>
      <c r="BB224" s="707"/>
      <c r="BC224" s="708"/>
      <c r="BD224" s="708"/>
      <c r="BE224" s="708"/>
      <c r="BF224" s="709"/>
    </row>
    <row r="225" spans="2:58" ht="20.25" customHeight="1" x14ac:dyDescent="0.15">
      <c r="B225" s="727"/>
      <c r="C225" s="734"/>
      <c r="D225" s="735"/>
      <c r="E225" s="736"/>
      <c r="F225" s="260">
        <f>C223</f>
        <v>0</v>
      </c>
      <c r="G225" s="739"/>
      <c r="H225" s="743"/>
      <c r="I225" s="741"/>
      <c r="J225" s="741"/>
      <c r="K225" s="742"/>
      <c r="L225" s="746"/>
      <c r="M225" s="711"/>
      <c r="N225" s="711"/>
      <c r="O225" s="712"/>
      <c r="P225" s="720" t="s">
        <v>250</v>
      </c>
      <c r="Q225" s="721"/>
      <c r="R225" s="722"/>
      <c r="S225" s="256" t="str">
        <f>IF(S223="","",VLOOKUP(S223,'シフト記号表（勤務時間帯）'!$C$6:$U$35,19,FALSE))</f>
        <v/>
      </c>
      <c r="T225" s="257" t="str">
        <f>IF(T223="","",VLOOKUP(T223,'シフト記号表（勤務時間帯）'!$C$6:$U$35,19,FALSE))</f>
        <v/>
      </c>
      <c r="U225" s="257" t="str">
        <f>IF(U223="","",VLOOKUP(U223,'シフト記号表（勤務時間帯）'!$C$6:$U$35,19,FALSE))</f>
        <v/>
      </c>
      <c r="V225" s="257" t="str">
        <f>IF(V223="","",VLOOKUP(V223,'シフト記号表（勤務時間帯）'!$C$6:$U$35,19,FALSE))</f>
        <v/>
      </c>
      <c r="W225" s="257" t="str">
        <f>IF(W223="","",VLOOKUP(W223,'シフト記号表（勤務時間帯）'!$C$6:$U$35,19,FALSE))</f>
        <v/>
      </c>
      <c r="X225" s="257" t="str">
        <f>IF(X223="","",VLOOKUP(X223,'シフト記号表（勤務時間帯）'!$C$6:$U$35,19,FALSE))</f>
        <v/>
      </c>
      <c r="Y225" s="258" t="str">
        <f>IF(Y223="","",VLOOKUP(Y223,'シフト記号表（勤務時間帯）'!$C$6:$U$35,19,FALSE))</f>
        <v/>
      </c>
      <c r="Z225" s="256" t="str">
        <f>IF(Z223="","",VLOOKUP(Z223,'シフト記号表（勤務時間帯）'!$C$6:$U$35,19,FALSE))</f>
        <v/>
      </c>
      <c r="AA225" s="257" t="str">
        <f>IF(AA223="","",VLOOKUP(AA223,'シフト記号表（勤務時間帯）'!$C$6:$U$35,19,FALSE))</f>
        <v/>
      </c>
      <c r="AB225" s="257" t="str">
        <f>IF(AB223="","",VLOOKUP(AB223,'シフト記号表（勤務時間帯）'!$C$6:$U$35,19,FALSE))</f>
        <v/>
      </c>
      <c r="AC225" s="257" t="str">
        <f>IF(AC223="","",VLOOKUP(AC223,'シフト記号表（勤務時間帯）'!$C$6:$U$35,19,FALSE))</f>
        <v/>
      </c>
      <c r="AD225" s="257" t="str">
        <f>IF(AD223="","",VLOOKUP(AD223,'シフト記号表（勤務時間帯）'!$C$6:$U$35,19,FALSE))</f>
        <v/>
      </c>
      <c r="AE225" s="257" t="str">
        <f>IF(AE223="","",VLOOKUP(AE223,'シフト記号表（勤務時間帯）'!$C$6:$U$35,19,FALSE))</f>
        <v/>
      </c>
      <c r="AF225" s="258" t="str">
        <f>IF(AF223="","",VLOOKUP(AF223,'シフト記号表（勤務時間帯）'!$C$6:$U$35,19,FALSE))</f>
        <v/>
      </c>
      <c r="AG225" s="256" t="str">
        <f>IF(AG223="","",VLOOKUP(AG223,'シフト記号表（勤務時間帯）'!$C$6:$U$35,19,FALSE))</f>
        <v/>
      </c>
      <c r="AH225" s="257" t="str">
        <f>IF(AH223="","",VLOOKUP(AH223,'シフト記号表（勤務時間帯）'!$C$6:$U$35,19,FALSE))</f>
        <v/>
      </c>
      <c r="AI225" s="257" t="str">
        <f>IF(AI223="","",VLOOKUP(AI223,'シフト記号表（勤務時間帯）'!$C$6:$U$35,19,FALSE))</f>
        <v/>
      </c>
      <c r="AJ225" s="257" t="str">
        <f>IF(AJ223="","",VLOOKUP(AJ223,'シフト記号表（勤務時間帯）'!$C$6:$U$35,19,FALSE))</f>
        <v/>
      </c>
      <c r="AK225" s="257" t="str">
        <f>IF(AK223="","",VLOOKUP(AK223,'シフト記号表（勤務時間帯）'!$C$6:$U$35,19,FALSE))</f>
        <v/>
      </c>
      <c r="AL225" s="257" t="str">
        <f>IF(AL223="","",VLOOKUP(AL223,'シフト記号表（勤務時間帯）'!$C$6:$U$35,19,FALSE))</f>
        <v/>
      </c>
      <c r="AM225" s="258" t="str">
        <f>IF(AM223="","",VLOOKUP(AM223,'シフト記号表（勤務時間帯）'!$C$6:$U$35,19,FALSE))</f>
        <v/>
      </c>
      <c r="AN225" s="256" t="str">
        <f>IF(AN223="","",VLOOKUP(AN223,'シフト記号表（勤務時間帯）'!$C$6:$U$35,19,FALSE))</f>
        <v/>
      </c>
      <c r="AO225" s="257" t="str">
        <f>IF(AO223="","",VLOOKUP(AO223,'シフト記号表（勤務時間帯）'!$C$6:$U$35,19,FALSE))</f>
        <v/>
      </c>
      <c r="AP225" s="257" t="str">
        <f>IF(AP223="","",VLOOKUP(AP223,'シフト記号表（勤務時間帯）'!$C$6:$U$35,19,FALSE))</f>
        <v/>
      </c>
      <c r="AQ225" s="257" t="str">
        <f>IF(AQ223="","",VLOOKUP(AQ223,'シフト記号表（勤務時間帯）'!$C$6:$U$35,19,FALSE))</f>
        <v/>
      </c>
      <c r="AR225" s="257" t="str">
        <f>IF(AR223="","",VLOOKUP(AR223,'シフト記号表（勤務時間帯）'!$C$6:$U$35,19,FALSE))</f>
        <v/>
      </c>
      <c r="AS225" s="257" t="str">
        <f>IF(AS223="","",VLOOKUP(AS223,'シフト記号表（勤務時間帯）'!$C$6:$U$35,19,FALSE))</f>
        <v/>
      </c>
      <c r="AT225" s="258" t="str">
        <f>IF(AT223="","",VLOOKUP(AT223,'シフト記号表（勤務時間帯）'!$C$6:$U$35,19,FALSE))</f>
        <v/>
      </c>
      <c r="AU225" s="256" t="str">
        <f>IF(AU223="","",VLOOKUP(AU223,'シフト記号表（勤務時間帯）'!$C$6:$U$35,19,FALSE))</f>
        <v/>
      </c>
      <c r="AV225" s="257" t="str">
        <f>IF(AV223="","",VLOOKUP(AV223,'シフト記号表（勤務時間帯）'!$C$6:$U$35,19,FALSE))</f>
        <v/>
      </c>
      <c r="AW225" s="257" t="str">
        <f>IF(AW223="","",VLOOKUP(AW223,'シフト記号表（勤務時間帯）'!$C$6:$U$35,19,FALSE))</f>
        <v/>
      </c>
      <c r="AX225" s="723" t="str">
        <f>IF($BB$3="４週",SUM(S225:AT225),IF($BB$3="暦月",SUM(S225:AW225),""))</f>
        <v/>
      </c>
      <c r="AY225" s="724"/>
      <c r="AZ225" s="725" t="str">
        <f>IF($BB$3="４週",AX225/4,IF($BB$3="暦月",'勤務表（参考様式１_100名まで）'!AX225/('勤務表（参考様式１_100名まで）'!$BB$8/7),""))</f>
        <v/>
      </c>
      <c r="BA225" s="726"/>
      <c r="BB225" s="710"/>
      <c r="BC225" s="711"/>
      <c r="BD225" s="711"/>
      <c r="BE225" s="711"/>
      <c r="BF225" s="712"/>
    </row>
    <row r="226" spans="2:58" ht="20.25" customHeight="1" x14ac:dyDescent="0.15">
      <c r="B226" s="727">
        <f>B223+1</f>
        <v>69</v>
      </c>
      <c r="C226" s="728"/>
      <c r="D226" s="729"/>
      <c r="E226" s="730"/>
      <c r="F226" s="259"/>
      <c r="G226" s="737"/>
      <c r="H226" s="740"/>
      <c r="I226" s="741"/>
      <c r="J226" s="741"/>
      <c r="K226" s="742"/>
      <c r="L226" s="744"/>
      <c r="M226" s="705"/>
      <c r="N226" s="705"/>
      <c r="O226" s="706"/>
      <c r="P226" s="747" t="s">
        <v>248</v>
      </c>
      <c r="Q226" s="748"/>
      <c r="R226" s="749"/>
      <c r="S226" s="248"/>
      <c r="T226" s="249"/>
      <c r="U226" s="249"/>
      <c r="V226" s="249"/>
      <c r="W226" s="249"/>
      <c r="X226" s="249"/>
      <c r="Y226" s="250"/>
      <c r="Z226" s="248"/>
      <c r="AA226" s="249"/>
      <c r="AB226" s="249"/>
      <c r="AC226" s="249"/>
      <c r="AD226" s="249"/>
      <c r="AE226" s="249"/>
      <c r="AF226" s="250"/>
      <c r="AG226" s="248"/>
      <c r="AH226" s="249"/>
      <c r="AI226" s="249"/>
      <c r="AJ226" s="249"/>
      <c r="AK226" s="249"/>
      <c r="AL226" s="249"/>
      <c r="AM226" s="250"/>
      <c r="AN226" s="248"/>
      <c r="AO226" s="249"/>
      <c r="AP226" s="249"/>
      <c r="AQ226" s="249"/>
      <c r="AR226" s="249"/>
      <c r="AS226" s="249"/>
      <c r="AT226" s="250"/>
      <c r="AU226" s="248"/>
      <c r="AV226" s="249"/>
      <c r="AW226" s="249"/>
      <c r="AX226" s="700"/>
      <c r="AY226" s="701"/>
      <c r="AZ226" s="702"/>
      <c r="BA226" s="703"/>
      <c r="BB226" s="704"/>
      <c r="BC226" s="705"/>
      <c r="BD226" s="705"/>
      <c r="BE226" s="705"/>
      <c r="BF226" s="706"/>
    </row>
    <row r="227" spans="2:58" ht="20.25" customHeight="1" x14ac:dyDescent="0.15">
      <c r="B227" s="727"/>
      <c r="C227" s="731"/>
      <c r="D227" s="732"/>
      <c r="E227" s="733"/>
      <c r="F227" s="251"/>
      <c r="G227" s="738"/>
      <c r="H227" s="743"/>
      <c r="I227" s="741"/>
      <c r="J227" s="741"/>
      <c r="K227" s="742"/>
      <c r="L227" s="745"/>
      <c r="M227" s="708"/>
      <c r="N227" s="708"/>
      <c r="O227" s="709"/>
      <c r="P227" s="713" t="s">
        <v>249</v>
      </c>
      <c r="Q227" s="714"/>
      <c r="R227" s="715"/>
      <c r="S227" s="252" t="str">
        <f>IF(S226="","",VLOOKUP(S226,'シフト記号表（勤務時間帯）'!$C$6:$K$35,9,FALSE))</f>
        <v/>
      </c>
      <c r="T227" s="253" t="str">
        <f>IF(T226="","",VLOOKUP(T226,'シフト記号表（勤務時間帯）'!$C$6:$K$35,9,FALSE))</f>
        <v/>
      </c>
      <c r="U227" s="253" t="str">
        <f>IF(U226="","",VLOOKUP(U226,'シフト記号表（勤務時間帯）'!$C$6:$K$35,9,FALSE))</f>
        <v/>
      </c>
      <c r="V227" s="253" t="str">
        <f>IF(V226="","",VLOOKUP(V226,'シフト記号表（勤務時間帯）'!$C$6:$K$35,9,FALSE))</f>
        <v/>
      </c>
      <c r="W227" s="253" t="str">
        <f>IF(W226="","",VLOOKUP(W226,'シフト記号表（勤務時間帯）'!$C$6:$K$35,9,FALSE))</f>
        <v/>
      </c>
      <c r="X227" s="253" t="str">
        <f>IF(X226="","",VLOOKUP(X226,'シフト記号表（勤務時間帯）'!$C$6:$K$35,9,FALSE))</f>
        <v/>
      </c>
      <c r="Y227" s="254" t="str">
        <f>IF(Y226="","",VLOOKUP(Y226,'シフト記号表（勤務時間帯）'!$C$6:$K$35,9,FALSE))</f>
        <v/>
      </c>
      <c r="Z227" s="252" t="str">
        <f>IF(Z226="","",VLOOKUP(Z226,'シフト記号表（勤務時間帯）'!$C$6:$K$35,9,FALSE))</f>
        <v/>
      </c>
      <c r="AA227" s="253" t="str">
        <f>IF(AA226="","",VLOOKUP(AA226,'シフト記号表（勤務時間帯）'!$C$6:$K$35,9,FALSE))</f>
        <v/>
      </c>
      <c r="AB227" s="253" t="str">
        <f>IF(AB226="","",VLOOKUP(AB226,'シフト記号表（勤務時間帯）'!$C$6:$K$35,9,FALSE))</f>
        <v/>
      </c>
      <c r="AC227" s="253" t="str">
        <f>IF(AC226="","",VLOOKUP(AC226,'シフト記号表（勤務時間帯）'!$C$6:$K$35,9,FALSE))</f>
        <v/>
      </c>
      <c r="AD227" s="253" t="str">
        <f>IF(AD226="","",VLOOKUP(AD226,'シフト記号表（勤務時間帯）'!$C$6:$K$35,9,FALSE))</f>
        <v/>
      </c>
      <c r="AE227" s="253" t="str">
        <f>IF(AE226="","",VLOOKUP(AE226,'シフト記号表（勤務時間帯）'!$C$6:$K$35,9,FALSE))</f>
        <v/>
      </c>
      <c r="AF227" s="254" t="str">
        <f>IF(AF226="","",VLOOKUP(AF226,'シフト記号表（勤務時間帯）'!$C$6:$K$35,9,FALSE))</f>
        <v/>
      </c>
      <c r="AG227" s="252" t="str">
        <f>IF(AG226="","",VLOOKUP(AG226,'シフト記号表（勤務時間帯）'!$C$6:$K$35,9,FALSE))</f>
        <v/>
      </c>
      <c r="AH227" s="253" t="str">
        <f>IF(AH226="","",VLOOKUP(AH226,'シフト記号表（勤務時間帯）'!$C$6:$K$35,9,FALSE))</f>
        <v/>
      </c>
      <c r="AI227" s="253" t="str">
        <f>IF(AI226="","",VLOOKUP(AI226,'シフト記号表（勤務時間帯）'!$C$6:$K$35,9,FALSE))</f>
        <v/>
      </c>
      <c r="AJ227" s="253" t="str">
        <f>IF(AJ226="","",VLOOKUP(AJ226,'シフト記号表（勤務時間帯）'!$C$6:$K$35,9,FALSE))</f>
        <v/>
      </c>
      <c r="AK227" s="253" t="str">
        <f>IF(AK226="","",VLOOKUP(AK226,'シフト記号表（勤務時間帯）'!$C$6:$K$35,9,FALSE))</f>
        <v/>
      </c>
      <c r="AL227" s="253" t="str">
        <f>IF(AL226="","",VLOOKUP(AL226,'シフト記号表（勤務時間帯）'!$C$6:$K$35,9,FALSE))</f>
        <v/>
      </c>
      <c r="AM227" s="254" t="str">
        <f>IF(AM226="","",VLOOKUP(AM226,'シフト記号表（勤務時間帯）'!$C$6:$K$35,9,FALSE))</f>
        <v/>
      </c>
      <c r="AN227" s="252" t="str">
        <f>IF(AN226="","",VLOOKUP(AN226,'シフト記号表（勤務時間帯）'!$C$6:$K$35,9,FALSE))</f>
        <v/>
      </c>
      <c r="AO227" s="253" t="str">
        <f>IF(AO226="","",VLOOKUP(AO226,'シフト記号表（勤務時間帯）'!$C$6:$K$35,9,FALSE))</f>
        <v/>
      </c>
      <c r="AP227" s="253" t="str">
        <f>IF(AP226="","",VLOOKUP(AP226,'シフト記号表（勤務時間帯）'!$C$6:$K$35,9,FALSE))</f>
        <v/>
      </c>
      <c r="AQ227" s="253" t="str">
        <f>IF(AQ226="","",VLOOKUP(AQ226,'シフト記号表（勤務時間帯）'!$C$6:$K$35,9,FALSE))</f>
        <v/>
      </c>
      <c r="AR227" s="253" t="str">
        <f>IF(AR226="","",VLOOKUP(AR226,'シフト記号表（勤務時間帯）'!$C$6:$K$35,9,FALSE))</f>
        <v/>
      </c>
      <c r="AS227" s="253" t="str">
        <f>IF(AS226="","",VLOOKUP(AS226,'シフト記号表（勤務時間帯）'!$C$6:$K$35,9,FALSE))</f>
        <v/>
      </c>
      <c r="AT227" s="254" t="str">
        <f>IF(AT226="","",VLOOKUP(AT226,'シフト記号表（勤務時間帯）'!$C$6:$K$35,9,FALSE))</f>
        <v/>
      </c>
      <c r="AU227" s="252" t="str">
        <f>IF(AU226="","",VLOOKUP(AU226,'シフト記号表（勤務時間帯）'!$C$6:$K$35,9,FALSE))</f>
        <v/>
      </c>
      <c r="AV227" s="253" t="str">
        <f>IF(AV226="","",VLOOKUP(AV226,'シフト記号表（勤務時間帯）'!$C$6:$K$35,9,FALSE))</f>
        <v/>
      </c>
      <c r="AW227" s="253" t="str">
        <f>IF(AW226="","",VLOOKUP(AW226,'シフト記号表（勤務時間帯）'!$C$6:$K$35,9,FALSE))</f>
        <v/>
      </c>
      <c r="AX227" s="716" t="str">
        <f>IF($BB$3="４週",SUM(S227:AT227),IF($BB$3="暦月",SUM(S227:AW227),""))</f>
        <v/>
      </c>
      <c r="AY227" s="717"/>
      <c r="AZ227" s="718" t="str">
        <f>IF($BB$3="４週",AX227/4,IF($BB$3="暦月",'勤務表（参考様式１_100名まで）'!AX227/('勤務表（参考様式１_100名まで）'!$BB$8/7),""))</f>
        <v/>
      </c>
      <c r="BA227" s="719"/>
      <c r="BB227" s="707"/>
      <c r="BC227" s="708"/>
      <c r="BD227" s="708"/>
      <c r="BE227" s="708"/>
      <c r="BF227" s="709"/>
    </row>
    <row r="228" spans="2:58" ht="20.25" customHeight="1" x14ac:dyDescent="0.15">
      <c r="B228" s="727"/>
      <c r="C228" s="734"/>
      <c r="D228" s="735"/>
      <c r="E228" s="736"/>
      <c r="F228" s="260">
        <f>C226</f>
        <v>0</v>
      </c>
      <c r="G228" s="739"/>
      <c r="H228" s="743"/>
      <c r="I228" s="741"/>
      <c r="J228" s="741"/>
      <c r="K228" s="742"/>
      <c r="L228" s="746"/>
      <c r="M228" s="711"/>
      <c r="N228" s="711"/>
      <c r="O228" s="712"/>
      <c r="P228" s="720" t="s">
        <v>250</v>
      </c>
      <c r="Q228" s="721"/>
      <c r="R228" s="722"/>
      <c r="S228" s="256" t="str">
        <f>IF(S226="","",VLOOKUP(S226,'シフト記号表（勤務時間帯）'!$C$6:$U$35,19,FALSE))</f>
        <v/>
      </c>
      <c r="T228" s="257" t="str">
        <f>IF(T226="","",VLOOKUP(T226,'シフト記号表（勤務時間帯）'!$C$6:$U$35,19,FALSE))</f>
        <v/>
      </c>
      <c r="U228" s="257" t="str">
        <f>IF(U226="","",VLOOKUP(U226,'シフト記号表（勤務時間帯）'!$C$6:$U$35,19,FALSE))</f>
        <v/>
      </c>
      <c r="V228" s="257" t="str">
        <f>IF(V226="","",VLOOKUP(V226,'シフト記号表（勤務時間帯）'!$C$6:$U$35,19,FALSE))</f>
        <v/>
      </c>
      <c r="W228" s="257" t="str">
        <f>IF(W226="","",VLOOKUP(W226,'シフト記号表（勤務時間帯）'!$C$6:$U$35,19,FALSE))</f>
        <v/>
      </c>
      <c r="X228" s="257" t="str">
        <f>IF(X226="","",VLOOKUP(X226,'シフト記号表（勤務時間帯）'!$C$6:$U$35,19,FALSE))</f>
        <v/>
      </c>
      <c r="Y228" s="258" t="str">
        <f>IF(Y226="","",VLOOKUP(Y226,'シフト記号表（勤務時間帯）'!$C$6:$U$35,19,FALSE))</f>
        <v/>
      </c>
      <c r="Z228" s="256" t="str">
        <f>IF(Z226="","",VLOOKUP(Z226,'シフト記号表（勤務時間帯）'!$C$6:$U$35,19,FALSE))</f>
        <v/>
      </c>
      <c r="AA228" s="257" t="str">
        <f>IF(AA226="","",VLOOKUP(AA226,'シフト記号表（勤務時間帯）'!$C$6:$U$35,19,FALSE))</f>
        <v/>
      </c>
      <c r="AB228" s="257" t="str">
        <f>IF(AB226="","",VLOOKUP(AB226,'シフト記号表（勤務時間帯）'!$C$6:$U$35,19,FALSE))</f>
        <v/>
      </c>
      <c r="AC228" s="257" t="str">
        <f>IF(AC226="","",VLOOKUP(AC226,'シフト記号表（勤務時間帯）'!$C$6:$U$35,19,FALSE))</f>
        <v/>
      </c>
      <c r="AD228" s="257" t="str">
        <f>IF(AD226="","",VLOOKUP(AD226,'シフト記号表（勤務時間帯）'!$C$6:$U$35,19,FALSE))</f>
        <v/>
      </c>
      <c r="AE228" s="257" t="str">
        <f>IF(AE226="","",VLOOKUP(AE226,'シフト記号表（勤務時間帯）'!$C$6:$U$35,19,FALSE))</f>
        <v/>
      </c>
      <c r="AF228" s="258" t="str">
        <f>IF(AF226="","",VLOOKUP(AF226,'シフト記号表（勤務時間帯）'!$C$6:$U$35,19,FALSE))</f>
        <v/>
      </c>
      <c r="AG228" s="256" t="str">
        <f>IF(AG226="","",VLOOKUP(AG226,'シフト記号表（勤務時間帯）'!$C$6:$U$35,19,FALSE))</f>
        <v/>
      </c>
      <c r="AH228" s="257" t="str">
        <f>IF(AH226="","",VLOOKUP(AH226,'シフト記号表（勤務時間帯）'!$C$6:$U$35,19,FALSE))</f>
        <v/>
      </c>
      <c r="AI228" s="257" t="str">
        <f>IF(AI226="","",VLOOKUP(AI226,'シフト記号表（勤務時間帯）'!$C$6:$U$35,19,FALSE))</f>
        <v/>
      </c>
      <c r="AJ228" s="257" t="str">
        <f>IF(AJ226="","",VLOOKUP(AJ226,'シフト記号表（勤務時間帯）'!$C$6:$U$35,19,FALSE))</f>
        <v/>
      </c>
      <c r="AK228" s="257" t="str">
        <f>IF(AK226="","",VLOOKUP(AK226,'シフト記号表（勤務時間帯）'!$C$6:$U$35,19,FALSE))</f>
        <v/>
      </c>
      <c r="AL228" s="257" t="str">
        <f>IF(AL226="","",VLOOKUP(AL226,'シフト記号表（勤務時間帯）'!$C$6:$U$35,19,FALSE))</f>
        <v/>
      </c>
      <c r="AM228" s="258" t="str">
        <f>IF(AM226="","",VLOOKUP(AM226,'シフト記号表（勤務時間帯）'!$C$6:$U$35,19,FALSE))</f>
        <v/>
      </c>
      <c r="AN228" s="256" t="str">
        <f>IF(AN226="","",VLOOKUP(AN226,'シフト記号表（勤務時間帯）'!$C$6:$U$35,19,FALSE))</f>
        <v/>
      </c>
      <c r="AO228" s="257" t="str">
        <f>IF(AO226="","",VLOOKUP(AO226,'シフト記号表（勤務時間帯）'!$C$6:$U$35,19,FALSE))</f>
        <v/>
      </c>
      <c r="AP228" s="257" t="str">
        <f>IF(AP226="","",VLOOKUP(AP226,'シフト記号表（勤務時間帯）'!$C$6:$U$35,19,FALSE))</f>
        <v/>
      </c>
      <c r="AQ228" s="257" t="str">
        <f>IF(AQ226="","",VLOOKUP(AQ226,'シフト記号表（勤務時間帯）'!$C$6:$U$35,19,FALSE))</f>
        <v/>
      </c>
      <c r="AR228" s="257" t="str">
        <f>IF(AR226="","",VLOOKUP(AR226,'シフト記号表（勤務時間帯）'!$C$6:$U$35,19,FALSE))</f>
        <v/>
      </c>
      <c r="AS228" s="257" t="str">
        <f>IF(AS226="","",VLOOKUP(AS226,'シフト記号表（勤務時間帯）'!$C$6:$U$35,19,FALSE))</f>
        <v/>
      </c>
      <c r="AT228" s="258" t="str">
        <f>IF(AT226="","",VLOOKUP(AT226,'シフト記号表（勤務時間帯）'!$C$6:$U$35,19,FALSE))</f>
        <v/>
      </c>
      <c r="AU228" s="256" t="str">
        <f>IF(AU226="","",VLOOKUP(AU226,'シフト記号表（勤務時間帯）'!$C$6:$U$35,19,FALSE))</f>
        <v/>
      </c>
      <c r="AV228" s="257" t="str">
        <f>IF(AV226="","",VLOOKUP(AV226,'シフト記号表（勤務時間帯）'!$C$6:$U$35,19,FALSE))</f>
        <v/>
      </c>
      <c r="AW228" s="257" t="str">
        <f>IF(AW226="","",VLOOKUP(AW226,'シフト記号表（勤務時間帯）'!$C$6:$U$35,19,FALSE))</f>
        <v/>
      </c>
      <c r="AX228" s="723" t="str">
        <f>IF($BB$3="４週",SUM(S228:AT228),IF($BB$3="暦月",SUM(S228:AW228),""))</f>
        <v/>
      </c>
      <c r="AY228" s="724"/>
      <c r="AZ228" s="725" t="str">
        <f>IF($BB$3="４週",AX228/4,IF($BB$3="暦月",'勤務表（参考様式１_100名まで）'!AX228/('勤務表（参考様式１_100名まで）'!$BB$8/7),""))</f>
        <v/>
      </c>
      <c r="BA228" s="726"/>
      <c r="BB228" s="710"/>
      <c r="BC228" s="711"/>
      <c r="BD228" s="711"/>
      <c r="BE228" s="711"/>
      <c r="BF228" s="712"/>
    </row>
    <row r="229" spans="2:58" ht="20.25" customHeight="1" x14ac:dyDescent="0.15">
      <c r="B229" s="727">
        <f>B226+1</f>
        <v>70</v>
      </c>
      <c r="C229" s="728"/>
      <c r="D229" s="729"/>
      <c r="E229" s="730"/>
      <c r="F229" s="259"/>
      <c r="G229" s="737"/>
      <c r="H229" s="740"/>
      <c r="I229" s="741"/>
      <c r="J229" s="741"/>
      <c r="K229" s="742"/>
      <c r="L229" s="744"/>
      <c r="M229" s="705"/>
      <c r="N229" s="705"/>
      <c r="O229" s="706"/>
      <c r="P229" s="747" t="s">
        <v>248</v>
      </c>
      <c r="Q229" s="748"/>
      <c r="R229" s="749"/>
      <c r="S229" s="248"/>
      <c r="T229" s="249"/>
      <c r="U229" s="249"/>
      <c r="V229" s="249"/>
      <c r="W229" s="249"/>
      <c r="X229" s="249"/>
      <c r="Y229" s="250"/>
      <c r="Z229" s="248"/>
      <c r="AA229" s="249"/>
      <c r="AB229" s="249"/>
      <c r="AC229" s="249"/>
      <c r="AD229" s="249"/>
      <c r="AE229" s="249"/>
      <c r="AF229" s="250"/>
      <c r="AG229" s="248"/>
      <c r="AH229" s="249"/>
      <c r="AI229" s="249"/>
      <c r="AJ229" s="249"/>
      <c r="AK229" s="249"/>
      <c r="AL229" s="249"/>
      <c r="AM229" s="250"/>
      <c r="AN229" s="248"/>
      <c r="AO229" s="249"/>
      <c r="AP229" s="249"/>
      <c r="AQ229" s="249"/>
      <c r="AR229" s="249"/>
      <c r="AS229" s="249"/>
      <c r="AT229" s="250"/>
      <c r="AU229" s="248"/>
      <c r="AV229" s="249"/>
      <c r="AW229" s="249"/>
      <c r="AX229" s="700"/>
      <c r="AY229" s="701"/>
      <c r="AZ229" s="702"/>
      <c r="BA229" s="703"/>
      <c r="BB229" s="704"/>
      <c r="BC229" s="705"/>
      <c r="BD229" s="705"/>
      <c r="BE229" s="705"/>
      <c r="BF229" s="706"/>
    </row>
    <row r="230" spans="2:58" ht="20.25" customHeight="1" x14ac:dyDescent="0.15">
      <c r="B230" s="727"/>
      <c r="C230" s="731"/>
      <c r="D230" s="732"/>
      <c r="E230" s="733"/>
      <c r="F230" s="251"/>
      <c r="G230" s="738"/>
      <c r="H230" s="743"/>
      <c r="I230" s="741"/>
      <c r="J230" s="741"/>
      <c r="K230" s="742"/>
      <c r="L230" s="745"/>
      <c r="M230" s="708"/>
      <c r="N230" s="708"/>
      <c r="O230" s="709"/>
      <c r="P230" s="713" t="s">
        <v>249</v>
      </c>
      <c r="Q230" s="714"/>
      <c r="R230" s="715"/>
      <c r="S230" s="252" t="str">
        <f>IF(S229="","",VLOOKUP(S229,'シフト記号表（勤務時間帯）'!$C$6:$K$35,9,FALSE))</f>
        <v/>
      </c>
      <c r="T230" s="253" t="str">
        <f>IF(T229="","",VLOOKUP(T229,'シフト記号表（勤務時間帯）'!$C$6:$K$35,9,FALSE))</f>
        <v/>
      </c>
      <c r="U230" s="253" t="str">
        <f>IF(U229="","",VLOOKUP(U229,'シフト記号表（勤務時間帯）'!$C$6:$K$35,9,FALSE))</f>
        <v/>
      </c>
      <c r="V230" s="253" t="str">
        <f>IF(V229="","",VLOOKUP(V229,'シフト記号表（勤務時間帯）'!$C$6:$K$35,9,FALSE))</f>
        <v/>
      </c>
      <c r="W230" s="253" t="str">
        <f>IF(W229="","",VLOOKUP(W229,'シフト記号表（勤務時間帯）'!$C$6:$K$35,9,FALSE))</f>
        <v/>
      </c>
      <c r="X230" s="253" t="str">
        <f>IF(X229="","",VLOOKUP(X229,'シフト記号表（勤務時間帯）'!$C$6:$K$35,9,FALSE))</f>
        <v/>
      </c>
      <c r="Y230" s="254" t="str">
        <f>IF(Y229="","",VLOOKUP(Y229,'シフト記号表（勤務時間帯）'!$C$6:$K$35,9,FALSE))</f>
        <v/>
      </c>
      <c r="Z230" s="252" t="str">
        <f>IF(Z229="","",VLOOKUP(Z229,'シフト記号表（勤務時間帯）'!$C$6:$K$35,9,FALSE))</f>
        <v/>
      </c>
      <c r="AA230" s="253" t="str">
        <f>IF(AA229="","",VLOOKUP(AA229,'シフト記号表（勤務時間帯）'!$C$6:$K$35,9,FALSE))</f>
        <v/>
      </c>
      <c r="AB230" s="253" t="str">
        <f>IF(AB229="","",VLOOKUP(AB229,'シフト記号表（勤務時間帯）'!$C$6:$K$35,9,FALSE))</f>
        <v/>
      </c>
      <c r="AC230" s="253" t="str">
        <f>IF(AC229="","",VLOOKUP(AC229,'シフト記号表（勤務時間帯）'!$C$6:$K$35,9,FALSE))</f>
        <v/>
      </c>
      <c r="AD230" s="253" t="str">
        <f>IF(AD229="","",VLOOKUP(AD229,'シフト記号表（勤務時間帯）'!$C$6:$K$35,9,FALSE))</f>
        <v/>
      </c>
      <c r="AE230" s="253" t="str">
        <f>IF(AE229="","",VLOOKUP(AE229,'シフト記号表（勤務時間帯）'!$C$6:$K$35,9,FALSE))</f>
        <v/>
      </c>
      <c r="AF230" s="254" t="str">
        <f>IF(AF229="","",VLOOKUP(AF229,'シフト記号表（勤務時間帯）'!$C$6:$K$35,9,FALSE))</f>
        <v/>
      </c>
      <c r="AG230" s="252" t="str">
        <f>IF(AG229="","",VLOOKUP(AG229,'シフト記号表（勤務時間帯）'!$C$6:$K$35,9,FALSE))</f>
        <v/>
      </c>
      <c r="AH230" s="253" t="str">
        <f>IF(AH229="","",VLOOKUP(AH229,'シフト記号表（勤務時間帯）'!$C$6:$K$35,9,FALSE))</f>
        <v/>
      </c>
      <c r="AI230" s="253" t="str">
        <f>IF(AI229="","",VLOOKUP(AI229,'シフト記号表（勤務時間帯）'!$C$6:$K$35,9,FALSE))</f>
        <v/>
      </c>
      <c r="AJ230" s="253" t="str">
        <f>IF(AJ229="","",VLOOKUP(AJ229,'シフト記号表（勤務時間帯）'!$C$6:$K$35,9,FALSE))</f>
        <v/>
      </c>
      <c r="AK230" s="253" t="str">
        <f>IF(AK229="","",VLOOKUP(AK229,'シフト記号表（勤務時間帯）'!$C$6:$K$35,9,FALSE))</f>
        <v/>
      </c>
      <c r="AL230" s="253" t="str">
        <f>IF(AL229="","",VLOOKUP(AL229,'シフト記号表（勤務時間帯）'!$C$6:$K$35,9,FALSE))</f>
        <v/>
      </c>
      <c r="AM230" s="254" t="str">
        <f>IF(AM229="","",VLOOKUP(AM229,'シフト記号表（勤務時間帯）'!$C$6:$K$35,9,FALSE))</f>
        <v/>
      </c>
      <c r="AN230" s="252" t="str">
        <f>IF(AN229="","",VLOOKUP(AN229,'シフト記号表（勤務時間帯）'!$C$6:$K$35,9,FALSE))</f>
        <v/>
      </c>
      <c r="AO230" s="253" t="str">
        <f>IF(AO229="","",VLOOKUP(AO229,'シフト記号表（勤務時間帯）'!$C$6:$K$35,9,FALSE))</f>
        <v/>
      </c>
      <c r="AP230" s="253" t="str">
        <f>IF(AP229="","",VLOOKUP(AP229,'シフト記号表（勤務時間帯）'!$C$6:$K$35,9,FALSE))</f>
        <v/>
      </c>
      <c r="AQ230" s="253" t="str">
        <f>IF(AQ229="","",VLOOKUP(AQ229,'シフト記号表（勤務時間帯）'!$C$6:$K$35,9,FALSE))</f>
        <v/>
      </c>
      <c r="AR230" s="253" t="str">
        <f>IF(AR229="","",VLOOKUP(AR229,'シフト記号表（勤務時間帯）'!$C$6:$K$35,9,FALSE))</f>
        <v/>
      </c>
      <c r="AS230" s="253" t="str">
        <f>IF(AS229="","",VLOOKUP(AS229,'シフト記号表（勤務時間帯）'!$C$6:$K$35,9,FALSE))</f>
        <v/>
      </c>
      <c r="AT230" s="254" t="str">
        <f>IF(AT229="","",VLOOKUP(AT229,'シフト記号表（勤務時間帯）'!$C$6:$K$35,9,FALSE))</f>
        <v/>
      </c>
      <c r="AU230" s="252" t="str">
        <f>IF(AU229="","",VLOOKUP(AU229,'シフト記号表（勤務時間帯）'!$C$6:$K$35,9,FALSE))</f>
        <v/>
      </c>
      <c r="AV230" s="253" t="str">
        <f>IF(AV229="","",VLOOKUP(AV229,'シフト記号表（勤務時間帯）'!$C$6:$K$35,9,FALSE))</f>
        <v/>
      </c>
      <c r="AW230" s="253" t="str">
        <f>IF(AW229="","",VLOOKUP(AW229,'シフト記号表（勤務時間帯）'!$C$6:$K$35,9,FALSE))</f>
        <v/>
      </c>
      <c r="AX230" s="716" t="str">
        <f>IF($BB$3="４週",SUM(S230:AT230),IF($BB$3="暦月",SUM(S230:AW230),""))</f>
        <v/>
      </c>
      <c r="AY230" s="717"/>
      <c r="AZ230" s="718" t="str">
        <f>IF($BB$3="４週",AX230/4,IF($BB$3="暦月",'勤務表（参考様式１_100名まで）'!AX230/('勤務表（参考様式１_100名まで）'!$BB$8/7),""))</f>
        <v/>
      </c>
      <c r="BA230" s="719"/>
      <c r="BB230" s="707"/>
      <c r="BC230" s="708"/>
      <c r="BD230" s="708"/>
      <c r="BE230" s="708"/>
      <c r="BF230" s="709"/>
    </row>
    <row r="231" spans="2:58" ht="20.25" customHeight="1" x14ac:dyDescent="0.15">
      <c r="B231" s="727"/>
      <c r="C231" s="734"/>
      <c r="D231" s="735"/>
      <c r="E231" s="736"/>
      <c r="F231" s="260">
        <f>C229</f>
        <v>0</v>
      </c>
      <c r="G231" s="739"/>
      <c r="H231" s="743"/>
      <c r="I231" s="741"/>
      <c r="J231" s="741"/>
      <c r="K231" s="742"/>
      <c r="L231" s="746"/>
      <c r="M231" s="711"/>
      <c r="N231" s="711"/>
      <c r="O231" s="712"/>
      <c r="P231" s="720" t="s">
        <v>250</v>
      </c>
      <c r="Q231" s="721"/>
      <c r="R231" s="722"/>
      <c r="S231" s="256" t="str">
        <f>IF(S229="","",VLOOKUP(S229,'シフト記号表（勤務時間帯）'!$C$6:$U$35,19,FALSE))</f>
        <v/>
      </c>
      <c r="T231" s="257" t="str">
        <f>IF(T229="","",VLOOKUP(T229,'シフト記号表（勤務時間帯）'!$C$6:$U$35,19,FALSE))</f>
        <v/>
      </c>
      <c r="U231" s="257" t="str">
        <f>IF(U229="","",VLOOKUP(U229,'シフト記号表（勤務時間帯）'!$C$6:$U$35,19,FALSE))</f>
        <v/>
      </c>
      <c r="V231" s="257" t="str">
        <f>IF(V229="","",VLOOKUP(V229,'シフト記号表（勤務時間帯）'!$C$6:$U$35,19,FALSE))</f>
        <v/>
      </c>
      <c r="W231" s="257" t="str">
        <f>IF(W229="","",VLOOKUP(W229,'シフト記号表（勤務時間帯）'!$C$6:$U$35,19,FALSE))</f>
        <v/>
      </c>
      <c r="X231" s="257" t="str">
        <f>IF(X229="","",VLOOKUP(X229,'シフト記号表（勤務時間帯）'!$C$6:$U$35,19,FALSE))</f>
        <v/>
      </c>
      <c r="Y231" s="258" t="str">
        <f>IF(Y229="","",VLOOKUP(Y229,'シフト記号表（勤務時間帯）'!$C$6:$U$35,19,FALSE))</f>
        <v/>
      </c>
      <c r="Z231" s="256" t="str">
        <f>IF(Z229="","",VLOOKUP(Z229,'シフト記号表（勤務時間帯）'!$C$6:$U$35,19,FALSE))</f>
        <v/>
      </c>
      <c r="AA231" s="257" t="str">
        <f>IF(AA229="","",VLOOKUP(AA229,'シフト記号表（勤務時間帯）'!$C$6:$U$35,19,FALSE))</f>
        <v/>
      </c>
      <c r="AB231" s="257" t="str">
        <f>IF(AB229="","",VLOOKUP(AB229,'シフト記号表（勤務時間帯）'!$C$6:$U$35,19,FALSE))</f>
        <v/>
      </c>
      <c r="AC231" s="257" t="str">
        <f>IF(AC229="","",VLOOKUP(AC229,'シフト記号表（勤務時間帯）'!$C$6:$U$35,19,FALSE))</f>
        <v/>
      </c>
      <c r="AD231" s="257" t="str">
        <f>IF(AD229="","",VLOOKUP(AD229,'シフト記号表（勤務時間帯）'!$C$6:$U$35,19,FALSE))</f>
        <v/>
      </c>
      <c r="AE231" s="257" t="str">
        <f>IF(AE229="","",VLOOKUP(AE229,'シフト記号表（勤務時間帯）'!$C$6:$U$35,19,FALSE))</f>
        <v/>
      </c>
      <c r="AF231" s="258" t="str">
        <f>IF(AF229="","",VLOOKUP(AF229,'シフト記号表（勤務時間帯）'!$C$6:$U$35,19,FALSE))</f>
        <v/>
      </c>
      <c r="AG231" s="256" t="str">
        <f>IF(AG229="","",VLOOKUP(AG229,'シフト記号表（勤務時間帯）'!$C$6:$U$35,19,FALSE))</f>
        <v/>
      </c>
      <c r="AH231" s="257" t="str">
        <f>IF(AH229="","",VLOOKUP(AH229,'シフト記号表（勤務時間帯）'!$C$6:$U$35,19,FALSE))</f>
        <v/>
      </c>
      <c r="AI231" s="257" t="str">
        <f>IF(AI229="","",VLOOKUP(AI229,'シフト記号表（勤務時間帯）'!$C$6:$U$35,19,FALSE))</f>
        <v/>
      </c>
      <c r="AJ231" s="257" t="str">
        <f>IF(AJ229="","",VLOOKUP(AJ229,'シフト記号表（勤務時間帯）'!$C$6:$U$35,19,FALSE))</f>
        <v/>
      </c>
      <c r="AK231" s="257" t="str">
        <f>IF(AK229="","",VLOOKUP(AK229,'シフト記号表（勤務時間帯）'!$C$6:$U$35,19,FALSE))</f>
        <v/>
      </c>
      <c r="AL231" s="257" t="str">
        <f>IF(AL229="","",VLOOKUP(AL229,'シフト記号表（勤務時間帯）'!$C$6:$U$35,19,FALSE))</f>
        <v/>
      </c>
      <c r="AM231" s="258" t="str">
        <f>IF(AM229="","",VLOOKUP(AM229,'シフト記号表（勤務時間帯）'!$C$6:$U$35,19,FALSE))</f>
        <v/>
      </c>
      <c r="AN231" s="256" t="str">
        <f>IF(AN229="","",VLOOKUP(AN229,'シフト記号表（勤務時間帯）'!$C$6:$U$35,19,FALSE))</f>
        <v/>
      </c>
      <c r="AO231" s="257" t="str">
        <f>IF(AO229="","",VLOOKUP(AO229,'シフト記号表（勤務時間帯）'!$C$6:$U$35,19,FALSE))</f>
        <v/>
      </c>
      <c r="AP231" s="257" t="str">
        <f>IF(AP229="","",VLOOKUP(AP229,'シフト記号表（勤務時間帯）'!$C$6:$U$35,19,FALSE))</f>
        <v/>
      </c>
      <c r="AQ231" s="257" t="str">
        <f>IF(AQ229="","",VLOOKUP(AQ229,'シフト記号表（勤務時間帯）'!$C$6:$U$35,19,FALSE))</f>
        <v/>
      </c>
      <c r="AR231" s="257" t="str">
        <f>IF(AR229="","",VLOOKUP(AR229,'シフト記号表（勤務時間帯）'!$C$6:$U$35,19,FALSE))</f>
        <v/>
      </c>
      <c r="AS231" s="257" t="str">
        <f>IF(AS229="","",VLOOKUP(AS229,'シフト記号表（勤務時間帯）'!$C$6:$U$35,19,FALSE))</f>
        <v/>
      </c>
      <c r="AT231" s="258" t="str">
        <f>IF(AT229="","",VLOOKUP(AT229,'シフト記号表（勤務時間帯）'!$C$6:$U$35,19,FALSE))</f>
        <v/>
      </c>
      <c r="AU231" s="256" t="str">
        <f>IF(AU229="","",VLOOKUP(AU229,'シフト記号表（勤務時間帯）'!$C$6:$U$35,19,FALSE))</f>
        <v/>
      </c>
      <c r="AV231" s="257" t="str">
        <f>IF(AV229="","",VLOOKUP(AV229,'シフト記号表（勤務時間帯）'!$C$6:$U$35,19,FALSE))</f>
        <v/>
      </c>
      <c r="AW231" s="257" t="str">
        <f>IF(AW229="","",VLOOKUP(AW229,'シフト記号表（勤務時間帯）'!$C$6:$U$35,19,FALSE))</f>
        <v/>
      </c>
      <c r="AX231" s="723" t="str">
        <f>IF($BB$3="４週",SUM(S231:AT231),IF($BB$3="暦月",SUM(S231:AW231),""))</f>
        <v/>
      </c>
      <c r="AY231" s="724"/>
      <c r="AZ231" s="725" t="str">
        <f>IF($BB$3="４週",AX231/4,IF($BB$3="暦月",'勤務表（参考様式１_100名まで）'!AX231/('勤務表（参考様式１_100名まで）'!$BB$8/7),""))</f>
        <v/>
      </c>
      <c r="BA231" s="726"/>
      <c r="BB231" s="710"/>
      <c r="BC231" s="711"/>
      <c r="BD231" s="711"/>
      <c r="BE231" s="711"/>
      <c r="BF231" s="712"/>
    </row>
    <row r="232" spans="2:58" ht="20.25" customHeight="1" x14ac:dyDescent="0.15">
      <c r="B232" s="727">
        <f>B229+1</f>
        <v>71</v>
      </c>
      <c r="C232" s="728"/>
      <c r="D232" s="729"/>
      <c r="E232" s="730"/>
      <c r="F232" s="259"/>
      <c r="G232" s="737"/>
      <c r="H232" s="740"/>
      <c r="I232" s="741"/>
      <c r="J232" s="741"/>
      <c r="K232" s="742"/>
      <c r="L232" s="744"/>
      <c r="M232" s="705"/>
      <c r="N232" s="705"/>
      <c r="O232" s="706"/>
      <c r="P232" s="747" t="s">
        <v>248</v>
      </c>
      <c r="Q232" s="748"/>
      <c r="R232" s="749"/>
      <c r="S232" s="248"/>
      <c r="T232" s="249"/>
      <c r="U232" s="249"/>
      <c r="V232" s="249"/>
      <c r="W232" s="249"/>
      <c r="X232" s="249"/>
      <c r="Y232" s="250"/>
      <c r="Z232" s="248"/>
      <c r="AA232" s="249"/>
      <c r="AB232" s="249"/>
      <c r="AC232" s="249"/>
      <c r="AD232" s="249"/>
      <c r="AE232" s="249"/>
      <c r="AF232" s="250"/>
      <c r="AG232" s="248"/>
      <c r="AH232" s="249"/>
      <c r="AI232" s="249"/>
      <c r="AJ232" s="249"/>
      <c r="AK232" s="249"/>
      <c r="AL232" s="249"/>
      <c r="AM232" s="250"/>
      <c r="AN232" s="248"/>
      <c r="AO232" s="249"/>
      <c r="AP232" s="249"/>
      <c r="AQ232" s="249"/>
      <c r="AR232" s="249"/>
      <c r="AS232" s="249"/>
      <c r="AT232" s="250"/>
      <c r="AU232" s="248"/>
      <c r="AV232" s="249"/>
      <c r="AW232" s="249"/>
      <c r="AX232" s="700"/>
      <c r="AY232" s="701"/>
      <c r="AZ232" s="702"/>
      <c r="BA232" s="703"/>
      <c r="BB232" s="704"/>
      <c r="BC232" s="705"/>
      <c r="BD232" s="705"/>
      <c r="BE232" s="705"/>
      <c r="BF232" s="706"/>
    </row>
    <row r="233" spans="2:58" ht="20.25" customHeight="1" x14ac:dyDescent="0.15">
      <c r="B233" s="727"/>
      <c r="C233" s="731"/>
      <c r="D233" s="732"/>
      <c r="E233" s="733"/>
      <c r="F233" s="251"/>
      <c r="G233" s="738"/>
      <c r="H233" s="743"/>
      <c r="I233" s="741"/>
      <c r="J233" s="741"/>
      <c r="K233" s="742"/>
      <c r="L233" s="745"/>
      <c r="M233" s="708"/>
      <c r="N233" s="708"/>
      <c r="O233" s="709"/>
      <c r="P233" s="713" t="s">
        <v>249</v>
      </c>
      <c r="Q233" s="714"/>
      <c r="R233" s="715"/>
      <c r="S233" s="252" t="str">
        <f>IF(S232="","",VLOOKUP(S232,'シフト記号表（勤務時間帯）'!$C$6:$K$35,9,FALSE))</f>
        <v/>
      </c>
      <c r="T233" s="253" t="str">
        <f>IF(T232="","",VLOOKUP(T232,'シフト記号表（勤務時間帯）'!$C$6:$K$35,9,FALSE))</f>
        <v/>
      </c>
      <c r="U233" s="253" t="str">
        <f>IF(U232="","",VLOOKUP(U232,'シフト記号表（勤務時間帯）'!$C$6:$K$35,9,FALSE))</f>
        <v/>
      </c>
      <c r="V233" s="253" t="str">
        <f>IF(V232="","",VLOOKUP(V232,'シフト記号表（勤務時間帯）'!$C$6:$K$35,9,FALSE))</f>
        <v/>
      </c>
      <c r="W233" s="253" t="str">
        <f>IF(W232="","",VLOOKUP(W232,'シフト記号表（勤務時間帯）'!$C$6:$K$35,9,FALSE))</f>
        <v/>
      </c>
      <c r="X233" s="253" t="str">
        <f>IF(X232="","",VLOOKUP(X232,'シフト記号表（勤務時間帯）'!$C$6:$K$35,9,FALSE))</f>
        <v/>
      </c>
      <c r="Y233" s="254" t="str">
        <f>IF(Y232="","",VLOOKUP(Y232,'シフト記号表（勤務時間帯）'!$C$6:$K$35,9,FALSE))</f>
        <v/>
      </c>
      <c r="Z233" s="252" t="str">
        <f>IF(Z232="","",VLOOKUP(Z232,'シフト記号表（勤務時間帯）'!$C$6:$K$35,9,FALSE))</f>
        <v/>
      </c>
      <c r="AA233" s="253" t="str">
        <f>IF(AA232="","",VLOOKUP(AA232,'シフト記号表（勤務時間帯）'!$C$6:$K$35,9,FALSE))</f>
        <v/>
      </c>
      <c r="AB233" s="253" t="str">
        <f>IF(AB232="","",VLOOKUP(AB232,'シフト記号表（勤務時間帯）'!$C$6:$K$35,9,FALSE))</f>
        <v/>
      </c>
      <c r="AC233" s="253" t="str">
        <f>IF(AC232="","",VLOOKUP(AC232,'シフト記号表（勤務時間帯）'!$C$6:$K$35,9,FALSE))</f>
        <v/>
      </c>
      <c r="AD233" s="253" t="str">
        <f>IF(AD232="","",VLOOKUP(AD232,'シフト記号表（勤務時間帯）'!$C$6:$K$35,9,FALSE))</f>
        <v/>
      </c>
      <c r="AE233" s="253" t="str">
        <f>IF(AE232="","",VLOOKUP(AE232,'シフト記号表（勤務時間帯）'!$C$6:$K$35,9,FALSE))</f>
        <v/>
      </c>
      <c r="AF233" s="254" t="str">
        <f>IF(AF232="","",VLOOKUP(AF232,'シフト記号表（勤務時間帯）'!$C$6:$K$35,9,FALSE))</f>
        <v/>
      </c>
      <c r="AG233" s="252" t="str">
        <f>IF(AG232="","",VLOOKUP(AG232,'シフト記号表（勤務時間帯）'!$C$6:$K$35,9,FALSE))</f>
        <v/>
      </c>
      <c r="AH233" s="253" t="str">
        <f>IF(AH232="","",VLOOKUP(AH232,'シフト記号表（勤務時間帯）'!$C$6:$K$35,9,FALSE))</f>
        <v/>
      </c>
      <c r="AI233" s="253" t="str">
        <f>IF(AI232="","",VLOOKUP(AI232,'シフト記号表（勤務時間帯）'!$C$6:$K$35,9,FALSE))</f>
        <v/>
      </c>
      <c r="AJ233" s="253" t="str">
        <f>IF(AJ232="","",VLOOKUP(AJ232,'シフト記号表（勤務時間帯）'!$C$6:$K$35,9,FALSE))</f>
        <v/>
      </c>
      <c r="AK233" s="253" t="str">
        <f>IF(AK232="","",VLOOKUP(AK232,'シフト記号表（勤務時間帯）'!$C$6:$K$35,9,FALSE))</f>
        <v/>
      </c>
      <c r="AL233" s="253" t="str">
        <f>IF(AL232="","",VLOOKUP(AL232,'シフト記号表（勤務時間帯）'!$C$6:$K$35,9,FALSE))</f>
        <v/>
      </c>
      <c r="AM233" s="254" t="str">
        <f>IF(AM232="","",VLOOKUP(AM232,'シフト記号表（勤務時間帯）'!$C$6:$K$35,9,FALSE))</f>
        <v/>
      </c>
      <c r="AN233" s="252" t="str">
        <f>IF(AN232="","",VLOOKUP(AN232,'シフト記号表（勤務時間帯）'!$C$6:$K$35,9,FALSE))</f>
        <v/>
      </c>
      <c r="AO233" s="253" t="str">
        <f>IF(AO232="","",VLOOKUP(AO232,'シフト記号表（勤務時間帯）'!$C$6:$K$35,9,FALSE))</f>
        <v/>
      </c>
      <c r="AP233" s="253" t="str">
        <f>IF(AP232="","",VLOOKUP(AP232,'シフト記号表（勤務時間帯）'!$C$6:$K$35,9,FALSE))</f>
        <v/>
      </c>
      <c r="AQ233" s="253" t="str">
        <f>IF(AQ232="","",VLOOKUP(AQ232,'シフト記号表（勤務時間帯）'!$C$6:$K$35,9,FALSE))</f>
        <v/>
      </c>
      <c r="AR233" s="253" t="str">
        <f>IF(AR232="","",VLOOKUP(AR232,'シフト記号表（勤務時間帯）'!$C$6:$K$35,9,FALSE))</f>
        <v/>
      </c>
      <c r="AS233" s="253" t="str">
        <f>IF(AS232="","",VLOOKUP(AS232,'シフト記号表（勤務時間帯）'!$C$6:$K$35,9,FALSE))</f>
        <v/>
      </c>
      <c r="AT233" s="254" t="str">
        <f>IF(AT232="","",VLOOKUP(AT232,'シフト記号表（勤務時間帯）'!$C$6:$K$35,9,FALSE))</f>
        <v/>
      </c>
      <c r="AU233" s="252" t="str">
        <f>IF(AU232="","",VLOOKUP(AU232,'シフト記号表（勤務時間帯）'!$C$6:$K$35,9,FALSE))</f>
        <v/>
      </c>
      <c r="AV233" s="253" t="str">
        <f>IF(AV232="","",VLOOKUP(AV232,'シフト記号表（勤務時間帯）'!$C$6:$K$35,9,FALSE))</f>
        <v/>
      </c>
      <c r="AW233" s="253" t="str">
        <f>IF(AW232="","",VLOOKUP(AW232,'シフト記号表（勤務時間帯）'!$C$6:$K$35,9,FALSE))</f>
        <v/>
      </c>
      <c r="AX233" s="716" t="str">
        <f>IF($BB$3="４週",SUM(S233:AT233),IF($BB$3="暦月",SUM(S233:AW233),""))</f>
        <v/>
      </c>
      <c r="AY233" s="717"/>
      <c r="AZ233" s="718" t="str">
        <f>IF($BB$3="４週",AX233/4,IF($BB$3="暦月",'勤務表（参考様式１_100名まで）'!AX233/('勤務表（参考様式１_100名まで）'!$BB$8/7),""))</f>
        <v/>
      </c>
      <c r="BA233" s="719"/>
      <c r="BB233" s="707"/>
      <c r="BC233" s="708"/>
      <c r="BD233" s="708"/>
      <c r="BE233" s="708"/>
      <c r="BF233" s="709"/>
    </row>
    <row r="234" spans="2:58" ht="20.25" customHeight="1" x14ac:dyDescent="0.15">
      <c r="B234" s="727"/>
      <c r="C234" s="734"/>
      <c r="D234" s="735"/>
      <c r="E234" s="736"/>
      <c r="F234" s="260">
        <f>C232</f>
        <v>0</v>
      </c>
      <c r="G234" s="739"/>
      <c r="H234" s="743"/>
      <c r="I234" s="741"/>
      <c r="J234" s="741"/>
      <c r="K234" s="742"/>
      <c r="L234" s="746"/>
      <c r="M234" s="711"/>
      <c r="N234" s="711"/>
      <c r="O234" s="712"/>
      <c r="P234" s="720" t="s">
        <v>250</v>
      </c>
      <c r="Q234" s="721"/>
      <c r="R234" s="722"/>
      <c r="S234" s="256" t="str">
        <f>IF(S232="","",VLOOKUP(S232,'シフト記号表（勤務時間帯）'!$C$6:$U$35,19,FALSE))</f>
        <v/>
      </c>
      <c r="T234" s="257" t="str">
        <f>IF(T232="","",VLOOKUP(T232,'シフト記号表（勤務時間帯）'!$C$6:$U$35,19,FALSE))</f>
        <v/>
      </c>
      <c r="U234" s="257" t="str">
        <f>IF(U232="","",VLOOKUP(U232,'シフト記号表（勤務時間帯）'!$C$6:$U$35,19,FALSE))</f>
        <v/>
      </c>
      <c r="V234" s="257" t="str">
        <f>IF(V232="","",VLOOKUP(V232,'シフト記号表（勤務時間帯）'!$C$6:$U$35,19,FALSE))</f>
        <v/>
      </c>
      <c r="W234" s="257" t="str">
        <f>IF(W232="","",VLOOKUP(W232,'シフト記号表（勤務時間帯）'!$C$6:$U$35,19,FALSE))</f>
        <v/>
      </c>
      <c r="X234" s="257" t="str">
        <f>IF(X232="","",VLOOKUP(X232,'シフト記号表（勤務時間帯）'!$C$6:$U$35,19,FALSE))</f>
        <v/>
      </c>
      <c r="Y234" s="258" t="str">
        <f>IF(Y232="","",VLOOKUP(Y232,'シフト記号表（勤務時間帯）'!$C$6:$U$35,19,FALSE))</f>
        <v/>
      </c>
      <c r="Z234" s="256" t="str">
        <f>IF(Z232="","",VLOOKUP(Z232,'シフト記号表（勤務時間帯）'!$C$6:$U$35,19,FALSE))</f>
        <v/>
      </c>
      <c r="AA234" s="257" t="str">
        <f>IF(AA232="","",VLOOKUP(AA232,'シフト記号表（勤務時間帯）'!$C$6:$U$35,19,FALSE))</f>
        <v/>
      </c>
      <c r="AB234" s="257" t="str">
        <f>IF(AB232="","",VLOOKUP(AB232,'シフト記号表（勤務時間帯）'!$C$6:$U$35,19,FALSE))</f>
        <v/>
      </c>
      <c r="AC234" s="257" t="str">
        <f>IF(AC232="","",VLOOKUP(AC232,'シフト記号表（勤務時間帯）'!$C$6:$U$35,19,FALSE))</f>
        <v/>
      </c>
      <c r="AD234" s="257" t="str">
        <f>IF(AD232="","",VLOOKUP(AD232,'シフト記号表（勤務時間帯）'!$C$6:$U$35,19,FALSE))</f>
        <v/>
      </c>
      <c r="AE234" s="257" t="str">
        <f>IF(AE232="","",VLOOKUP(AE232,'シフト記号表（勤務時間帯）'!$C$6:$U$35,19,FALSE))</f>
        <v/>
      </c>
      <c r="AF234" s="258" t="str">
        <f>IF(AF232="","",VLOOKUP(AF232,'シフト記号表（勤務時間帯）'!$C$6:$U$35,19,FALSE))</f>
        <v/>
      </c>
      <c r="AG234" s="256" t="str">
        <f>IF(AG232="","",VLOOKUP(AG232,'シフト記号表（勤務時間帯）'!$C$6:$U$35,19,FALSE))</f>
        <v/>
      </c>
      <c r="AH234" s="257" t="str">
        <f>IF(AH232="","",VLOOKUP(AH232,'シフト記号表（勤務時間帯）'!$C$6:$U$35,19,FALSE))</f>
        <v/>
      </c>
      <c r="AI234" s="257" t="str">
        <f>IF(AI232="","",VLOOKUP(AI232,'シフト記号表（勤務時間帯）'!$C$6:$U$35,19,FALSE))</f>
        <v/>
      </c>
      <c r="AJ234" s="257" t="str">
        <f>IF(AJ232="","",VLOOKUP(AJ232,'シフト記号表（勤務時間帯）'!$C$6:$U$35,19,FALSE))</f>
        <v/>
      </c>
      <c r="AK234" s="257" t="str">
        <f>IF(AK232="","",VLOOKUP(AK232,'シフト記号表（勤務時間帯）'!$C$6:$U$35,19,FALSE))</f>
        <v/>
      </c>
      <c r="AL234" s="257" t="str">
        <f>IF(AL232="","",VLOOKUP(AL232,'シフト記号表（勤務時間帯）'!$C$6:$U$35,19,FALSE))</f>
        <v/>
      </c>
      <c r="AM234" s="258" t="str">
        <f>IF(AM232="","",VLOOKUP(AM232,'シフト記号表（勤務時間帯）'!$C$6:$U$35,19,FALSE))</f>
        <v/>
      </c>
      <c r="AN234" s="256" t="str">
        <f>IF(AN232="","",VLOOKUP(AN232,'シフト記号表（勤務時間帯）'!$C$6:$U$35,19,FALSE))</f>
        <v/>
      </c>
      <c r="AO234" s="257" t="str">
        <f>IF(AO232="","",VLOOKUP(AO232,'シフト記号表（勤務時間帯）'!$C$6:$U$35,19,FALSE))</f>
        <v/>
      </c>
      <c r="AP234" s="257" t="str">
        <f>IF(AP232="","",VLOOKUP(AP232,'シフト記号表（勤務時間帯）'!$C$6:$U$35,19,FALSE))</f>
        <v/>
      </c>
      <c r="AQ234" s="257" t="str">
        <f>IF(AQ232="","",VLOOKUP(AQ232,'シフト記号表（勤務時間帯）'!$C$6:$U$35,19,FALSE))</f>
        <v/>
      </c>
      <c r="AR234" s="257" t="str">
        <f>IF(AR232="","",VLOOKUP(AR232,'シフト記号表（勤務時間帯）'!$C$6:$U$35,19,FALSE))</f>
        <v/>
      </c>
      <c r="AS234" s="257" t="str">
        <f>IF(AS232="","",VLOOKUP(AS232,'シフト記号表（勤務時間帯）'!$C$6:$U$35,19,FALSE))</f>
        <v/>
      </c>
      <c r="AT234" s="258" t="str">
        <f>IF(AT232="","",VLOOKUP(AT232,'シフト記号表（勤務時間帯）'!$C$6:$U$35,19,FALSE))</f>
        <v/>
      </c>
      <c r="AU234" s="256" t="str">
        <f>IF(AU232="","",VLOOKUP(AU232,'シフト記号表（勤務時間帯）'!$C$6:$U$35,19,FALSE))</f>
        <v/>
      </c>
      <c r="AV234" s="257" t="str">
        <f>IF(AV232="","",VLOOKUP(AV232,'シフト記号表（勤務時間帯）'!$C$6:$U$35,19,FALSE))</f>
        <v/>
      </c>
      <c r="AW234" s="257" t="str">
        <f>IF(AW232="","",VLOOKUP(AW232,'シフト記号表（勤務時間帯）'!$C$6:$U$35,19,FALSE))</f>
        <v/>
      </c>
      <c r="AX234" s="723" t="str">
        <f>IF($BB$3="４週",SUM(S234:AT234),IF($BB$3="暦月",SUM(S234:AW234),""))</f>
        <v/>
      </c>
      <c r="AY234" s="724"/>
      <c r="AZ234" s="725" t="str">
        <f>IF($BB$3="４週",AX234/4,IF($BB$3="暦月",'勤務表（参考様式１_100名まで）'!AX234/('勤務表（参考様式１_100名まで）'!$BB$8/7),""))</f>
        <v/>
      </c>
      <c r="BA234" s="726"/>
      <c r="BB234" s="710"/>
      <c r="BC234" s="711"/>
      <c r="BD234" s="711"/>
      <c r="BE234" s="711"/>
      <c r="BF234" s="712"/>
    </row>
    <row r="235" spans="2:58" ht="20.25" customHeight="1" x14ac:dyDescent="0.15">
      <c r="B235" s="727">
        <f>B232+1</f>
        <v>72</v>
      </c>
      <c r="C235" s="728"/>
      <c r="D235" s="729"/>
      <c r="E235" s="730"/>
      <c r="F235" s="259"/>
      <c r="G235" s="737"/>
      <c r="H235" s="740"/>
      <c r="I235" s="741"/>
      <c r="J235" s="741"/>
      <c r="K235" s="742"/>
      <c r="L235" s="744"/>
      <c r="M235" s="705"/>
      <c r="N235" s="705"/>
      <c r="O235" s="706"/>
      <c r="P235" s="747" t="s">
        <v>248</v>
      </c>
      <c r="Q235" s="748"/>
      <c r="R235" s="749"/>
      <c r="S235" s="248"/>
      <c r="T235" s="249"/>
      <c r="U235" s="249"/>
      <c r="V235" s="249"/>
      <c r="W235" s="249"/>
      <c r="X235" s="249"/>
      <c r="Y235" s="250"/>
      <c r="Z235" s="248"/>
      <c r="AA235" s="249"/>
      <c r="AB235" s="249"/>
      <c r="AC235" s="249"/>
      <c r="AD235" s="249"/>
      <c r="AE235" s="249"/>
      <c r="AF235" s="250"/>
      <c r="AG235" s="248"/>
      <c r="AH235" s="249"/>
      <c r="AI235" s="249"/>
      <c r="AJ235" s="249"/>
      <c r="AK235" s="249"/>
      <c r="AL235" s="249"/>
      <c r="AM235" s="250"/>
      <c r="AN235" s="248"/>
      <c r="AO235" s="249"/>
      <c r="AP235" s="249"/>
      <c r="AQ235" s="249"/>
      <c r="AR235" s="249"/>
      <c r="AS235" s="249"/>
      <c r="AT235" s="250"/>
      <c r="AU235" s="248"/>
      <c r="AV235" s="249"/>
      <c r="AW235" s="249"/>
      <c r="AX235" s="700"/>
      <c r="AY235" s="701"/>
      <c r="AZ235" s="702"/>
      <c r="BA235" s="703"/>
      <c r="BB235" s="704"/>
      <c r="BC235" s="705"/>
      <c r="BD235" s="705"/>
      <c r="BE235" s="705"/>
      <c r="BF235" s="706"/>
    </row>
    <row r="236" spans="2:58" ht="20.25" customHeight="1" x14ac:dyDescent="0.15">
      <c r="B236" s="727"/>
      <c r="C236" s="731"/>
      <c r="D236" s="732"/>
      <c r="E236" s="733"/>
      <c r="F236" s="251"/>
      <c r="G236" s="738"/>
      <c r="H236" s="743"/>
      <c r="I236" s="741"/>
      <c r="J236" s="741"/>
      <c r="K236" s="742"/>
      <c r="L236" s="745"/>
      <c r="M236" s="708"/>
      <c r="N236" s="708"/>
      <c r="O236" s="709"/>
      <c r="P236" s="713" t="s">
        <v>249</v>
      </c>
      <c r="Q236" s="714"/>
      <c r="R236" s="715"/>
      <c r="S236" s="252" t="str">
        <f>IF(S235="","",VLOOKUP(S235,'シフト記号表（勤務時間帯）'!$C$6:$K$35,9,FALSE))</f>
        <v/>
      </c>
      <c r="T236" s="253" t="str">
        <f>IF(T235="","",VLOOKUP(T235,'シフト記号表（勤務時間帯）'!$C$6:$K$35,9,FALSE))</f>
        <v/>
      </c>
      <c r="U236" s="253" t="str">
        <f>IF(U235="","",VLOOKUP(U235,'シフト記号表（勤務時間帯）'!$C$6:$K$35,9,FALSE))</f>
        <v/>
      </c>
      <c r="V236" s="253" t="str">
        <f>IF(V235="","",VLOOKUP(V235,'シフト記号表（勤務時間帯）'!$C$6:$K$35,9,FALSE))</f>
        <v/>
      </c>
      <c r="W236" s="253" t="str">
        <f>IF(W235="","",VLOOKUP(W235,'シフト記号表（勤務時間帯）'!$C$6:$K$35,9,FALSE))</f>
        <v/>
      </c>
      <c r="X236" s="253" t="str">
        <f>IF(X235="","",VLOOKUP(X235,'シフト記号表（勤務時間帯）'!$C$6:$K$35,9,FALSE))</f>
        <v/>
      </c>
      <c r="Y236" s="254" t="str">
        <f>IF(Y235="","",VLOOKUP(Y235,'シフト記号表（勤務時間帯）'!$C$6:$K$35,9,FALSE))</f>
        <v/>
      </c>
      <c r="Z236" s="252" t="str">
        <f>IF(Z235="","",VLOOKUP(Z235,'シフト記号表（勤務時間帯）'!$C$6:$K$35,9,FALSE))</f>
        <v/>
      </c>
      <c r="AA236" s="253" t="str">
        <f>IF(AA235="","",VLOOKUP(AA235,'シフト記号表（勤務時間帯）'!$C$6:$K$35,9,FALSE))</f>
        <v/>
      </c>
      <c r="AB236" s="253" t="str">
        <f>IF(AB235="","",VLOOKUP(AB235,'シフト記号表（勤務時間帯）'!$C$6:$K$35,9,FALSE))</f>
        <v/>
      </c>
      <c r="AC236" s="253" t="str">
        <f>IF(AC235="","",VLOOKUP(AC235,'シフト記号表（勤務時間帯）'!$C$6:$K$35,9,FALSE))</f>
        <v/>
      </c>
      <c r="AD236" s="253" t="str">
        <f>IF(AD235="","",VLOOKUP(AD235,'シフト記号表（勤務時間帯）'!$C$6:$K$35,9,FALSE))</f>
        <v/>
      </c>
      <c r="AE236" s="253" t="str">
        <f>IF(AE235="","",VLOOKUP(AE235,'シフト記号表（勤務時間帯）'!$C$6:$K$35,9,FALSE))</f>
        <v/>
      </c>
      <c r="AF236" s="254" t="str">
        <f>IF(AF235="","",VLOOKUP(AF235,'シフト記号表（勤務時間帯）'!$C$6:$K$35,9,FALSE))</f>
        <v/>
      </c>
      <c r="AG236" s="252" t="str">
        <f>IF(AG235="","",VLOOKUP(AG235,'シフト記号表（勤務時間帯）'!$C$6:$K$35,9,FALSE))</f>
        <v/>
      </c>
      <c r="AH236" s="253" t="str">
        <f>IF(AH235="","",VLOOKUP(AH235,'シフト記号表（勤務時間帯）'!$C$6:$K$35,9,FALSE))</f>
        <v/>
      </c>
      <c r="AI236" s="253" t="str">
        <f>IF(AI235="","",VLOOKUP(AI235,'シフト記号表（勤務時間帯）'!$C$6:$K$35,9,FALSE))</f>
        <v/>
      </c>
      <c r="AJ236" s="253" t="str">
        <f>IF(AJ235="","",VLOOKUP(AJ235,'シフト記号表（勤務時間帯）'!$C$6:$K$35,9,FALSE))</f>
        <v/>
      </c>
      <c r="AK236" s="253" t="str">
        <f>IF(AK235="","",VLOOKUP(AK235,'シフト記号表（勤務時間帯）'!$C$6:$K$35,9,FALSE))</f>
        <v/>
      </c>
      <c r="AL236" s="253" t="str">
        <f>IF(AL235="","",VLOOKUP(AL235,'シフト記号表（勤務時間帯）'!$C$6:$K$35,9,FALSE))</f>
        <v/>
      </c>
      <c r="AM236" s="254" t="str">
        <f>IF(AM235="","",VLOOKUP(AM235,'シフト記号表（勤務時間帯）'!$C$6:$K$35,9,FALSE))</f>
        <v/>
      </c>
      <c r="AN236" s="252" t="str">
        <f>IF(AN235="","",VLOOKUP(AN235,'シフト記号表（勤務時間帯）'!$C$6:$K$35,9,FALSE))</f>
        <v/>
      </c>
      <c r="AO236" s="253" t="str">
        <f>IF(AO235="","",VLOOKUP(AO235,'シフト記号表（勤務時間帯）'!$C$6:$K$35,9,FALSE))</f>
        <v/>
      </c>
      <c r="AP236" s="253" t="str">
        <f>IF(AP235="","",VLOOKUP(AP235,'シフト記号表（勤務時間帯）'!$C$6:$K$35,9,FALSE))</f>
        <v/>
      </c>
      <c r="AQ236" s="253" t="str">
        <f>IF(AQ235="","",VLOOKUP(AQ235,'シフト記号表（勤務時間帯）'!$C$6:$K$35,9,FALSE))</f>
        <v/>
      </c>
      <c r="AR236" s="253" t="str">
        <f>IF(AR235="","",VLOOKUP(AR235,'シフト記号表（勤務時間帯）'!$C$6:$K$35,9,FALSE))</f>
        <v/>
      </c>
      <c r="AS236" s="253" t="str">
        <f>IF(AS235="","",VLOOKUP(AS235,'シフト記号表（勤務時間帯）'!$C$6:$K$35,9,FALSE))</f>
        <v/>
      </c>
      <c r="AT236" s="254" t="str">
        <f>IF(AT235="","",VLOOKUP(AT235,'シフト記号表（勤務時間帯）'!$C$6:$K$35,9,FALSE))</f>
        <v/>
      </c>
      <c r="AU236" s="252" t="str">
        <f>IF(AU235="","",VLOOKUP(AU235,'シフト記号表（勤務時間帯）'!$C$6:$K$35,9,FALSE))</f>
        <v/>
      </c>
      <c r="AV236" s="253" t="str">
        <f>IF(AV235="","",VLOOKUP(AV235,'シフト記号表（勤務時間帯）'!$C$6:$K$35,9,FALSE))</f>
        <v/>
      </c>
      <c r="AW236" s="253" t="str">
        <f>IF(AW235="","",VLOOKUP(AW235,'シフト記号表（勤務時間帯）'!$C$6:$K$35,9,FALSE))</f>
        <v/>
      </c>
      <c r="AX236" s="716" t="str">
        <f>IF($BB$3="４週",SUM(S236:AT236),IF($BB$3="暦月",SUM(S236:AW236),""))</f>
        <v/>
      </c>
      <c r="AY236" s="717"/>
      <c r="AZ236" s="718" t="str">
        <f>IF($BB$3="４週",AX236/4,IF($BB$3="暦月",'勤務表（参考様式１_100名まで）'!AX236/('勤務表（参考様式１_100名まで）'!$BB$8/7),""))</f>
        <v/>
      </c>
      <c r="BA236" s="719"/>
      <c r="BB236" s="707"/>
      <c r="BC236" s="708"/>
      <c r="BD236" s="708"/>
      <c r="BE236" s="708"/>
      <c r="BF236" s="709"/>
    </row>
    <row r="237" spans="2:58" ht="20.25" customHeight="1" x14ac:dyDescent="0.15">
      <c r="B237" s="727"/>
      <c r="C237" s="734"/>
      <c r="D237" s="735"/>
      <c r="E237" s="736"/>
      <c r="F237" s="260">
        <f>C235</f>
        <v>0</v>
      </c>
      <c r="G237" s="739"/>
      <c r="H237" s="743"/>
      <c r="I237" s="741"/>
      <c r="J237" s="741"/>
      <c r="K237" s="742"/>
      <c r="L237" s="746"/>
      <c r="M237" s="711"/>
      <c r="N237" s="711"/>
      <c r="O237" s="712"/>
      <c r="P237" s="720" t="s">
        <v>250</v>
      </c>
      <c r="Q237" s="721"/>
      <c r="R237" s="722"/>
      <c r="S237" s="256" t="str">
        <f>IF(S235="","",VLOOKUP(S235,'シフト記号表（勤務時間帯）'!$C$6:$U$35,19,FALSE))</f>
        <v/>
      </c>
      <c r="T237" s="257" t="str">
        <f>IF(T235="","",VLOOKUP(T235,'シフト記号表（勤務時間帯）'!$C$6:$U$35,19,FALSE))</f>
        <v/>
      </c>
      <c r="U237" s="257" t="str">
        <f>IF(U235="","",VLOOKUP(U235,'シフト記号表（勤務時間帯）'!$C$6:$U$35,19,FALSE))</f>
        <v/>
      </c>
      <c r="V237" s="257" t="str">
        <f>IF(V235="","",VLOOKUP(V235,'シフト記号表（勤務時間帯）'!$C$6:$U$35,19,FALSE))</f>
        <v/>
      </c>
      <c r="W237" s="257" t="str">
        <f>IF(W235="","",VLOOKUP(W235,'シフト記号表（勤務時間帯）'!$C$6:$U$35,19,FALSE))</f>
        <v/>
      </c>
      <c r="X237" s="257" t="str">
        <f>IF(X235="","",VLOOKUP(X235,'シフト記号表（勤務時間帯）'!$C$6:$U$35,19,FALSE))</f>
        <v/>
      </c>
      <c r="Y237" s="258" t="str">
        <f>IF(Y235="","",VLOOKUP(Y235,'シフト記号表（勤務時間帯）'!$C$6:$U$35,19,FALSE))</f>
        <v/>
      </c>
      <c r="Z237" s="256" t="str">
        <f>IF(Z235="","",VLOOKUP(Z235,'シフト記号表（勤務時間帯）'!$C$6:$U$35,19,FALSE))</f>
        <v/>
      </c>
      <c r="AA237" s="257" t="str">
        <f>IF(AA235="","",VLOOKUP(AA235,'シフト記号表（勤務時間帯）'!$C$6:$U$35,19,FALSE))</f>
        <v/>
      </c>
      <c r="AB237" s="257" t="str">
        <f>IF(AB235="","",VLOOKUP(AB235,'シフト記号表（勤務時間帯）'!$C$6:$U$35,19,FALSE))</f>
        <v/>
      </c>
      <c r="AC237" s="257" t="str">
        <f>IF(AC235="","",VLOOKUP(AC235,'シフト記号表（勤務時間帯）'!$C$6:$U$35,19,FALSE))</f>
        <v/>
      </c>
      <c r="AD237" s="257" t="str">
        <f>IF(AD235="","",VLOOKUP(AD235,'シフト記号表（勤務時間帯）'!$C$6:$U$35,19,FALSE))</f>
        <v/>
      </c>
      <c r="AE237" s="257" t="str">
        <f>IF(AE235="","",VLOOKUP(AE235,'シフト記号表（勤務時間帯）'!$C$6:$U$35,19,FALSE))</f>
        <v/>
      </c>
      <c r="AF237" s="258" t="str">
        <f>IF(AF235="","",VLOOKUP(AF235,'シフト記号表（勤務時間帯）'!$C$6:$U$35,19,FALSE))</f>
        <v/>
      </c>
      <c r="AG237" s="256" t="str">
        <f>IF(AG235="","",VLOOKUP(AG235,'シフト記号表（勤務時間帯）'!$C$6:$U$35,19,FALSE))</f>
        <v/>
      </c>
      <c r="AH237" s="257" t="str">
        <f>IF(AH235="","",VLOOKUP(AH235,'シフト記号表（勤務時間帯）'!$C$6:$U$35,19,FALSE))</f>
        <v/>
      </c>
      <c r="AI237" s="257" t="str">
        <f>IF(AI235="","",VLOOKUP(AI235,'シフト記号表（勤務時間帯）'!$C$6:$U$35,19,FALSE))</f>
        <v/>
      </c>
      <c r="AJ237" s="257" t="str">
        <f>IF(AJ235="","",VLOOKUP(AJ235,'シフト記号表（勤務時間帯）'!$C$6:$U$35,19,FALSE))</f>
        <v/>
      </c>
      <c r="AK237" s="257" t="str">
        <f>IF(AK235="","",VLOOKUP(AK235,'シフト記号表（勤務時間帯）'!$C$6:$U$35,19,FALSE))</f>
        <v/>
      </c>
      <c r="AL237" s="257" t="str">
        <f>IF(AL235="","",VLOOKUP(AL235,'シフト記号表（勤務時間帯）'!$C$6:$U$35,19,FALSE))</f>
        <v/>
      </c>
      <c r="AM237" s="258" t="str">
        <f>IF(AM235="","",VLOOKUP(AM235,'シフト記号表（勤務時間帯）'!$C$6:$U$35,19,FALSE))</f>
        <v/>
      </c>
      <c r="AN237" s="256" t="str">
        <f>IF(AN235="","",VLOOKUP(AN235,'シフト記号表（勤務時間帯）'!$C$6:$U$35,19,FALSE))</f>
        <v/>
      </c>
      <c r="AO237" s="257" t="str">
        <f>IF(AO235="","",VLOOKUP(AO235,'シフト記号表（勤務時間帯）'!$C$6:$U$35,19,FALSE))</f>
        <v/>
      </c>
      <c r="AP237" s="257" t="str">
        <f>IF(AP235="","",VLOOKUP(AP235,'シフト記号表（勤務時間帯）'!$C$6:$U$35,19,FALSE))</f>
        <v/>
      </c>
      <c r="AQ237" s="257" t="str">
        <f>IF(AQ235="","",VLOOKUP(AQ235,'シフト記号表（勤務時間帯）'!$C$6:$U$35,19,FALSE))</f>
        <v/>
      </c>
      <c r="AR237" s="257" t="str">
        <f>IF(AR235="","",VLOOKUP(AR235,'シフト記号表（勤務時間帯）'!$C$6:$U$35,19,FALSE))</f>
        <v/>
      </c>
      <c r="AS237" s="257" t="str">
        <f>IF(AS235="","",VLOOKUP(AS235,'シフト記号表（勤務時間帯）'!$C$6:$U$35,19,FALSE))</f>
        <v/>
      </c>
      <c r="AT237" s="258" t="str">
        <f>IF(AT235="","",VLOOKUP(AT235,'シフト記号表（勤務時間帯）'!$C$6:$U$35,19,FALSE))</f>
        <v/>
      </c>
      <c r="AU237" s="256" t="str">
        <f>IF(AU235="","",VLOOKUP(AU235,'シフト記号表（勤務時間帯）'!$C$6:$U$35,19,FALSE))</f>
        <v/>
      </c>
      <c r="AV237" s="257" t="str">
        <f>IF(AV235="","",VLOOKUP(AV235,'シフト記号表（勤務時間帯）'!$C$6:$U$35,19,FALSE))</f>
        <v/>
      </c>
      <c r="AW237" s="257" t="str">
        <f>IF(AW235="","",VLOOKUP(AW235,'シフト記号表（勤務時間帯）'!$C$6:$U$35,19,FALSE))</f>
        <v/>
      </c>
      <c r="AX237" s="723" t="str">
        <f>IF($BB$3="４週",SUM(S237:AT237),IF($BB$3="暦月",SUM(S237:AW237),""))</f>
        <v/>
      </c>
      <c r="AY237" s="724"/>
      <c r="AZ237" s="725" t="str">
        <f>IF($BB$3="４週",AX237/4,IF($BB$3="暦月",'勤務表（参考様式１_100名まで）'!AX237/('勤務表（参考様式１_100名まで）'!$BB$8/7),""))</f>
        <v/>
      </c>
      <c r="BA237" s="726"/>
      <c r="BB237" s="710"/>
      <c r="BC237" s="711"/>
      <c r="BD237" s="711"/>
      <c r="BE237" s="711"/>
      <c r="BF237" s="712"/>
    </row>
    <row r="238" spans="2:58" ht="20.25" customHeight="1" x14ac:dyDescent="0.15">
      <c r="B238" s="727">
        <f>B235+1</f>
        <v>73</v>
      </c>
      <c r="C238" s="728"/>
      <c r="D238" s="729"/>
      <c r="E238" s="730"/>
      <c r="F238" s="259"/>
      <c r="G238" s="737"/>
      <c r="H238" s="740"/>
      <c r="I238" s="741"/>
      <c r="J238" s="741"/>
      <c r="K238" s="742"/>
      <c r="L238" s="744"/>
      <c r="M238" s="705"/>
      <c r="N238" s="705"/>
      <c r="O238" s="706"/>
      <c r="P238" s="747" t="s">
        <v>248</v>
      </c>
      <c r="Q238" s="748"/>
      <c r="R238" s="749"/>
      <c r="S238" s="248"/>
      <c r="T238" s="249"/>
      <c r="U238" s="249"/>
      <c r="V238" s="249"/>
      <c r="W238" s="249"/>
      <c r="X238" s="249"/>
      <c r="Y238" s="250"/>
      <c r="Z238" s="248"/>
      <c r="AA238" s="249"/>
      <c r="AB238" s="249"/>
      <c r="AC238" s="249"/>
      <c r="AD238" s="249"/>
      <c r="AE238" s="249"/>
      <c r="AF238" s="250"/>
      <c r="AG238" s="248"/>
      <c r="AH238" s="249"/>
      <c r="AI238" s="249"/>
      <c r="AJ238" s="249"/>
      <c r="AK238" s="249"/>
      <c r="AL238" s="249"/>
      <c r="AM238" s="250"/>
      <c r="AN238" s="248"/>
      <c r="AO238" s="249"/>
      <c r="AP238" s="249"/>
      <c r="AQ238" s="249"/>
      <c r="AR238" s="249"/>
      <c r="AS238" s="249"/>
      <c r="AT238" s="250"/>
      <c r="AU238" s="248"/>
      <c r="AV238" s="249"/>
      <c r="AW238" s="249"/>
      <c r="AX238" s="700"/>
      <c r="AY238" s="701"/>
      <c r="AZ238" s="702"/>
      <c r="BA238" s="703"/>
      <c r="BB238" s="704"/>
      <c r="BC238" s="705"/>
      <c r="BD238" s="705"/>
      <c r="BE238" s="705"/>
      <c r="BF238" s="706"/>
    </row>
    <row r="239" spans="2:58" ht="20.25" customHeight="1" x14ac:dyDescent="0.15">
      <c r="B239" s="727"/>
      <c r="C239" s="731"/>
      <c r="D239" s="732"/>
      <c r="E239" s="733"/>
      <c r="F239" s="251"/>
      <c r="G239" s="738"/>
      <c r="H239" s="743"/>
      <c r="I239" s="741"/>
      <c r="J239" s="741"/>
      <c r="K239" s="742"/>
      <c r="L239" s="745"/>
      <c r="M239" s="708"/>
      <c r="N239" s="708"/>
      <c r="O239" s="709"/>
      <c r="P239" s="713" t="s">
        <v>249</v>
      </c>
      <c r="Q239" s="714"/>
      <c r="R239" s="715"/>
      <c r="S239" s="252" t="str">
        <f>IF(S238="","",VLOOKUP(S238,'シフト記号表（勤務時間帯）'!$C$6:$K$35,9,FALSE))</f>
        <v/>
      </c>
      <c r="T239" s="253" t="str">
        <f>IF(T238="","",VLOOKUP(T238,'シフト記号表（勤務時間帯）'!$C$6:$K$35,9,FALSE))</f>
        <v/>
      </c>
      <c r="U239" s="253" t="str">
        <f>IF(U238="","",VLOOKUP(U238,'シフト記号表（勤務時間帯）'!$C$6:$K$35,9,FALSE))</f>
        <v/>
      </c>
      <c r="V239" s="253" t="str">
        <f>IF(V238="","",VLOOKUP(V238,'シフト記号表（勤務時間帯）'!$C$6:$K$35,9,FALSE))</f>
        <v/>
      </c>
      <c r="W239" s="253" t="str">
        <f>IF(W238="","",VLOOKUP(W238,'シフト記号表（勤務時間帯）'!$C$6:$K$35,9,FALSE))</f>
        <v/>
      </c>
      <c r="X239" s="253" t="str">
        <f>IF(X238="","",VLOOKUP(X238,'シフト記号表（勤務時間帯）'!$C$6:$K$35,9,FALSE))</f>
        <v/>
      </c>
      <c r="Y239" s="254" t="str">
        <f>IF(Y238="","",VLOOKUP(Y238,'シフト記号表（勤務時間帯）'!$C$6:$K$35,9,FALSE))</f>
        <v/>
      </c>
      <c r="Z239" s="252" t="str">
        <f>IF(Z238="","",VLOOKUP(Z238,'シフト記号表（勤務時間帯）'!$C$6:$K$35,9,FALSE))</f>
        <v/>
      </c>
      <c r="AA239" s="253" t="str">
        <f>IF(AA238="","",VLOOKUP(AA238,'シフト記号表（勤務時間帯）'!$C$6:$K$35,9,FALSE))</f>
        <v/>
      </c>
      <c r="AB239" s="253" t="str">
        <f>IF(AB238="","",VLOOKUP(AB238,'シフト記号表（勤務時間帯）'!$C$6:$K$35,9,FALSE))</f>
        <v/>
      </c>
      <c r="AC239" s="253" t="str">
        <f>IF(AC238="","",VLOOKUP(AC238,'シフト記号表（勤務時間帯）'!$C$6:$K$35,9,FALSE))</f>
        <v/>
      </c>
      <c r="AD239" s="253" t="str">
        <f>IF(AD238="","",VLOOKUP(AD238,'シフト記号表（勤務時間帯）'!$C$6:$K$35,9,FALSE))</f>
        <v/>
      </c>
      <c r="AE239" s="253" t="str">
        <f>IF(AE238="","",VLOOKUP(AE238,'シフト記号表（勤務時間帯）'!$C$6:$K$35,9,FALSE))</f>
        <v/>
      </c>
      <c r="AF239" s="254" t="str">
        <f>IF(AF238="","",VLOOKUP(AF238,'シフト記号表（勤務時間帯）'!$C$6:$K$35,9,FALSE))</f>
        <v/>
      </c>
      <c r="AG239" s="252" t="str">
        <f>IF(AG238="","",VLOOKUP(AG238,'シフト記号表（勤務時間帯）'!$C$6:$K$35,9,FALSE))</f>
        <v/>
      </c>
      <c r="AH239" s="253" t="str">
        <f>IF(AH238="","",VLOOKUP(AH238,'シフト記号表（勤務時間帯）'!$C$6:$K$35,9,FALSE))</f>
        <v/>
      </c>
      <c r="AI239" s="253" t="str">
        <f>IF(AI238="","",VLOOKUP(AI238,'シフト記号表（勤務時間帯）'!$C$6:$K$35,9,FALSE))</f>
        <v/>
      </c>
      <c r="AJ239" s="253" t="str">
        <f>IF(AJ238="","",VLOOKUP(AJ238,'シフト記号表（勤務時間帯）'!$C$6:$K$35,9,FALSE))</f>
        <v/>
      </c>
      <c r="AK239" s="253" t="str">
        <f>IF(AK238="","",VLOOKUP(AK238,'シフト記号表（勤務時間帯）'!$C$6:$K$35,9,FALSE))</f>
        <v/>
      </c>
      <c r="AL239" s="253" t="str">
        <f>IF(AL238="","",VLOOKUP(AL238,'シフト記号表（勤務時間帯）'!$C$6:$K$35,9,FALSE))</f>
        <v/>
      </c>
      <c r="AM239" s="254" t="str">
        <f>IF(AM238="","",VLOOKUP(AM238,'シフト記号表（勤務時間帯）'!$C$6:$K$35,9,FALSE))</f>
        <v/>
      </c>
      <c r="AN239" s="252" t="str">
        <f>IF(AN238="","",VLOOKUP(AN238,'シフト記号表（勤務時間帯）'!$C$6:$K$35,9,FALSE))</f>
        <v/>
      </c>
      <c r="AO239" s="253" t="str">
        <f>IF(AO238="","",VLOOKUP(AO238,'シフト記号表（勤務時間帯）'!$C$6:$K$35,9,FALSE))</f>
        <v/>
      </c>
      <c r="AP239" s="253" t="str">
        <f>IF(AP238="","",VLOOKUP(AP238,'シフト記号表（勤務時間帯）'!$C$6:$K$35,9,FALSE))</f>
        <v/>
      </c>
      <c r="AQ239" s="253" t="str">
        <f>IF(AQ238="","",VLOOKUP(AQ238,'シフト記号表（勤務時間帯）'!$C$6:$K$35,9,FALSE))</f>
        <v/>
      </c>
      <c r="AR239" s="253" t="str">
        <f>IF(AR238="","",VLOOKUP(AR238,'シフト記号表（勤務時間帯）'!$C$6:$K$35,9,FALSE))</f>
        <v/>
      </c>
      <c r="AS239" s="253" t="str">
        <f>IF(AS238="","",VLOOKUP(AS238,'シフト記号表（勤務時間帯）'!$C$6:$K$35,9,FALSE))</f>
        <v/>
      </c>
      <c r="AT239" s="254" t="str">
        <f>IF(AT238="","",VLOOKUP(AT238,'シフト記号表（勤務時間帯）'!$C$6:$K$35,9,FALSE))</f>
        <v/>
      </c>
      <c r="AU239" s="252" t="str">
        <f>IF(AU238="","",VLOOKUP(AU238,'シフト記号表（勤務時間帯）'!$C$6:$K$35,9,FALSE))</f>
        <v/>
      </c>
      <c r="AV239" s="253" t="str">
        <f>IF(AV238="","",VLOOKUP(AV238,'シフト記号表（勤務時間帯）'!$C$6:$K$35,9,FALSE))</f>
        <v/>
      </c>
      <c r="AW239" s="253" t="str">
        <f>IF(AW238="","",VLOOKUP(AW238,'シフト記号表（勤務時間帯）'!$C$6:$K$35,9,FALSE))</f>
        <v/>
      </c>
      <c r="AX239" s="716" t="str">
        <f>IF($BB$3="４週",SUM(S239:AT239),IF($BB$3="暦月",SUM(S239:AW239),""))</f>
        <v/>
      </c>
      <c r="AY239" s="717"/>
      <c r="AZ239" s="718" t="str">
        <f>IF($BB$3="４週",AX239/4,IF($BB$3="暦月",'勤務表（参考様式１_100名まで）'!AX239/('勤務表（参考様式１_100名まで）'!$BB$8/7),""))</f>
        <v/>
      </c>
      <c r="BA239" s="719"/>
      <c r="BB239" s="707"/>
      <c r="BC239" s="708"/>
      <c r="BD239" s="708"/>
      <c r="BE239" s="708"/>
      <c r="BF239" s="709"/>
    </row>
    <row r="240" spans="2:58" ht="20.25" customHeight="1" x14ac:dyDescent="0.15">
      <c r="B240" s="727"/>
      <c r="C240" s="734"/>
      <c r="D240" s="735"/>
      <c r="E240" s="736"/>
      <c r="F240" s="260">
        <f>C238</f>
        <v>0</v>
      </c>
      <c r="G240" s="739"/>
      <c r="H240" s="743"/>
      <c r="I240" s="741"/>
      <c r="J240" s="741"/>
      <c r="K240" s="742"/>
      <c r="L240" s="746"/>
      <c r="M240" s="711"/>
      <c r="N240" s="711"/>
      <c r="O240" s="712"/>
      <c r="P240" s="720" t="s">
        <v>250</v>
      </c>
      <c r="Q240" s="721"/>
      <c r="R240" s="722"/>
      <c r="S240" s="256" t="str">
        <f>IF(S238="","",VLOOKUP(S238,'シフト記号表（勤務時間帯）'!$C$6:$U$35,19,FALSE))</f>
        <v/>
      </c>
      <c r="T240" s="257" t="str">
        <f>IF(T238="","",VLOOKUP(T238,'シフト記号表（勤務時間帯）'!$C$6:$U$35,19,FALSE))</f>
        <v/>
      </c>
      <c r="U240" s="257" t="str">
        <f>IF(U238="","",VLOOKUP(U238,'シフト記号表（勤務時間帯）'!$C$6:$U$35,19,FALSE))</f>
        <v/>
      </c>
      <c r="V240" s="257" t="str">
        <f>IF(V238="","",VLOOKUP(V238,'シフト記号表（勤務時間帯）'!$C$6:$U$35,19,FALSE))</f>
        <v/>
      </c>
      <c r="W240" s="257" t="str">
        <f>IF(W238="","",VLOOKUP(W238,'シフト記号表（勤務時間帯）'!$C$6:$U$35,19,FALSE))</f>
        <v/>
      </c>
      <c r="X240" s="257" t="str">
        <f>IF(X238="","",VLOOKUP(X238,'シフト記号表（勤務時間帯）'!$C$6:$U$35,19,FALSE))</f>
        <v/>
      </c>
      <c r="Y240" s="258" t="str">
        <f>IF(Y238="","",VLOOKUP(Y238,'シフト記号表（勤務時間帯）'!$C$6:$U$35,19,FALSE))</f>
        <v/>
      </c>
      <c r="Z240" s="256" t="str">
        <f>IF(Z238="","",VLOOKUP(Z238,'シフト記号表（勤務時間帯）'!$C$6:$U$35,19,FALSE))</f>
        <v/>
      </c>
      <c r="AA240" s="257" t="str">
        <f>IF(AA238="","",VLOOKUP(AA238,'シフト記号表（勤務時間帯）'!$C$6:$U$35,19,FALSE))</f>
        <v/>
      </c>
      <c r="AB240" s="257" t="str">
        <f>IF(AB238="","",VLOOKUP(AB238,'シフト記号表（勤務時間帯）'!$C$6:$U$35,19,FALSE))</f>
        <v/>
      </c>
      <c r="AC240" s="257" t="str">
        <f>IF(AC238="","",VLOOKUP(AC238,'シフト記号表（勤務時間帯）'!$C$6:$U$35,19,FALSE))</f>
        <v/>
      </c>
      <c r="AD240" s="257" t="str">
        <f>IF(AD238="","",VLOOKUP(AD238,'シフト記号表（勤務時間帯）'!$C$6:$U$35,19,FALSE))</f>
        <v/>
      </c>
      <c r="AE240" s="257" t="str">
        <f>IF(AE238="","",VLOOKUP(AE238,'シフト記号表（勤務時間帯）'!$C$6:$U$35,19,FALSE))</f>
        <v/>
      </c>
      <c r="AF240" s="258" t="str">
        <f>IF(AF238="","",VLOOKUP(AF238,'シフト記号表（勤務時間帯）'!$C$6:$U$35,19,FALSE))</f>
        <v/>
      </c>
      <c r="AG240" s="256" t="str">
        <f>IF(AG238="","",VLOOKUP(AG238,'シフト記号表（勤務時間帯）'!$C$6:$U$35,19,FALSE))</f>
        <v/>
      </c>
      <c r="AH240" s="257" t="str">
        <f>IF(AH238="","",VLOOKUP(AH238,'シフト記号表（勤務時間帯）'!$C$6:$U$35,19,FALSE))</f>
        <v/>
      </c>
      <c r="AI240" s="257" t="str">
        <f>IF(AI238="","",VLOOKUP(AI238,'シフト記号表（勤務時間帯）'!$C$6:$U$35,19,FALSE))</f>
        <v/>
      </c>
      <c r="AJ240" s="257" t="str">
        <f>IF(AJ238="","",VLOOKUP(AJ238,'シフト記号表（勤務時間帯）'!$C$6:$U$35,19,FALSE))</f>
        <v/>
      </c>
      <c r="AK240" s="257" t="str">
        <f>IF(AK238="","",VLOOKUP(AK238,'シフト記号表（勤務時間帯）'!$C$6:$U$35,19,FALSE))</f>
        <v/>
      </c>
      <c r="AL240" s="257" t="str">
        <f>IF(AL238="","",VLOOKUP(AL238,'シフト記号表（勤務時間帯）'!$C$6:$U$35,19,FALSE))</f>
        <v/>
      </c>
      <c r="AM240" s="258" t="str">
        <f>IF(AM238="","",VLOOKUP(AM238,'シフト記号表（勤務時間帯）'!$C$6:$U$35,19,FALSE))</f>
        <v/>
      </c>
      <c r="AN240" s="256" t="str">
        <f>IF(AN238="","",VLOOKUP(AN238,'シフト記号表（勤務時間帯）'!$C$6:$U$35,19,FALSE))</f>
        <v/>
      </c>
      <c r="AO240" s="257" t="str">
        <f>IF(AO238="","",VLOOKUP(AO238,'シフト記号表（勤務時間帯）'!$C$6:$U$35,19,FALSE))</f>
        <v/>
      </c>
      <c r="AP240" s="257" t="str">
        <f>IF(AP238="","",VLOOKUP(AP238,'シフト記号表（勤務時間帯）'!$C$6:$U$35,19,FALSE))</f>
        <v/>
      </c>
      <c r="AQ240" s="257" t="str">
        <f>IF(AQ238="","",VLOOKUP(AQ238,'シフト記号表（勤務時間帯）'!$C$6:$U$35,19,FALSE))</f>
        <v/>
      </c>
      <c r="AR240" s="257" t="str">
        <f>IF(AR238="","",VLOOKUP(AR238,'シフト記号表（勤務時間帯）'!$C$6:$U$35,19,FALSE))</f>
        <v/>
      </c>
      <c r="AS240" s="257" t="str">
        <f>IF(AS238="","",VLOOKUP(AS238,'シフト記号表（勤務時間帯）'!$C$6:$U$35,19,FALSE))</f>
        <v/>
      </c>
      <c r="AT240" s="258" t="str">
        <f>IF(AT238="","",VLOOKUP(AT238,'シフト記号表（勤務時間帯）'!$C$6:$U$35,19,FALSE))</f>
        <v/>
      </c>
      <c r="AU240" s="256" t="str">
        <f>IF(AU238="","",VLOOKUP(AU238,'シフト記号表（勤務時間帯）'!$C$6:$U$35,19,FALSE))</f>
        <v/>
      </c>
      <c r="AV240" s="257" t="str">
        <f>IF(AV238="","",VLOOKUP(AV238,'シフト記号表（勤務時間帯）'!$C$6:$U$35,19,FALSE))</f>
        <v/>
      </c>
      <c r="AW240" s="257" t="str">
        <f>IF(AW238="","",VLOOKUP(AW238,'シフト記号表（勤務時間帯）'!$C$6:$U$35,19,FALSE))</f>
        <v/>
      </c>
      <c r="AX240" s="723" t="str">
        <f>IF($BB$3="４週",SUM(S240:AT240),IF($BB$3="暦月",SUM(S240:AW240),""))</f>
        <v/>
      </c>
      <c r="AY240" s="724"/>
      <c r="AZ240" s="725" t="str">
        <f>IF($BB$3="４週",AX240/4,IF($BB$3="暦月",'勤務表（参考様式１_100名まで）'!AX240/('勤務表（参考様式１_100名まで）'!$BB$8/7),""))</f>
        <v/>
      </c>
      <c r="BA240" s="726"/>
      <c r="BB240" s="710"/>
      <c r="BC240" s="711"/>
      <c r="BD240" s="711"/>
      <c r="BE240" s="711"/>
      <c r="BF240" s="712"/>
    </row>
    <row r="241" spans="2:58" ht="20.25" customHeight="1" x14ac:dyDescent="0.15">
      <c r="B241" s="727">
        <f>B238+1</f>
        <v>74</v>
      </c>
      <c r="C241" s="728"/>
      <c r="D241" s="729"/>
      <c r="E241" s="730"/>
      <c r="F241" s="259"/>
      <c r="G241" s="737"/>
      <c r="H241" s="740"/>
      <c r="I241" s="741"/>
      <c r="J241" s="741"/>
      <c r="K241" s="742"/>
      <c r="L241" s="744"/>
      <c r="M241" s="705"/>
      <c r="N241" s="705"/>
      <c r="O241" s="706"/>
      <c r="P241" s="747" t="s">
        <v>248</v>
      </c>
      <c r="Q241" s="748"/>
      <c r="R241" s="749"/>
      <c r="S241" s="248"/>
      <c r="T241" s="249"/>
      <c r="U241" s="249"/>
      <c r="V241" s="249"/>
      <c r="W241" s="249"/>
      <c r="X241" s="249"/>
      <c r="Y241" s="250"/>
      <c r="Z241" s="248"/>
      <c r="AA241" s="249"/>
      <c r="AB241" s="249"/>
      <c r="AC241" s="249"/>
      <c r="AD241" s="249"/>
      <c r="AE241" s="249"/>
      <c r="AF241" s="250"/>
      <c r="AG241" s="248"/>
      <c r="AH241" s="249"/>
      <c r="AI241" s="249"/>
      <c r="AJ241" s="249"/>
      <c r="AK241" s="249"/>
      <c r="AL241" s="249"/>
      <c r="AM241" s="250"/>
      <c r="AN241" s="248"/>
      <c r="AO241" s="249"/>
      <c r="AP241" s="249"/>
      <c r="AQ241" s="249"/>
      <c r="AR241" s="249"/>
      <c r="AS241" s="249"/>
      <c r="AT241" s="250"/>
      <c r="AU241" s="248"/>
      <c r="AV241" s="249"/>
      <c r="AW241" s="249"/>
      <c r="AX241" s="700"/>
      <c r="AY241" s="701"/>
      <c r="AZ241" s="702"/>
      <c r="BA241" s="703"/>
      <c r="BB241" s="704"/>
      <c r="BC241" s="705"/>
      <c r="BD241" s="705"/>
      <c r="BE241" s="705"/>
      <c r="BF241" s="706"/>
    </row>
    <row r="242" spans="2:58" ht="20.25" customHeight="1" x14ac:dyDescent="0.15">
      <c r="B242" s="727"/>
      <c r="C242" s="731"/>
      <c r="D242" s="732"/>
      <c r="E242" s="733"/>
      <c r="F242" s="251"/>
      <c r="G242" s="738"/>
      <c r="H242" s="743"/>
      <c r="I242" s="741"/>
      <c r="J242" s="741"/>
      <c r="K242" s="742"/>
      <c r="L242" s="745"/>
      <c r="M242" s="708"/>
      <c r="N242" s="708"/>
      <c r="O242" s="709"/>
      <c r="P242" s="713" t="s">
        <v>249</v>
      </c>
      <c r="Q242" s="714"/>
      <c r="R242" s="715"/>
      <c r="S242" s="252" t="str">
        <f>IF(S241="","",VLOOKUP(S241,'シフト記号表（勤務時間帯）'!$C$6:$K$35,9,FALSE))</f>
        <v/>
      </c>
      <c r="T242" s="253" t="str">
        <f>IF(T241="","",VLOOKUP(T241,'シフト記号表（勤務時間帯）'!$C$6:$K$35,9,FALSE))</f>
        <v/>
      </c>
      <c r="U242" s="253" t="str">
        <f>IF(U241="","",VLOOKUP(U241,'シフト記号表（勤務時間帯）'!$C$6:$K$35,9,FALSE))</f>
        <v/>
      </c>
      <c r="V242" s="253" t="str">
        <f>IF(V241="","",VLOOKUP(V241,'シフト記号表（勤務時間帯）'!$C$6:$K$35,9,FALSE))</f>
        <v/>
      </c>
      <c r="W242" s="253" t="str">
        <f>IF(W241="","",VLOOKUP(W241,'シフト記号表（勤務時間帯）'!$C$6:$K$35,9,FALSE))</f>
        <v/>
      </c>
      <c r="X242" s="253" t="str">
        <f>IF(X241="","",VLOOKUP(X241,'シフト記号表（勤務時間帯）'!$C$6:$K$35,9,FALSE))</f>
        <v/>
      </c>
      <c r="Y242" s="254" t="str">
        <f>IF(Y241="","",VLOOKUP(Y241,'シフト記号表（勤務時間帯）'!$C$6:$K$35,9,FALSE))</f>
        <v/>
      </c>
      <c r="Z242" s="252" t="str">
        <f>IF(Z241="","",VLOOKUP(Z241,'シフト記号表（勤務時間帯）'!$C$6:$K$35,9,FALSE))</f>
        <v/>
      </c>
      <c r="AA242" s="253" t="str">
        <f>IF(AA241="","",VLOOKUP(AA241,'シフト記号表（勤務時間帯）'!$C$6:$K$35,9,FALSE))</f>
        <v/>
      </c>
      <c r="AB242" s="253" t="str">
        <f>IF(AB241="","",VLOOKUP(AB241,'シフト記号表（勤務時間帯）'!$C$6:$K$35,9,FALSE))</f>
        <v/>
      </c>
      <c r="AC242" s="253" t="str">
        <f>IF(AC241="","",VLOOKUP(AC241,'シフト記号表（勤務時間帯）'!$C$6:$K$35,9,FALSE))</f>
        <v/>
      </c>
      <c r="AD242" s="253" t="str">
        <f>IF(AD241="","",VLOOKUP(AD241,'シフト記号表（勤務時間帯）'!$C$6:$K$35,9,FALSE))</f>
        <v/>
      </c>
      <c r="AE242" s="253" t="str">
        <f>IF(AE241="","",VLOOKUP(AE241,'シフト記号表（勤務時間帯）'!$C$6:$K$35,9,FALSE))</f>
        <v/>
      </c>
      <c r="AF242" s="254" t="str">
        <f>IF(AF241="","",VLOOKUP(AF241,'シフト記号表（勤務時間帯）'!$C$6:$K$35,9,FALSE))</f>
        <v/>
      </c>
      <c r="AG242" s="252" t="str">
        <f>IF(AG241="","",VLOOKUP(AG241,'シフト記号表（勤務時間帯）'!$C$6:$K$35,9,FALSE))</f>
        <v/>
      </c>
      <c r="AH242" s="253" t="str">
        <f>IF(AH241="","",VLOOKUP(AH241,'シフト記号表（勤務時間帯）'!$C$6:$K$35,9,FALSE))</f>
        <v/>
      </c>
      <c r="AI242" s="253" t="str">
        <f>IF(AI241="","",VLOOKUP(AI241,'シフト記号表（勤務時間帯）'!$C$6:$K$35,9,FALSE))</f>
        <v/>
      </c>
      <c r="AJ242" s="253" t="str">
        <f>IF(AJ241="","",VLOOKUP(AJ241,'シフト記号表（勤務時間帯）'!$C$6:$K$35,9,FALSE))</f>
        <v/>
      </c>
      <c r="AK242" s="253" t="str">
        <f>IF(AK241="","",VLOOKUP(AK241,'シフト記号表（勤務時間帯）'!$C$6:$K$35,9,FALSE))</f>
        <v/>
      </c>
      <c r="AL242" s="253" t="str">
        <f>IF(AL241="","",VLOOKUP(AL241,'シフト記号表（勤務時間帯）'!$C$6:$K$35,9,FALSE))</f>
        <v/>
      </c>
      <c r="AM242" s="254" t="str">
        <f>IF(AM241="","",VLOOKUP(AM241,'シフト記号表（勤務時間帯）'!$C$6:$K$35,9,FALSE))</f>
        <v/>
      </c>
      <c r="AN242" s="252" t="str">
        <f>IF(AN241="","",VLOOKUP(AN241,'シフト記号表（勤務時間帯）'!$C$6:$K$35,9,FALSE))</f>
        <v/>
      </c>
      <c r="AO242" s="253" t="str">
        <f>IF(AO241="","",VLOOKUP(AO241,'シフト記号表（勤務時間帯）'!$C$6:$K$35,9,FALSE))</f>
        <v/>
      </c>
      <c r="AP242" s="253" t="str">
        <f>IF(AP241="","",VLOOKUP(AP241,'シフト記号表（勤務時間帯）'!$C$6:$K$35,9,FALSE))</f>
        <v/>
      </c>
      <c r="AQ242" s="253" t="str">
        <f>IF(AQ241="","",VLOOKUP(AQ241,'シフト記号表（勤務時間帯）'!$C$6:$K$35,9,FALSE))</f>
        <v/>
      </c>
      <c r="AR242" s="253" t="str">
        <f>IF(AR241="","",VLOOKUP(AR241,'シフト記号表（勤務時間帯）'!$C$6:$K$35,9,FALSE))</f>
        <v/>
      </c>
      <c r="AS242" s="253" t="str">
        <f>IF(AS241="","",VLOOKUP(AS241,'シフト記号表（勤務時間帯）'!$C$6:$K$35,9,FALSE))</f>
        <v/>
      </c>
      <c r="AT242" s="254" t="str">
        <f>IF(AT241="","",VLOOKUP(AT241,'シフト記号表（勤務時間帯）'!$C$6:$K$35,9,FALSE))</f>
        <v/>
      </c>
      <c r="AU242" s="252" t="str">
        <f>IF(AU241="","",VLOOKUP(AU241,'シフト記号表（勤務時間帯）'!$C$6:$K$35,9,FALSE))</f>
        <v/>
      </c>
      <c r="AV242" s="253" t="str">
        <f>IF(AV241="","",VLOOKUP(AV241,'シフト記号表（勤務時間帯）'!$C$6:$K$35,9,FALSE))</f>
        <v/>
      </c>
      <c r="AW242" s="253" t="str">
        <f>IF(AW241="","",VLOOKUP(AW241,'シフト記号表（勤務時間帯）'!$C$6:$K$35,9,FALSE))</f>
        <v/>
      </c>
      <c r="AX242" s="716" t="str">
        <f>IF($BB$3="４週",SUM(S242:AT242),IF($BB$3="暦月",SUM(S242:AW242),""))</f>
        <v/>
      </c>
      <c r="AY242" s="717"/>
      <c r="AZ242" s="718" t="str">
        <f>IF($BB$3="４週",AX242/4,IF($BB$3="暦月",'勤務表（参考様式１_100名まで）'!AX242/('勤務表（参考様式１_100名まで）'!$BB$8/7),""))</f>
        <v/>
      </c>
      <c r="BA242" s="719"/>
      <c r="BB242" s="707"/>
      <c r="BC242" s="708"/>
      <c r="BD242" s="708"/>
      <c r="BE242" s="708"/>
      <c r="BF242" s="709"/>
    </row>
    <row r="243" spans="2:58" ht="20.25" customHeight="1" x14ac:dyDescent="0.15">
      <c r="B243" s="727"/>
      <c r="C243" s="734"/>
      <c r="D243" s="735"/>
      <c r="E243" s="736"/>
      <c r="F243" s="260">
        <f>C241</f>
        <v>0</v>
      </c>
      <c r="G243" s="739"/>
      <c r="H243" s="743"/>
      <c r="I243" s="741"/>
      <c r="J243" s="741"/>
      <c r="K243" s="742"/>
      <c r="L243" s="746"/>
      <c r="M243" s="711"/>
      <c r="N243" s="711"/>
      <c r="O243" s="712"/>
      <c r="P243" s="720" t="s">
        <v>250</v>
      </c>
      <c r="Q243" s="721"/>
      <c r="R243" s="722"/>
      <c r="S243" s="256" t="str">
        <f>IF(S241="","",VLOOKUP(S241,'シフト記号表（勤務時間帯）'!$C$6:$U$35,19,FALSE))</f>
        <v/>
      </c>
      <c r="T243" s="257" t="str">
        <f>IF(T241="","",VLOOKUP(T241,'シフト記号表（勤務時間帯）'!$C$6:$U$35,19,FALSE))</f>
        <v/>
      </c>
      <c r="U243" s="257" t="str">
        <f>IF(U241="","",VLOOKUP(U241,'シフト記号表（勤務時間帯）'!$C$6:$U$35,19,FALSE))</f>
        <v/>
      </c>
      <c r="V243" s="257" t="str">
        <f>IF(V241="","",VLOOKUP(V241,'シフト記号表（勤務時間帯）'!$C$6:$U$35,19,FALSE))</f>
        <v/>
      </c>
      <c r="W243" s="257" t="str">
        <f>IF(W241="","",VLOOKUP(W241,'シフト記号表（勤務時間帯）'!$C$6:$U$35,19,FALSE))</f>
        <v/>
      </c>
      <c r="X243" s="257" t="str">
        <f>IF(X241="","",VLOOKUP(X241,'シフト記号表（勤務時間帯）'!$C$6:$U$35,19,FALSE))</f>
        <v/>
      </c>
      <c r="Y243" s="258" t="str">
        <f>IF(Y241="","",VLOOKUP(Y241,'シフト記号表（勤務時間帯）'!$C$6:$U$35,19,FALSE))</f>
        <v/>
      </c>
      <c r="Z243" s="256" t="str">
        <f>IF(Z241="","",VLOOKUP(Z241,'シフト記号表（勤務時間帯）'!$C$6:$U$35,19,FALSE))</f>
        <v/>
      </c>
      <c r="AA243" s="257" t="str">
        <f>IF(AA241="","",VLOOKUP(AA241,'シフト記号表（勤務時間帯）'!$C$6:$U$35,19,FALSE))</f>
        <v/>
      </c>
      <c r="AB243" s="257" t="str">
        <f>IF(AB241="","",VLOOKUP(AB241,'シフト記号表（勤務時間帯）'!$C$6:$U$35,19,FALSE))</f>
        <v/>
      </c>
      <c r="AC243" s="257" t="str">
        <f>IF(AC241="","",VLOOKUP(AC241,'シフト記号表（勤務時間帯）'!$C$6:$U$35,19,FALSE))</f>
        <v/>
      </c>
      <c r="AD243" s="257" t="str">
        <f>IF(AD241="","",VLOOKUP(AD241,'シフト記号表（勤務時間帯）'!$C$6:$U$35,19,FALSE))</f>
        <v/>
      </c>
      <c r="AE243" s="257" t="str">
        <f>IF(AE241="","",VLOOKUP(AE241,'シフト記号表（勤務時間帯）'!$C$6:$U$35,19,FALSE))</f>
        <v/>
      </c>
      <c r="AF243" s="258" t="str">
        <f>IF(AF241="","",VLOOKUP(AF241,'シフト記号表（勤務時間帯）'!$C$6:$U$35,19,FALSE))</f>
        <v/>
      </c>
      <c r="AG243" s="256" t="str">
        <f>IF(AG241="","",VLOOKUP(AG241,'シフト記号表（勤務時間帯）'!$C$6:$U$35,19,FALSE))</f>
        <v/>
      </c>
      <c r="AH243" s="257" t="str">
        <f>IF(AH241="","",VLOOKUP(AH241,'シフト記号表（勤務時間帯）'!$C$6:$U$35,19,FALSE))</f>
        <v/>
      </c>
      <c r="AI243" s="257" t="str">
        <f>IF(AI241="","",VLOOKUP(AI241,'シフト記号表（勤務時間帯）'!$C$6:$U$35,19,FALSE))</f>
        <v/>
      </c>
      <c r="AJ243" s="257" t="str">
        <f>IF(AJ241="","",VLOOKUP(AJ241,'シフト記号表（勤務時間帯）'!$C$6:$U$35,19,FALSE))</f>
        <v/>
      </c>
      <c r="AK243" s="257" t="str">
        <f>IF(AK241="","",VLOOKUP(AK241,'シフト記号表（勤務時間帯）'!$C$6:$U$35,19,FALSE))</f>
        <v/>
      </c>
      <c r="AL243" s="257" t="str">
        <f>IF(AL241="","",VLOOKUP(AL241,'シフト記号表（勤務時間帯）'!$C$6:$U$35,19,FALSE))</f>
        <v/>
      </c>
      <c r="AM243" s="258" t="str">
        <f>IF(AM241="","",VLOOKUP(AM241,'シフト記号表（勤務時間帯）'!$C$6:$U$35,19,FALSE))</f>
        <v/>
      </c>
      <c r="AN243" s="256" t="str">
        <f>IF(AN241="","",VLOOKUP(AN241,'シフト記号表（勤務時間帯）'!$C$6:$U$35,19,FALSE))</f>
        <v/>
      </c>
      <c r="AO243" s="257" t="str">
        <f>IF(AO241="","",VLOOKUP(AO241,'シフト記号表（勤務時間帯）'!$C$6:$U$35,19,FALSE))</f>
        <v/>
      </c>
      <c r="AP243" s="257" t="str">
        <f>IF(AP241="","",VLOOKUP(AP241,'シフト記号表（勤務時間帯）'!$C$6:$U$35,19,FALSE))</f>
        <v/>
      </c>
      <c r="AQ243" s="257" t="str">
        <f>IF(AQ241="","",VLOOKUP(AQ241,'シフト記号表（勤務時間帯）'!$C$6:$U$35,19,FALSE))</f>
        <v/>
      </c>
      <c r="AR243" s="257" t="str">
        <f>IF(AR241="","",VLOOKUP(AR241,'シフト記号表（勤務時間帯）'!$C$6:$U$35,19,FALSE))</f>
        <v/>
      </c>
      <c r="AS243" s="257" t="str">
        <f>IF(AS241="","",VLOOKUP(AS241,'シフト記号表（勤務時間帯）'!$C$6:$U$35,19,FALSE))</f>
        <v/>
      </c>
      <c r="AT243" s="258" t="str">
        <f>IF(AT241="","",VLOOKUP(AT241,'シフト記号表（勤務時間帯）'!$C$6:$U$35,19,FALSE))</f>
        <v/>
      </c>
      <c r="AU243" s="256" t="str">
        <f>IF(AU241="","",VLOOKUP(AU241,'シフト記号表（勤務時間帯）'!$C$6:$U$35,19,FALSE))</f>
        <v/>
      </c>
      <c r="AV243" s="257" t="str">
        <f>IF(AV241="","",VLOOKUP(AV241,'シフト記号表（勤務時間帯）'!$C$6:$U$35,19,FALSE))</f>
        <v/>
      </c>
      <c r="AW243" s="257" t="str">
        <f>IF(AW241="","",VLOOKUP(AW241,'シフト記号表（勤務時間帯）'!$C$6:$U$35,19,FALSE))</f>
        <v/>
      </c>
      <c r="AX243" s="723" t="str">
        <f>IF($BB$3="４週",SUM(S243:AT243),IF($BB$3="暦月",SUM(S243:AW243),""))</f>
        <v/>
      </c>
      <c r="AY243" s="724"/>
      <c r="AZ243" s="725" t="str">
        <f>IF($BB$3="４週",AX243/4,IF($BB$3="暦月",'勤務表（参考様式１_100名まで）'!AX243/('勤務表（参考様式１_100名まで）'!$BB$8/7),""))</f>
        <v/>
      </c>
      <c r="BA243" s="726"/>
      <c r="BB243" s="710"/>
      <c r="BC243" s="711"/>
      <c r="BD243" s="711"/>
      <c r="BE243" s="711"/>
      <c r="BF243" s="712"/>
    </row>
    <row r="244" spans="2:58" ht="20.25" customHeight="1" x14ac:dyDescent="0.15">
      <c r="B244" s="727">
        <f>B241+1</f>
        <v>75</v>
      </c>
      <c r="C244" s="728"/>
      <c r="D244" s="729"/>
      <c r="E244" s="730"/>
      <c r="F244" s="259"/>
      <c r="G244" s="737"/>
      <c r="H244" s="740"/>
      <c r="I244" s="741"/>
      <c r="J244" s="741"/>
      <c r="K244" s="742"/>
      <c r="L244" s="744"/>
      <c r="M244" s="705"/>
      <c r="N244" s="705"/>
      <c r="O244" s="706"/>
      <c r="P244" s="747" t="s">
        <v>248</v>
      </c>
      <c r="Q244" s="748"/>
      <c r="R244" s="749"/>
      <c r="S244" s="248"/>
      <c r="T244" s="249"/>
      <c r="U244" s="249"/>
      <c r="V244" s="249"/>
      <c r="W244" s="249"/>
      <c r="X244" s="249"/>
      <c r="Y244" s="250"/>
      <c r="Z244" s="248"/>
      <c r="AA244" s="249"/>
      <c r="AB244" s="249"/>
      <c r="AC244" s="249"/>
      <c r="AD244" s="249"/>
      <c r="AE244" s="249"/>
      <c r="AF244" s="250"/>
      <c r="AG244" s="248"/>
      <c r="AH244" s="249"/>
      <c r="AI244" s="249"/>
      <c r="AJ244" s="249"/>
      <c r="AK244" s="249"/>
      <c r="AL244" s="249"/>
      <c r="AM244" s="250"/>
      <c r="AN244" s="248"/>
      <c r="AO244" s="249"/>
      <c r="AP244" s="249"/>
      <c r="AQ244" s="249"/>
      <c r="AR244" s="249"/>
      <c r="AS244" s="249"/>
      <c r="AT244" s="250"/>
      <c r="AU244" s="248"/>
      <c r="AV244" s="249"/>
      <c r="AW244" s="249"/>
      <c r="AX244" s="700"/>
      <c r="AY244" s="701"/>
      <c r="AZ244" s="702"/>
      <c r="BA244" s="703"/>
      <c r="BB244" s="704"/>
      <c r="BC244" s="705"/>
      <c r="BD244" s="705"/>
      <c r="BE244" s="705"/>
      <c r="BF244" s="706"/>
    </row>
    <row r="245" spans="2:58" ht="20.25" customHeight="1" x14ac:dyDescent="0.15">
      <c r="B245" s="727"/>
      <c r="C245" s="731"/>
      <c r="D245" s="732"/>
      <c r="E245" s="733"/>
      <c r="F245" s="251"/>
      <c r="G245" s="738"/>
      <c r="H245" s="743"/>
      <c r="I245" s="741"/>
      <c r="J245" s="741"/>
      <c r="K245" s="742"/>
      <c r="L245" s="745"/>
      <c r="M245" s="708"/>
      <c r="N245" s="708"/>
      <c r="O245" s="709"/>
      <c r="P245" s="713" t="s">
        <v>249</v>
      </c>
      <c r="Q245" s="714"/>
      <c r="R245" s="715"/>
      <c r="S245" s="252" t="str">
        <f>IF(S244="","",VLOOKUP(S244,'シフト記号表（勤務時間帯）'!$C$6:$K$35,9,FALSE))</f>
        <v/>
      </c>
      <c r="T245" s="253" t="str">
        <f>IF(T244="","",VLOOKUP(T244,'シフト記号表（勤務時間帯）'!$C$6:$K$35,9,FALSE))</f>
        <v/>
      </c>
      <c r="U245" s="253" t="str">
        <f>IF(U244="","",VLOOKUP(U244,'シフト記号表（勤務時間帯）'!$C$6:$K$35,9,FALSE))</f>
        <v/>
      </c>
      <c r="V245" s="253" t="str">
        <f>IF(V244="","",VLOOKUP(V244,'シフト記号表（勤務時間帯）'!$C$6:$K$35,9,FALSE))</f>
        <v/>
      </c>
      <c r="W245" s="253" t="str">
        <f>IF(W244="","",VLOOKUP(W244,'シフト記号表（勤務時間帯）'!$C$6:$K$35,9,FALSE))</f>
        <v/>
      </c>
      <c r="X245" s="253" t="str">
        <f>IF(X244="","",VLOOKUP(X244,'シフト記号表（勤務時間帯）'!$C$6:$K$35,9,FALSE))</f>
        <v/>
      </c>
      <c r="Y245" s="254" t="str">
        <f>IF(Y244="","",VLOOKUP(Y244,'シフト記号表（勤務時間帯）'!$C$6:$K$35,9,FALSE))</f>
        <v/>
      </c>
      <c r="Z245" s="252" t="str">
        <f>IF(Z244="","",VLOOKUP(Z244,'シフト記号表（勤務時間帯）'!$C$6:$K$35,9,FALSE))</f>
        <v/>
      </c>
      <c r="AA245" s="253" t="str">
        <f>IF(AA244="","",VLOOKUP(AA244,'シフト記号表（勤務時間帯）'!$C$6:$K$35,9,FALSE))</f>
        <v/>
      </c>
      <c r="AB245" s="253" t="str">
        <f>IF(AB244="","",VLOOKUP(AB244,'シフト記号表（勤務時間帯）'!$C$6:$K$35,9,FALSE))</f>
        <v/>
      </c>
      <c r="AC245" s="253" t="str">
        <f>IF(AC244="","",VLOOKUP(AC244,'シフト記号表（勤務時間帯）'!$C$6:$K$35,9,FALSE))</f>
        <v/>
      </c>
      <c r="AD245" s="253" t="str">
        <f>IF(AD244="","",VLOOKUP(AD244,'シフト記号表（勤務時間帯）'!$C$6:$K$35,9,FALSE))</f>
        <v/>
      </c>
      <c r="AE245" s="253" t="str">
        <f>IF(AE244="","",VLOOKUP(AE244,'シフト記号表（勤務時間帯）'!$C$6:$K$35,9,FALSE))</f>
        <v/>
      </c>
      <c r="AF245" s="254" t="str">
        <f>IF(AF244="","",VLOOKUP(AF244,'シフト記号表（勤務時間帯）'!$C$6:$K$35,9,FALSE))</f>
        <v/>
      </c>
      <c r="AG245" s="252" t="str">
        <f>IF(AG244="","",VLOOKUP(AG244,'シフト記号表（勤務時間帯）'!$C$6:$K$35,9,FALSE))</f>
        <v/>
      </c>
      <c r="AH245" s="253" t="str">
        <f>IF(AH244="","",VLOOKUP(AH244,'シフト記号表（勤務時間帯）'!$C$6:$K$35,9,FALSE))</f>
        <v/>
      </c>
      <c r="AI245" s="253" t="str">
        <f>IF(AI244="","",VLOOKUP(AI244,'シフト記号表（勤務時間帯）'!$C$6:$K$35,9,FALSE))</f>
        <v/>
      </c>
      <c r="AJ245" s="253" t="str">
        <f>IF(AJ244="","",VLOOKUP(AJ244,'シフト記号表（勤務時間帯）'!$C$6:$K$35,9,FALSE))</f>
        <v/>
      </c>
      <c r="AK245" s="253" t="str">
        <f>IF(AK244="","",VLOOKUP(AK244,'シフト記号表（勤務時間帯）'!$C$6:$K$35,9,FALSE))</f>
        <v/>
      </c>
      <c r="AL245" s="253" t="str">
        <f>IF(AL244="","",VLOOKUP(AL244,'シフト記号表（勤務時間帯）'!$C$6:$K$35,9,FALSE))</f>
        <v/>
      </c>
      <c r="AM245" s="254" t="str">
        <f>IF(AM244="","",VLOOKUP(AM244,'シフト記号表（勤務時間帯）'!$C$6:$K$35,9,FALSE))</f>
        <v/>
      </c>
      <c r="AN245" s="252" t="str">
        <f>IF(AN244="","",VLOOKUP(AN244,'シフト記号表（勤務時間帯）'!$C$6:$K$35,9,FALSE))</f>
        <v/>
      </c>
      <c r="AO245" s="253" t="str">
        <f>IF(AO244="","",VLOOKUP(AO244,'シフト記号表（勤務時間帯）'!$C$6:$K$35,9,FALSE))</f>
        <v/>
      </c>
      <c r="AP245" s="253" t="str">
        <f>IF(AP244="","",VLOOKUP(AP244,'シフト記号表（勤務時間帯）'!$C$6:$K$35,9,FALSE))</f>
        <v/>
      </c>
      <c r="AQ245" s="253" t="str">
        <f>IF(AQ244="","",VLOOKUP(AQ244,'シフト記号表（勤務時間帯）'!$C$6:$K$35,9,FALSE))</f>
        <v/>
      </c>
      <c r="AR245" s="253" t="str">
        <f>IF(AR244="","",VLOOKUP(AR244,'シフト記号表（勤務時間帯）'!$C$6:$K$35,9,FALSE))</f>
        <v/>
      </c>
      <c r="AS245" s="253" t="str">
        <f>IF(AS244="","",VLOOKUP(AS244,'シフト記号表（勤務時間帯）'!$C$6:$K$35,9,FALSE))</f>
        <v/>
      </c>
      <c r="AT245" s="254" t="str">
        <f>IF(AT244="","",VLOOKUP(AT244,'シフト記号表（勤務時間帯）'!$C$6:$K$35,9,FALSE))</f>
        <v/>
      </c>
      <c r="AU245" s="252" t="str">
        <f>IF(AU244="","",VLOOKUP(AU244,'シフト記号表（勤務時間帯）'!$C$6:$K$35,9,FALSE))</f>
        <v/>
      </c>
      <c r="AV245" s="253" t="str">
        <f>IF(AV244="","",VLOOKUP(AV244,'シフト記号表（勤務時間帯）'!$C$6:$K$35,9,FALSE))</f>
        <v/>
      </c>
      <c r="AW245" s="253" t="str">
        <f>IF(AW244="","",VLOOKUP(AW244,'シフト記号表（勤務時間帯）'!$C$6:$K$35,9,FALSE))</f>
        <v/>
      </c>
      <c r="AX245" s="716" t="str">
        <f>IF($BB$3="４週",SUM(S245:AT245),IF($BB$3="暦月",SUM(S245:AW245),""))</f>
        <v/>
      </c>
      <c r="AY245" s="717"/>
      <c r="AZ245" s="718" t="str">
        <f>IF($BB$3="４週",AX245/4,IF($BB$3="暦月",'勤務表（参考様式１_100名まで）'!AX245/('勤務表（参考様式１_100名まで）'!$BB$8/7),""))</f>
        <v/>
      </c>
      <c r="BA245" s="719"/>
      <c r="BB245" s="707"/>
      <c r="BC245" s="708"/>
      <c r="BD245" s="708"/>
      <c r="BE245" s="708"/>
      <c r="BF245" s="709"/>
    </row>
    <row r="246" spans="2:58" ht="20.25" customHeight="1" x14ac:dyDescent="0.15">
      <c r="B246" s="727"/>
      <c r="C246" s="734"/>
      <c r="D246" s="735"/>
      <c r="E246" s="736"/>
      <c r="F246" s="260">
        <f>C244</f>
        <v>0</v>
      </c>
      <c r="G246" s="739"/>
      <c r="H246" s="743"/>
      <c r="I246" s="741"/>
      <c r="J246" s="741"/>
      <c r="K246" s="742"/>
      <c r="L246" s="746"/>
      <c r="M246" s="711"/>
      <c r="N246" s="711"/>
      <c r="O246" s="712"/>
      <c r="P246" s="720" t="s">
        <v>250</v>
      </c>
      <c r="Q246" s="721"/>
      <c r="R246" s="722"/>
      <c r="S246" s="256" t="str">
        <f>IF(S244="","",VLOOKUP(S244,'シフト記号表（勤務時間帯）'!$C$6:$U$35,19,FALSE))</f>
        <v/>
      </c>
      <c r="T246" s="257" t="str">
        <f>IF(T244="","",VLOOKUP(T244,'シフト記号表（勤務時間帯）'!$C$6:$U$35,19,FALSE))</f>
        <v/>
      </c>
      <c r="U246" s="257" t="str">
        <f>IF(U244="","",VLOOKUP(U244,'シフト記号表（勤務時間帯）'!$C$6:$U$35,19,FALSE))</f>
        <v/>
      </c>
      <c r="V246" s="257" t="str">
        <f>IF(V244="","",VLOOKUP(V244,'シフト記号表（勤務時間帯）'!$C$6:$U$35,19,FALSE))</f>
        <v/>
      </c>
      <c r="W246" s="257" t="str">
        <f>IF(W244="","",VLOOKUP(W244,'シフト記号表（勤務時間帯）'!$C$6:$U$35,19,FALSE))</f>
        <v/>
      </c>
      <c r="X246" s="257" t="str">
        <f>IF(X244="","",VLOOKUP(X244,'シフト記号表（勤務時間帯）'!$C$6:$U$35,19,FALSE))</f>
        <v/>
      </c>
      <c r="Y246" s="258" t="str">
        <f>IF(Y244="","",VLOOKUP(Y244,'シフト記号表（勤務時間帯）'!$C$6:$U$35,19,FALSE))</f>
        <v/>
      </c>
      <c r="Z246" s="256" t="str">
        <f>IF(Z244="","",VLOOKUP(Z244,'シフト記号表（勤務時間帯）'!$C$6:$U$35,19,FALSE))</f>
        <v/>
      </c>
      <c r="AA246" s="257" t="str">
        <f>IF(AA244="","",VLOOKUP(AA244,'シフト記号表（勤務時間帯）'!$C$6:$U$35,19,FALSE))</f>
        <v/>
      </c>
      <c r="AB246" s="257" t="str">
        <f>IF(AB244="","",VLOOKUP(AB244,'シフト記号表（勤務時間帯）'!$C$6:$U$35,19,FALSE))</f>
        <v/>
      </c>
      <c r="AC246" s="257" t="str">
        <f>IF(AC244="","",VLOOKUP(AC244,'シフト記号表（勤務時間帯）'!$C$6:$U$35,19,FALSE))</f>
        <v/>
      </c>
      <c r="AD246" s="257" t="str">
        <f>IF(AD244="","",VLOOKUP(AD244,'シフト記号表（勤務時間帯）'!$C$6:$U$35,19,FALSE))</f>
        <v/>
      </c>
      <c r="AE246" s="257" t="str">
        <f>IF(AE244="","",VLOOKUP(AE244,'シフト記号表（勤務時間帯）'!$C$6:$U$35,19,FALSE))</f>
        <v/>
      </c>
      <c r="AF246" s="258" t="str">
        <f>IF(AF244="","",VLOOKUP(AF244,'シフト記号表（勤務時間帯）'!$C$6:$U$35,19,FALSE))</f>
        <v/>
      </c>
      <c r="AG246" s="256" t="str">
        <f>IF(AG244="","",VLOOKUP(AG244,'シフト記号表（勤務時間帯）'!$C$6:$U$35,19,FALSE))</f>
        <v/>
      </c>
      <c r="AH246" s="257" t="str">
        <f>IF(AH244="","",VLOOKUP(AH244,'シフト記号表（勤務時間帯）'!$C$6:$U$35,19,FALSE))</f>
        <v/>
      </c>
      <c r="AI246" s="257" t="str">
        <f>IF(AI244="","",VLOOKUP(AI244,'シフト記号表（勤務時間帯）'!$C$6:$U$35,19,FALSE))</f>
        <v/>
      </c>
      <c r="AJ246" s="257" t="str">
        <f>IF(AJ244="","",VLOOKUP(AJ244,'シフト記号表（勤務時間帯）'!$C$6:$U$35,19,FALSE))</f>
        <v/>
      </c>
      <c r="AK246" s="257" t="str">
        <f>IF(AK244="","",VLOOKUP(AK244,'シフト記号表（勤務時間帯）'!$C$6:$U$35,19,FALSE))</f>
        <v/>
      </c>
      <c r="AL246" s="257" t="str">
        <f>IF(AL244="","",VLOOKUP(AL244,'シフト記号表（勤務時間帯）'!$C$6:$U$35,19,FALSE))</f>
        <v/>
      </c>
      <c r="AM246" s="258" t="str">
        <f>IF(AM244="","",VLOOKUP(AM244,'シフト記号表（勤務時間帯）'!$C$6:$U$35,19,FALSE))</f>
        <v/>
      </c>
      <c r="AN246" s="256" t="str">
        <f>IF(AN244="","",VLOOKUP(AN244,'シフト記号表（勤務時間帯）'!$C$6:$U$35,19,FALSE))</f>
        <v/>
      </c>
      <c r="AO246" s="257" t="str">
        <f>IF(AO244="","",VLOOKUP(AO244,'シフト記号表（勤務時間帯）'!$C$6:$U$35,19,FALSE))</f>
        <v/>
      </c>
      <c r="AP246" s="257" t="str">
        <f>IF(AP244="","",VLOOKUP(AP244,'シフト記号表（勤務時間帯）'!$C$6:$U$35,19,FALSE))</f>
        <v/>
      </c>
      <c r="AQ246" s="257" t="str">
        <f>IF(AQ244="","",VLOOKUP(AQ244,'シフト記号表（勤務時間帯）'!$C$6:$U$35,19,FALSE))</f>
        <v/>
      </c>
      <c r="AR246" s="257" t="str">
        <f>IF(AR244="","",VLOOKUP(AR244,'シフト記号表（勤務時間帯）'!$C$6:$U$35,19,FALSE))</f>
        <v/>
      </c>
      <c r="AS246" s="257" t="str">
        <f>IF(AS244="","",VLOOKUP(AS244,'シフト記号表（勤務時間帯）'!$C$6:$U$35,19,FALSE))</f>
        <v/>
      </c>
      <c r="AT246" s="258" t="str">
        <f>IF(AT244="","",VLOOKUP(AT244,'シフト記号表（勤務時間帯）'!$C$6:$U$35,19,FALSE))</f>
        <v/>
      </c>
      <c r="AU246" s="256" t="str">
        <f>IF(AU244="","",VLOOKUP(AU244,'シフト記号表（勤務時間帯）'!$C$6:$U$35,19,FALSE))</f>
        <v/>
      </c>
      <c r="AV246" s="257" t="str">
        <f>IF(AV244="","",VLOOKUP(AV244,'シフト記号表（勤務時間帯）'!$C$6:$U$35,19,FALSE))</f>
        <v/>
      </c>
      <c r="AW246" s="257" t="str">
        <f>IF(AW244="","",VLOOKUP(AW244,'シフト記号表（勤務時間帯）'!$C$6:$U$35,19,FALSE))</f>
        <v/>
      </c>
      <c r="AX246" s="723" t="str">
        <f>IF($BB$3="４週",SUM(S246:AT246),IF($BB$3="暦月",SUM(S246:AW246),""))</f>
        <v/>
      </c>
      <c r="AY246" s="724"/>
      <c r="AZ246" s="725" t="str">
        <f>IF($BB$3="４週",AX246/4,IF($BB$3="暦月",'勤務表（参考様式１_100名まで）'!AX246/('勤務表（参考様式１_100名まで）'!$BB$8/7),""))</f>
        <v/>
      </c>
      <c r="BA246" s="726"/>
      <c r="BB246" s="710"/>
      <c r="BC246" s="711"/>
      <c r="BD246" s="711"/>
      <c r="BE246" s="711"/>
      <c r="BF246" s="712"/>
    </row>
    <row r="247" spans="2:58" ht="20.25" customHeight="1" x14ac:dyDescent="0.15">
      <c r="B247" s="727">
        <f>B244+1</f>
        <v>76</v>
      </c>
      <c r="C247" s="728"/>
      <c r="D247" s="729"/>
      <c r="E247" s="730"/>
      <c r="F247" s="259"/>
      <c r="G247" s="737"/>
      <c r="H247" s="740"/>
      <c r="I247" s="741"/>
      <c r="J247" s="741"/>
      <c r="K247" s="742"/>
      <c r="L247" s="744"/>
      <c r="M247" s="705"/>
      <c r="N247" s="705"/>
      <c r="O247" s="706"/>
      <c r="P247" s="747" t="s">
        <v>248</v>
      </c>
      <c r="Q247" s="748"/>
      <c r="R247" s="749"/>
      <c r="S247" s="248"/>
      <c r="T247" s="249"/>
      <c r="U247" s="249"/>
      <c r="V247" s="249"/>
      <c r="W247" s="249"/>
      <c r="X247" s="249"/>
      <c r="Y247" s="250"/>
      <c r="Z247" s="248"/>
      <c r="AA247" s="249"/>
      <c r="AB247" s="249"/>
      <c r="AC247" s="249"/>
      <c r="AD247" s="249"/>
      <c r="AE247" s="249"/>
      <c r="AF247" s="250"/>
      <c r="AG247" s="248"/>
      <c r="AH247" s="249"/>
      <c r="AI247" s="249"/>
      <c r="AJ247" s="249"/>
      <c r="AK247" s="249"/>
      <c r="AL247" s="249"/>
      <c r="AM247" s="250"/>
      <c r="AN247" s="248"/>
      <c r="AO247" s="249"/>
      <c r="AP247" s="249"/>
      <c r="AQ247" s="249"/>
      <c r="AR247" s="249"/>
      <c r="AS247" s="249"/>
      <c r="AT247" s="250"/>
      <c r="AU247" s="248"/>
      <c r="AV247" s="249"/>
      <c r="AW247" s="249"/>
      <c r="AX247" s="700"/>
      <c r="AY247" s="701"/>
      <c r="AZ247" s="702"/>
      <c r="BA247" s="703"/>
      <c r="BB247" s="704"/>
      <c r="BC247" s="705"/>
      <c r="BD247" s="705"/>
      <c r="BE247" s="705"/>
      <c r="BF247" s="706"/>
    </row>
    <row r="248" spans="2:58" ht="20.25" customHeight="1" x14ac:dyDescent="0.15">
      <c r="B248" s="727"/>
      <c r="C248" s="731"/>
      <c r="D248" s="732"/>
      <c r="E248" s="733"/>
      <c r="F248" s="251"/>
      <c r="G248" s="738"/>
      <c r="H248" s="743"/>
      <c r="I248" s="741"/>
      <c r="J248" s="741"/>
      <c r="K248" s="742"/>
      <c r="L248" s="745"/>
      <c r="M248" s="708"/>
      <c r="N248" s="708"/>
      <c r="O248" s="709"/>
      <c r="P248" s="713" t="s">
        <v>249</v>
      </c>
      <c r="Q248" s="714"/>
      <c r="R248" s="715"/>
      <c r="S248" s="252" t="str">
        <f>IF(S247="","",VLOOKUP(S247,'シフト記号表（勤務時間帯）'!$C$6:$K$35,9,FALSE))</f>
        <v/>
      </c>
      <c r="T248" s="253" t="str">
        <f>IF(T247="","",VLOOKUP(T247,'シフト記号表（勤務時間帯）'!$C$6:$K$35,9,FALSE))</f>
        <v/>
      </c>
      <c r="U248" s="253" t="str">
        <f>IF(U247="","",VLOOKUP(U247,'シフト記号表（勤務時間帯）'!$C$6:$K$35,9,FALSE))</f>
        <v/>
      </c>
      <c r="V248" s="253" t="str">
        <f>IF(V247="","",VLOOKUP(V247,'シフト記号表（勤務時間帯）'!$C$6:$K$35,9,FALSE))</f>
        <v/>
      </c>
      <c r="W248" s="253" t="str">
        <f>IF(W247="","",VLOOKUP(W247,'シフト記号表（勤務時間帯）'!$C$6:$K$35,9,FALSE))</f>
        <v/>
      </c>
      <c r="X248" s="253" t="str">
        <f>IF(X247="","",VLOOKUP(X247,'シフト記号表（勤務時間帯）'!$C$6:$K$35,9,FALSE))</f>
        <v/>
      </c>
      <c r="Y248" s="254" t="str">
        <f>IF(Y247="","",VLOOKUP(Y247,'シフト記号表（勤務時間帯）'!$C$6:$K$35,9,FALSE))</f>
        <v/>
      </c>
      <c r="Z248" s="252" t="str">
        <f>IF(Z247="","",VLOOKUP(Z247,'シフト記号表（勤務時間帯）'!$C$6:$K$35,9,FALSE))</f>
        <v/>
      </c>
      <c r="AA248" s="253" t="str">
        <f>IF(AA247="","",VLOOKUP(AA247,'シフト記号表（勤務時間帯）'!$C$6:$K$35,9,FALSE))</f>
        <v/>
      </c>
      <c r="AB248" s="253" t="str">
        <f>IF(AB247="","",VLOOKUP(AB247,'シフト記号表（勤務時間帯）'!$C$6:$K$35,9,FALSE))</f>
        <v/>
      </c>
      <c r="AC248" s="253" t="str">
        <f>IF(AC247="","",VLOOKUP(AC247,'シフト記号表（勤務時間帯）'!$C$6:$K$35,9,FALSE))</f>
        <v/>
      </c>
      <c r="AD248" s="253" t="str">
        <f>IF(AD247="","",VLOOKUP(AD247,'シフト記号表（勤務時間帯）'!$C$6:$K$35,9,FALSE))</f>
        <v/>
      </c>
      <c r="AE248" s="253" t="str">
        <f>IF(AE247="","",VLOOKUP(AE247,'シフト記号表（勤務時間帯）'!$C$6:$K$35,9,FALSE))</f>
        <v/>
      </c>
      <c r="AF248" s="254" t="str">
        <f>IF(AF247="","",VLOOKUP(AF247,'シフト記号表（勤務時間帯）'!$C$6:$K$35,9,FALSE))</f>
        <v/>
      </c>
      <c r="AG248" s="252" t="str">
        <f>IF(AG247="","",VLOOKUP(AG247,'シフト記号表（勤務時間帯）'!$C$6:$K$35,9,FALSE))</f>
        <v/>
      </c>
      <c r="AH248" s="253" t="str">
        <f>IF(AH247="","",VLOOKUP(AH247,'シフト記号表（勤務時間帯）'!$C$6:$K$35,9,FALSE))</f>
        <v/>
      </c>
      <c r="AI248" s="253" t="str">
        <f>IF(AI247="","",VLOOKUP(AI247,'シフト記号表（勤務時間帯）'!$C$6:$K$35,9,FALSE))</f>
        <v/>
      </c>
      <c r="AJ248" s="253" t="str">
        <f>IF(AJ247="","",VLOOKUP(AJ247,'シフト記号表（勤務時間帯）'!$C$6:$K$35,9,FALSE))</f>
        <v/>
      </c>
      <c r="AK248" s="253" t="str">
        <f>IF(AK247="","",VLOOKUP(AK247,'シフト記号表（勤務時間帯）'!$C$6:$K$35,9,FALSE))</f>
        <v/>
      </c>
      <c r="AL248" s="253" t="str">
        <f>IF(AL247="","",VLOOKUP(AL247,'シフト記号表（勤務時間帯）'!$C$6:$K$35,9,FALSE))</f>
        <v/>
      </c>
      <c r="AM248" s="254" t="str">
        <f>IF(AM247="","",VLOOKUP(AM247,'シフト記号表（勤務時間帯）'!$C$6:$K$35,9,FALSE))</f>
        <v/>
      </c>
      <c r="AN248" s="252" t="str">
        <f>IF(AN247="","",VLOOKUP(AN247,'シフト記号表（勤務時間帯）'!$C$6:$K$35,9,FALSE))</f>
        <v/>
      </c>
      <c r="AO248" s="253" t="str">
        <f>IF(AO247="","",VLOOKUP(AO247,'シフト記号表（勤務時間帯）'!$C$6:$K$35,9,FALSE))</f>
        <v/>
      </c>
      <c r="AP248" s="253" t="str">
        <f>IF(AP247="","",VLOOKUP(AP247,'シフト記号表（勤務時間帯）'!$C$6:$K$35,9,FALSE))</f>
        <v/>
      </c>
      <c r="AQ248" s="253" t="str">
        <f>IF(AQ247="","",VLOOKUP(AQ247,'シフト記号表（勤務時間帯）'!$C$6:$K$35,9,FALSE))</f>
        <v/>
      </c>
      <c r="AR248" s="253" t="str">
        <f>IF(AR247="","",VLOOKUP(AR247,'シフト記号表（勤務時間帯）'!$C$6:$K$35,9,FALSE))</f>
        <v/>
      </c>
      <c r="AS248" s="253" t="str">
        <f>IF(AS247="","",VLOOKUP(AS247,'シフト記号表（勤務時間帯）'!$C$6:$K$35,9,FALSE))</f>
        <v/>
      </c>
      <c r="AT248" s="254" t="str">
        <f>IF(AT247="","",VLOOKUP(AT247,'シフト記号表（勤務時間帯）'!$C$6:$K$35,9,FALSE))</f>
        <v/>
      </c>
      <c r="AU248" s="252" t="str">
        <f>IF(AU247="","",VLOOKUP(AU247,'シフト記号表（勤務時間帯）'!$C$6:$K$35,9,FALSE))</f>
        <v/>
      </c>
      <c r="AV248" s="253" t="str">
        <f>IF(AV247="","",VLOOKUP(AV247,'シフト記号表（勤務時間帯）'!$C$6:$K$35,9,FALSE))</f>
        <v/>
      </c>
      <c r="AW248" s="253" t="str">
        <f>IF(AW247="","",VLOOKUP(AW247,'シフト記号表（勤務時間帯）'!$C$6:$K$35,9,FALSE))</f>
        <v/>
      </c>
      <c r="AX248" s="716" t="str">
        <f>IF($BB$3="４週",SUM(S248:AT248),IF($BB$3="暦月",SUM(S248:AW248),""))</f>
        <v/>
      </c>
      <c r="AY248" s="717"/>
      <c r="AZ248" s="718" t="str">
        <f>IF($BB$3="４週",AX248/4,IF($BB$3="暦月",'勤務表（参考様式１_100名まで）'!AX248/('勤務表（参考様式１_100名まで）'!$BB$8/7),""))</f>
        <v/>
      </c>
      <c r="BA248" s="719"/>
      <c r="BB248" s="707"/>
      <c r="BC248" s="708"/>
      <c r="BD248" s="708"/>
      <c r="BE248" s="708"/>
      <c r="BF248" s="709"/>
    </row>
    <row r="249" spans="2:58" ht="20.25" customHeight="1" x14ac:dyDescent="0.15">
      <c r="B249" s="727"/>
      <c r="C249" s="734"/>
      <c r="D249" s="735"/>
      <c r="E249" s="736"/>
      <c r="F249" s="260">
        <f>C247</f>
        <v>0</v>
      </c>
      <c r="G249" s="739"/>
      <c r="H249" s="743"/>
      <c r="I249" s="741"/>
      <c r="J249" s="741"/>
      <c r="K249" s="742"/>
      <c r="L249" s="746"/>
      <c r="M249" s="711"/>
      <c r="N249" s="711"/>
      <c r="O249" s="712"/>
      <c r="P249" s="720" t="s">
        <v>250</v>
      </c>
      <c r="Q249" s="721"/>
      <c r="R249" s="722"/>
      <c r="S249" s="256" t="str">
        <f>IF(S247="","",VLOOKUP(S247,'シフト記号表（勤務時間帯）'!$C$6:$U$35,19,FALSE))</f>
        <v/>
      </c>
      <c r="T249" s="257" t="str">
        <f>IF(T247="","",VLOOKUP(T247,'シフト記号表（勤務時間帯）'!$C$6:$U$35,19,FALSE))</f>
        <v/>
      </c>
      <c r="U249" s="257" t="str">
        <f>IF(U247="","",VLOOKUP(U247,'シフト記号表（勤務時間帯）'!$C$6:$U$35,19,FALSE))</f>
        <v/>
      </c>
      <c r="V249" s="257" t="str">
        <f>IF(V247="","",VLOOKUP(V247,'シフト記号表（勤務時間帯）'!$C$6:$U$35,19,FALSE))</f>
        <v/>
      </c>
      <c r="W249" s="257" t="str">
        <f>IF(W247="","",VLOOKUP(W247,'シフト記号表（勤務時間帯）'!$C$6:$U$35,19,FALSE))</f>
        <v/>
      </c>
      <c r="X249" s="257" t="str">
        <f>IF(X247="","",VLOOKUP(X247,'シフト記号表（勤務時間帯）'!$C$6:$U$35,19,FALSE))</f>
        <v/>
      </c>
      <c r="Y249" s="258" t="str">
        <f>IF(Y247="","",VLOOKUP(Y247,'シフト記号表（勤務時間帯）'!$C$6:$U$35,19,FALSE))</f>
        <v/>
      </c>
      <c r="Z249" s="256" t="str">
        <f>IF(Z247="","",VLOOKUP(Z247,'シフト記号表（勤務時間帯）'!$C$6:$U$35,19,FALSE))</f>
        <v/>
      </c>
      <c r="AA249" s="257" t="str">
        <f>IF(AA247="","",VLOOKUP(AA247,'シフト記号表（勤務時間帯）'!$C$6:$U$35,19,FALSE))</f>
        <v/>
      </c>
      <c r="AB249" s="257" t="str">
        <f>IF(AB247="","",VLOOKUP(AB247,'シフト記号表（勤務時間帯）'!$C$6:$U$35,19,FALSE))</f>
        <v/>
      </c>
      <c r="AC249" s="257" t="str">
        <f>IF(AC247="","",VLOOKUP(AC247,'シフト記号表（勤務時間帯）'!$C$6:$U$35,19,FALSE))</f>
        <v/>
      </c>
      <c r="AD249" s="257" t="str">
        <f>IF(AD247="","",VLOOKUP(AD247,'シフト記号表（勤務時間帯）'!$C$6:$U$35,19,FALSE))</f>
        <v/>
      </c>
      <c r="AE249" s="257" t="str">
        <f>IF(AE247="","",VLOOKUP(AE247,'シフト記号表（勤務時間帯）'!$C$6:$U$35,19,FALSE))</f>
        <v/>
      </c>
      <c r="AF249" s="258" t="str">
        <f>IF(AF247="","",VLOOKUP(AF247,'シフト記号表（勤務時間帯）'!$C$6:$U$35,19,FALSE))</f>
        <v/>
      </c>
      <c r="AG249" s="256" t="str">
        <f>IF(AG247="","",VLOOKUP(AG247,'シフト記号表（勤務時間帯）'!$C$6:$U$35,19,FALSE))</f>
        <v/>
      </c>
      <c r="AH249" s="257" t="str">
        <f>IF(AH247="","",VLOOKUP(AH247,'シフト記号表（勤務時間帯）'!$C$6:$U$35,19,FALSE))</f>
        <v/>
      </c>
      <c r="AI249" s="257" t="str">
        <f>IF(AI247="","",VLOOKUP(AI247,'シフト記号表（勤務時間帯）'!$C$6:$U$35,19,FALSE))</f>
        <v/>
      </c>
      <c r="AJ249" s="257" t="str">
        <f>IF(AJ247="","",VLOOKUP(AJ247,'シフト記号表（勤務時間帯）'!$C$6:$U$35,19,FALSE))</f>
        <v/>
      </c>
      <c r="AK249" s="257" t="str">
        <f>IF(AK247="","",VLOOKUP(AK247,'シフト記号表（勤務時間帯）'!$C$6:$U$35,19,FALSE))</f>
        <v/>
      </c>
      <c r="AL249" s="257" t="str">
        <f>IF(AL247="","",VLOOKUP(AL247,'シフト記号表（勤務時間帯）'!$C$6:$U$35,19,FALSE))</f>
        <v/>
      </c>
      <c r="AM249" s="258" t="str">
        <f>IF(AM247="","",VLOOKUP(AM247,'シフト記号表（勤務時間帯）'!$C$6:$U$35,19,FALSE))</f>
        <v/>
      </c>
      <c r="AN249" s="256" t="str">
        <f>IF(AN247="","",VLOOKUP(AN247,'シフト記号表（勤務時間帯）'!$C$6:$U$35,19,FALSE))</f>
        <v/>
      </c>
      <c r="AO249" s="257" t="str">
        <f>IF(AO247="","",VLOOKUP(AO247,'シフト記号表（勤務時間帯）'!$C$6:$U$35,19,FALSE))</f>
        <v/>
      </c>
      <c r="AP249" s="257" t="str">
        <f>IF(AP247="","",VLOOKUP(AP247,'シフト記号表（勤務時間帯）'!$C$6:$U$35,19,FALSE))</f>
        <v/>
      </c>
      <c r="AQ249" s="257" t="str">
        <f>IF(AQ247="","",VLOOKUP(AQ247,'シフト記号表（勤務時間帯）'!$C$6:$U$35,19,FALSE))</f>
        <v/>
      </c>
      <c r="AR249" s="257" t="str">
        <f>IF(AR247="","",VLOOKUP(AR247,'シフト記号表（勤務時間帯）'!$C$6:$U$35,19,FALSE))</f>
        <v/>
      </c>
      <c r="AS249" s="257" t="str">
        <f>IF(AS247="","",VLOOKUP(AS247,'シフト記号表（勤務時間帯）'!$C$6:$U$35,19,FALSE))</f>
        <v/>
      </c>
      <c r="AT249" s="258" t="str">
        <f>IF(AT247="","",VLOOKUP(AT247,'シフト記号表（勤務時間帯）'!$C$6:$U$35,19,FALSE))</f>
        <v/>
      </c>
      <c r="AU249" s="256" t="str">
        <f>IF(AU247="","",VLOOKUP(AU247,'シフト記号表（勤務時間帯）'!$C$6:$U$35,19,FALSE))</f>
        <v/>
      </c>
      <c r="AV249" s="257" t="str">
        <f>IF(AV247="","",VLOOKUP(AV247,'シフト記号表（勤務時間帯）'!$C$6:$U$35,19,FALSE))</f>
        <v/>
      </c>
      <c r="AW249" s="257" t="str">
        <f>IF(AW247="","",VLOOKUP(AW247,'シフト記号表（勤務時間帯）'!$C$6:$U$35,19,FALSE))</f>
        <v/>
      </c>
      <c r="AX249" s="723" t="str">
        <f>IF($BB$3="４週",SUM(S249:AT249),IF($BB$3="暦月",SUM(S249:AW249),""))</f>
        <v/>
      </c>
      <c r="AY249" s="724"/>
      <c r="AZ249" s="725" t="str">
        <f>IF($BB$3="４週",AX249/4,IF($BB$3="暦月",'勤務表（参考様式１_100名まで）'!AX249/('勤務表（参考様式１_100名まで）'!$BB$8/7),""))</f>
        <v/>
      </c>
      <c r="BA249" s="726"/>
      <c r="BB249" s="710"/>
      <c r="BC249" s="711"/>
      <c r="BD249" s="711"/>
      <c r="BE249" s="711"/>
      <c r="BF249" s="712"/>
    </row>
    <row r="250" spans="2:58" ht="20.25" customHeight="1" x14ac:dyDescent="0.15">
      <c r="B250" s="727">
        <f>B247+1</f>
        <v>77</v>
      </c>
      <c r="C250" s="728"/>
      <c r="D250" s="729"/>
      <c r="E250" s="730"/>
      <c r="F250" s="259"/>
      <c r="G250" s="737"/>
      <c r="H250" s="740"/>
      <c r="I250" s="741"/>
      <c r="J250" s="741"/>
      <c r="K250" s="742"/>
      <c r="L250" s="744"/>
      <c r="M250" s="705"/>
      <c r="N250" s="705"/>
      <c r="O250" s="706"/>
      <c r="P250" s="747" t="s">
        <v>248</v>
      </c>
      <c r="Q250" s="748"/>
      <c r="R250" s="749"/>
      <c r="S250" s="248"/>
      <c r="T250" s="249"/>
      <c r="U250" s="249"/>
      <c r="V250" s="249"/>
      <c r="W250" s="249"/>
      <c r="X250" s="249"/>
      <c r="Y250" s="250"/>
      <c r="Z250" s="248"/>
      <c r="AA250" s="249"/>
      <c r="AB250" s="249"/>
      <c r="AC250" s="249"/>
      <c r="AD250" s="249"/>
      <c r="AE250" s="249"/>
      <c r="AF250" s="250"/>
      <c r="AG250" s="248"/>
      <c r="AH250" s="249"/>
      <c r="AI250" s="249"/>
      <c r="AJ250" s="249"/>
      <c r="AK250" s="249"/>
      <c r="AL250" s="249"/>
      <c r="AM250" s="250"/>
      <c r="AN250" s="248"/>
      <c r="AO250" s="249"/>
      <c r="AP250" s="249"/>
      <c r="AQ250" s="249"/>
      <c r="AR250" s="249"/>
      <c r="AS250" s="249"/>
      <c r="AT250" s="250"/>
      <c r="AU250" s="248"/>
      <c r="AV250" s="249"/>
      <c r="AW250" s="249"/>
      <c r="AX250" s="700"/>
      <c r="AY250" s="701"/>
      <c r="AZ250" s="702"/>
      <c r="BA250" s="703"/>
      <c r="BB250" s="704"/>
      <c r="BC250" s="705"/>
      <c r="BD250" s="705"/>
      <c r="BE250" s="705"/>
      <c r="BF250" s="706"/>
    </row>
    <row r="251" spans="2:58" ht="20.25" customHeight="1" x14ac:dyDescent="0.15">
      <c r="B251" s="727"/>
      <c r="C251" s="731"/>
      <c r="D251" s="732"/>
      <c r="E251" s="733"/>
      <c r="F251" s="251"/>
      <c r="G251" s="738"/>
      <c r="H251" s="743"/>
      <c r="I251" s="741"/>
      <c r="J251" s="741"/>
      <c r="K251" s="742"/>
      <c r="L251" s="745"/>
      <c r="M251" s="708"/>
      <c r="N251" s="708"/>
      <c r="O251" s="709"/>
      <c r="P251" s="713" t="s">
        <v>249</v>
      </c>
      <c r="Q251" s="714"/>
      <c r="R251" s="715"/>
      <c r="S251" s="252" t="str">
        <f>IF(S250="","",VLOOKUP(S250,'シフト記号表（勤務時間帯）'!$C$6:$K$35,9,FALSE))</f>
        <v/>
      </c>
      <c r="T251" s="253" t="str">
        <f>IF(T250="","",VLOOKUP(T250,'シフト記号表（勤務時間帯）'!$C$6:$K$35,9,FALSE))</f>
        <v/>
      </c>
      <c r="U251" s="253" t="str">
        <f>IF(U250="","",VLOOKUP(U250,'シフト記号表（勤務時間帯）'!$C$6:$K$35,9,FALSE))</f>
        <v/>
      </c>
      <c r="V251" s="253" t="str">
        <f>IF(V250="","",VLOOKUP(V250,'シフト記号表（勤務時間帯）'!$C$6:$K$35,9,FALSE))</f>
        <v/>
      </c>
      <c r="W251" s="253" t="str">
        <f>IF(W250="","",VLOOKUP(W250,'シフト記号表（勤務時間帯）'!$C$6:$K$35,9,FALSE))</f>
        <v/>
      </c>
      <c r="X251" s="253" t="str">
        <f>IF(X250="","",VLOOKUP(X250,'シフト記号表（勤務時間帯）'!$C$6:$K$35,9,FALSE))</f>
        <v/>
      </c>
      <c r="Y251" s="254" t="str">
        <f>IF(Y250="","",VLOOKUP(Y250,'シフト記号表（勤務時間帯）'!$C$6:$K$35,9,FALSE))</f>
        <v/>
      </c>
      <c r="Z251" s="252" t="str">
        <f>IF(Z250="","",VLOOKUP(Z250,'シフト記号表（勤務時間帯）'!$C$6:$K$35,9,FALSE))</f>
        <v/>
      </c>
      <c r="AA251" s="253" t="str">
        <f>IF(AA250="","",VLOOKUP(AA250,'シフト記号表（勤務時間帯）'!$C$6:$K$35,9,FALSE))</f>
        <v/>
      </c>
      <c r="AB251" s="253" t="str">
        <f>IF(AB250="","",VLOOKUP(AB250,'シフト記号表（勤務時間帯）'!$C$6:$K$35,9,FALSE))</f>
        <v/>
      </c>
      <c r="AC251" s="253" t="str">
        <f>IF(AC250="","",VLOOKUP(AC250,'シフト記号表（勤務時間帯）'!$C$6:$K$35,9,FALSE))</f>
        <v/>
      </c>
      <c r="AD251" s="253" t="str">
        <f>IF(AD250="","",VLOOKUP(AD250,'シフト記号表（勤務時間帯）'!$C$6:$K$35,9,FALSE))</f>
        <v/>
      </c>
      <c r="AE251" s="253" t="str">
        <f>IF(AE250="","",VLOOKUP(AE250,'シフト記号表（勤務時間帯）'!$C$6:$K$35,9,FALSE))</f>
        <v/>
      </c>
      <c r="AF251" s="254" t="str">
        <f>IF(AF250="","",VLOOKUP(AF250,'シフト記号表（勤務時間帯）'!$C$6:$K$35,9,FALSE))</f>
        <v/>
      </c>
      <c r="AG251" s="252" t="str">
        <f>IF(AG250="","",VLOOKUP(AG250,'シフト記号表（勤務時間帯）'!$C$6:$K$35,9,FALSE))</f>
        <v/>
      </c>
      <c r="AH251" s="253" t="str">
        <f>IF(AH250="","",VLOOKUP(AH250,'シフト記号表（勤務時間帯）'!$C$6:$K$35,9,FALSE))</f>
        <v/>
      </c>
      <c r="AI251" s="253" t="str">
        <f>IF(AI250="","",VLOOKUP(AI250,'シフト記号表（勤務時間帯）'!$C$6:$K$35,9,FALSE))</f>
        <v/>
      </c>
      <c r="AJ251" s="253" t="str">
        <f>IF(AJ250="","",VLOOKUP(AJ250,'シフト記号表（勤務時間帯）'!$C$6:$K$35,9,FALSE))</f>
        <v/>
      </c>
      <c r="AK251" s="253" t="str">
        <f>IF(AK250="","",VLOOKUP(AK250,'シフト記号表（勤務時間帯）'!$C$6:$K$35,9,FALSE))</f>
        <v/>
      </c>
      <c r="AL251" s="253" t="str">
        <f>IF(AL250="","",VLOOKUP(AL250,'シフト記号表（勤務時間帯）'!$C$6:$K$35,9,FALSE))</f>
        <v/>
      </c>
      <c r="AM251" s="254" t="str">
        <f>IF(AM250="","",VLOOKUP(AM250,'シフト記号表（勤務時間帯）'!$C$6:$K$35,9,FALSE))</f>
        <v/>
      </c>
      <c r="AN251" s="252" t="str">
        <f>IF(AN250="","",VLOOKUP(AN250,'シフト記号表（勤務時間帯）'!$C$6:$K$35,9,FALSE))</f>
        <v/>
      </c>
      <c r="AO251" s="253" t="str">
        <f>IF(AO250="","",VLOOKUP(AO250,'シフト記号表（勤務時間帯）'!$C$6:$K$35,9,FALSE))</f>
        <v/>
      </c>
      <c r="AP251" s="253" t="str">
        <f>IF(AP250="","",VLOOKUP(AP250,'シフト記号表（勤務時間帯）'!$C$6:$K$35,9,FALSE))</f>
        <v/>
      </c>
      <c r="AQ251" s="253" t="str">
        <f>IF(AQ250="","",VLOOKUP(AQ250,'シフト記号表（勤務時間帯）'!$C$6:$K$35,9,FALSE))</f>
        <v/>
      </c>
      <c r="AR251" s="253" t="str">
        <f>IF(AR250="","",VLOOKUP(AR250,'シフト記号表（勤務時間帯）'!$C$6:$K$35,9,FALSE))</f>
        <v/>
      </c>
      <c r="AS251" s="253" t="str">
        <f>IF(AS250="","",VLOOKUP(AS250,'シフト記号表（勤務時間帯）'!$C$6:$K$35,9,FALSE))</f>
        <v/>
      </c>
      <c r="AT251" s="254" t="str">
        <f>IF(AT250="","",VLOOKUP(AT250,'シフト記号表（勤務時間帯）'!$C$6:$K$35,9,FALSE))</f>
        <v/>
      </c>
      <c r="AU251" s="252" t="str">
        <f>IF(AU250="","",VLOOKUP(AU250,'シフト記号表（勤務時間帯）'!$C$6:$K$35,9,FALSE))</f>
        <v/>
      </c>
      <c r="AV251" s="253" t="str">
        <f>IF(AV250="","",VLOOKUP(AV250,'シフト記号表（勤務時間帯）'!$C$6:$K$35,9,FALSE))</f>
        <v/>
      </c>
      <c r="AW251" s="253" t="str">
        <f>IF(AW250="","",VLOOKUP(AW250,'シフト記号表（勤務時間帯）'!$C$6:$K$35,9,FALSE))</f>
        <v/>
      </c>
      <c r="AX251" s="716" t="str">
        <f>IF($BB$3="４週",SUM(S251:AT251),IF($BB$3="暦月",SUM(S251:AW251),""))</f>
        <v/>
      </c>
      <c r="AY251" s="717"/>
      <c r="AZ251" s="718" t="str">
        <f>IF($BB$3="４週",AX251/4,IF($BB$3="暦月",'勤務表（参考様式１_100名まで）'!AX251/('勤務表（参考様式１_100名まで）'!$BB$8/7),""))</f>
        <v/>
      </c>
      <c r="BA251" s="719"/>
      <c r="BB251" s="707"/>
      <c r="BC251" s="708"/>
      <c r="BD251" s="708"/>
      <c r="BE251" s="708"/>
      <c r="BF251" s="709"/>
    </row>
    <row r="252" spans="2:58" ht="20.25" customHeight="1" x14ac:dyDescent="0.15">
      <c r="B252" s="727"/>
      <c r="C252" s="734"/>
      <c r="D252" s="735"/>
      <c r="E252" s="736"/>
      <c r="F252" s="260">
        <f>C250</f>
        <v>0</v>
      </c>
      <c r="G252" s="739"/>
      <c r="H252" s="743"/>
      <c r="I252" s="741"/>
      <c r="J252" s="741"/>
      <c r="K252" s="742"/>
      <c r="L252" s="746"/>
      <c r="M252" s="711"/>
      <c r="N252" s="711"/>
      <c r="O252" s="712"/>
      <c r="P252" s="720" t="s">
        <v>250</v>
      </c>
      <c r="Q252" s="721"/>
      <c r="R252" s="722"/>
      <c r="S252" s="256" t="str">
        <f>IF(S250="","",VLOOKUP(S250,'シフト記号表（勤務時間帯）'!$C$6:$U$35,19,FALSE))</f>
        <v/>
      </c>
      <c r="T252" s="257" t="str">
        <f>IF(T250="","",VLOOKUP(T250,'シフト記号表（勤務時間帯）'!$C$6:$U$35,19,FALSE))</f>
        <v/>
      </c>
      <c r="U252" s="257" t="str">
        <f>IF(U250="","",VLOOKUP(U250,'シフト記号表（勤務時間帯）'!$C$6:$U$35,19,FALSE))</f>
        <v/>
      </c>
      <c r="V252" s="257" t="str">
        <f>IF(V250="","",VLOOKUP(V250,'シフト記号表（勤務時間帯）'!$C$6:$U$35,19,FALSE))</f>
        <v/>
      </c>
      <c r="W252" s="257" t="str">
        <f>IF(W250="","",VLOOKUP(W250,'シフト記号表（勤務時間帯）'!$C$6:$U$35,19,FALSE))</f>
        <v/>
      </c>
      <c r="X252" s="257" t="str">
        <f>IF(X250="","",VLOOKUP(X250,'シフト記号表（勤務時間帯）'!$C$6:$U$35,19,FALSE))</f>
        <v/>
      </c>
      <c r="Y252" s="258" t="str">
        <f>IF(Y250="","",VLOOKUP(Y250,'シフト記号表（勤務時間帯）'!$C$6:$U$35,19,FALSE))</f>
        <v/>
      </c>
      <c r="Z252" s="256" t="str">
        <f>IF(Z250="","",VLOOKUP(Z250,'シフト記号表（勤務時間帯）'!$C$6:$U$35,19,FALSE))</f>
        <v/>
      </c>
      <c r="AA252" s="257" t="str">
        <f>IF(AA250="","",VLOOKUP(AA250,'シフト記号表（勤務時間帯）'!$C$6:$U$35,19,FALSE))</f>
        <v/>
      </c>
      <c r="AB252" s="257" t="str">
        <f>IF(AB250="","",VLOOKUP(AB250,'シフト記号表（勤務時間帯）'!$C$6:$U$35,19,FALSE))</f>
        <v/>
      </c>
      <c r="AC252" s="257" t="str">
        <f>IF(AC250="","",VLOOKUP(AC250,'シフト記号表（勤務時間帯）'!$C$6:$U$35,19,FALSE))</f>
        <v/>
      </c>
      <c r="AD252" s="257" t="str">
        <f>IF(AD250="","",VLOOKUP(AD250,'シフト記号表（勤務時間帯）'!$C$6:$U$35,19,FALSE))</f>
        <v/>
      </c>
      <c r="AE252" s="257" t="str">
        <f>IF(AE250="","",VLOOKUP(AE250,'シフト記号表（勤務時間帯）'!$C$6:$U$35,19,FALSE))</f>
        <v/>
      </c>
      <c r="AF252" s="258" t="str">
        <f>IF(AF250="","",VLOOKUP(AF250,'シフト記号表（勤務時間帯）'!$C$6:$U$35,19,FALSE))</f>
        <v/>
      </c>
      <c r="AG252" s="256" t="str">
        <f>IF(AG250="","",VLOOKUP(AG250,'シフト記号表（勤務時間帯）'!$C$6:$U$35,19,FALSE))</f>
        <v/>
      </c>
      <c r="AH252" s="257" t="str">
        <f>IF(AH250="","",VLOOKUP(AH250,'シフト記号表（勤務時間帯）'!$C$6:$U$35,19,FALSE))</f>
        <v/>
      </c>
      <c r="AI252" s="257" t="str">
        <f>IF(AI250="","",VLOOKUP(AI250,'シフト記号表（勤務時間帯）'!$C$6:$U$35,19,FALSE))</f>
        <v/>
      </c>
      <c r="AJ252" s="257" t="str">
        <f>IF(AJ250="","",VLOOKUP(AJ250,'シフト記号表（勤務時間帯）'!$C$6:$U$35,19,FALSE))</f>
        <v/>
      </c>
      <c r="AK252" s="257" t="str">
        <f>IF(AK250="","",VLOOKUP(AK250,'シフト記号表（勤務時間帯）'!$C$6:$U$35,19,FALSE))</f>
        <v/>
      </c>
      <c r="AL252" s="257" t="str">
        <f>IF(AL250="","",VLOOKUP(AL250,'シフト記号表（勤務時間帯）'!$C$6:$U$35,19,FALSE))</f>
        <v/>
      </c>
      <c r="AM252" s="258" t="str">
        <f>IF(AM250="","",VLOOKUP(AM250,'シフト記号表（勤務時間帯）'!$C$6:$U$35,19,FALSE))</f>
        <v/>
      </c>
      <c r="AN252" s="256" t="str">
        <f>IF(AN250="","",VLOOKUP(AN250,'シフト記号表（勤務時間帯）'!$C$6:$U$35,19,FALSE))</f>
        <v/>
      </c>
      <c r="AO252" s="257" t="str">
        <f>IF(AO250="","",VLOOKUP(AO250,'シフト記号表（勤務時間帯）'!$C$6:$U$35,19,FALSE))</f>
        <v/>
      </c>
      <c r="AP252" s="257" t="str">
        <f>IF(AP250="","",VLOOKUP(AP250,'シフト記号表（勤務時間帯）'!$C$6:$U$35,19,FALSE))</f>
        <v/>
      </c>
      <c r="AQ252" s="257" t="str">
        <f>IF(AQ250="","",VLOOKUP(AQ250,'シフト記号表（勤務時間帯）'!$C$6:$U$35,19,FALSE))</f>
        <v/>
      </c>
      <c r="AR252" s="257" t="str">
        <f>IF(AR250="","",VLOOKUP(AR250,'シフト記号表（勤務時間帯）'!$C$6:$U$35,19,FALSE))</f>
        <v/>
      </c>
      <c r="AS252" s="257" t="str">
        <f>IF(AS250="","",VLOOKUP(AS250,'シフト記号表（勤務時間帯）'!$C$6:$U$35,19,FALSE))</f>
        <v/>
      </c>
      <c r="AT252" s="258" t="str">
        <f>IF(AT250="","",VLOOKUP(AT250,'シフト記号表（勤務時間帯）'!$C$6:$U$35,19,FALSE))</f>
        <v/>
      </c>
      <c r="AU252" s="256" t="str">
        <f>IF(AU250="","",VLOOKUP(AU250,'シフト記号表（勤務時間帯）'!$C$6:$U$35,19,FALSE))</f>
        <v/>
      </c>
      <c r="AV252" s="257" t="str">
        <f>IF(AV250="","",VLOOKUP(AV250,'シフト記号表（勤務時間帯）'!$C$6:$U$35,19,FALSE))</f>
        <v/>
      </c>
      <c r="AW252" s="257" t="str">
        <f>IF(AW250="","",VLOOKUP(AW250,'シフト記号表（勤務時間帯）'!$C$6:$U$35,19,FALSE))</f>
        <v/>
      </c>
      <c r="AX252" s="723" t="str">
        <f>IF($BB$3="４週",SUM(S252:AT252),IF($BB$3="暦月",SUM(S252:AW252),""))</f>
        <v/>
      </c>
      <c r="AY252" s="724"/>
      <c r="AZ252" s="725" t="str">
        <f>IF($BB$3="４週",AX252/4,IF($BB$3="暦月",'勤務表（参考様式１_100名まで）'!AX252/('勤務表（参考様式１_100名まで）'!$BB$8/7),""))</f>
        <v/>
      </c>
      <c r="BA252" s="726"/>
      <c r="BB252" s="710"/>
      <c r="BC252" s="711"/>
      <c r="BD252" s="711"/>
      <c r="BE252" s="711"/>
      <c r="BF252" s="712"/>
    </row>
    <row r="253" spans="2:58" ht="20.25" customHeight="1" x14ac:dyDescent="0.15">
      <c r="B253" s="727">
        <f>B250+1</f>
        <v>78</v>
      </c>
      <c r="C253" s="728"/>
      <c r="D253" s="729"/>
      <c r="E253" s="730"/>
      <c r="F253" s="259"/>
      <c r="G253" s="737"/>
      <c r="H253" s="740"/>
      <c r="I253" s="741"/>
      <c r="J253" s="741"/>
      <c r="K253" s="742"/>
      <c r="L253" s="744"/>
      <c r="M253" s="705"/>
      <c r="N253" s="705"/>
      <c r="O253" s="706"/>
      <c r="P253" s="747" t="s">
        <v>248</v>
      </c>
      <c r="Q253" s="748"/>
      <c r="R253" s="749"/>
      <c r="S253" s="248"/>
      <c r="T253" s="249"/>
      <c r="U253" s="249"/>
      <c r="V253" s="249"/>
      <c r="W253" s="249"/>
      <c r="X253" s="249"/>
      <c r="Y253" s="250"/>
      <c r="Z253" s="248"/>
      <c r="AA253" s="249"/>
      <c r="AB253" s="249"/>
      <c r="AC253" s="249"/>
      <c r="AD253" s="249"/>
      <c r="AE253" s="249"/>
      <c r="AF253" s="250"/>
      <c r="AG253" s="248"/>
      <c r="AH253" s="249"/>
      <c r="AI253" s="249"/>
      <c r="AJ253" s="249"/>
      <c r="AK253" s="249"/>
      <c r="AL253" s="249"/>
      <c r="AM253" s="250"/>
      <c r="AN253" s="248"/>
      <c r="AO253" s="249"/>
      <c r="AP253" s="249"/>
      <c r="AQ253" s="249"/>
      <c r="AR253" s="249"/>
      <c r="AS253" s="249"/>
      <c r="AT253" s="250"/>
      <c r="AU253" s="248"/>
      <c r="AV253" s="249"/>
      <c r="AW253" s="249"/>
      <c r="AX253" s="700"/>
      <c r="AY253" s="701"/>
      <c r="AZ253" s="702"/>
      <c r="BA253" s="703"/>
      <c r="BB253" s="704"/>
      <c r="BC253" s="705"/>
      <c r="BD253" s="705"/>
      <c r="BE253" s="705"/>
      <c r="BF253" s="706"/>
    </row>
    <row r="254" spans="2:58" ht="20.25" customHeight="1" x14ac:dyDescent="0.15">
      <c r="B254" s="727"/>
      <c r="C254" s="731"/>
      <c r="D254" s="732"/>
      <c r="E254" s="733"/>
      <c r="F254" s="251"/>
      <c r="G254" s="738"/>
      <c r="H254" s="743"/>
      <c r="I254" s="741"/>
      <c r="J254" s="741"/>
      <c r="K254" s="742"/>
      <c r="L254" s="745"/>
      <c r="M254" s="708"/>
      <c r="N254" s="708"/>
      <c r="O254" s="709"/>
      <c r="P254" s="713" t="s">
        <v>249</v>
      </c>
      <c r="Q254" s="714"/>
      <c r="R254" s="715"/>
      <c r="S254" s="252" t="str">
        <f>IF(S253="","",VLOOKUP(S253,'シフト記号表（勤務時間帯）'!$C$6:$K$35,9,FALSE))</f>
        <v/>
      </c>
      <c r="T254" s="253" t="str">
        <f>IF(T253="","",VLOOKUP(T253,'シフト記号表（勤務時間帯）'!$C$6:$K$35,9,FALSE))</f>
        <v/>
      </c>
      <c r="U254" s="253" t="str">
        <f>IF(U253="","",VLOOKUP(U253,'シフト記号表（勤務時間帯）'!$C$6:$K$35,9,FALSE))</f>
        <v/>
      </c>
      <c r="V254" s="253" t="str">
        <f>IF(V253="","",VLOOKUP(V253,'シフト記号表（勤務時間帯）'!$C$6:$K$35,9,FALSE))</f>
        <v/>
      </c>
      <c r="W254" s="253" t="str">
        <f>IF(W253="","",VLOOKUP(W253,'シフト記号表（勤務時間帯）'!$C$6:$K$35,9,FALSE))</f>
        <v/>
      </c>
      <c r="X254" s="253" t="str">
        <f>IF(X253="","",VLOOKUP(X253,'シフト記号表（勤務時間帯）'!$C$6:$K$35,9,FALSE))</f>
        <v/>
      </c>
      <c r="Y254" s="254" t="str">
        <f>IF(Y253="","",VLOOKUP(Y253,'シフト記号表（勤務時間帯）'!$C$6:$K$35,9,FALSE))</f>
        <v/>
      </c>
      <c r="Z254" s="252" t="str">
        <f>IF(Z253="","",VLOOKUP(Z253,'シフト記号表（勤務時間帯）'!$C$6:$K$35,9,FALSE))</f>
        <v/>
      </c>
      <c r="AA254" s="253" t="str">
        <f>IF(AA253="","",VLOOKUP(AA253,'シフト記号表（勤務時間帯）'!$C$6:$K$35,9,FALSE))</f>
        <v/>
      </c>
      <c r="AB254" s="253" t="str">
        <f>IF(AB253="","",VLOOKUP(AB253,'シフト記号表（勤務時間帯）'!$C$6:$K$35,9,FALSE))</f>
        <v/>
      </c>
      <c r="AC254" s="253" t="str">
        <f>IF(AC253="","",VLOOKUP(AC253,'シフト記号表（勤務時間帯）'!$C$6:$K$35,9,FALSE))</f>
        <v/>
      </c>
      <c r="AD254" s="253" t="str">
        <f>IF(AD253="","",VLOOKUP(AD253,'シフト記号表（勤務時間帯）'!$C$6:$K$35,9,FALSE))</f>
        <v/>
      </c>
      <c r="AE254" s="253" t="str">
        <f>IF(AE253="","",VLOOKUP(AE253,'シフト記号表（勤務時間帯）'!$C$6:$K$35,9,FALSE))</f>
        <v/>
      </c>
      <c r="AF254" s="254" t="str">
        <f>IF(AF253="","",VLOOKUP(AF253,'シフト記号表（勤務時間帯）'!$C$6:$K$35,9,FALSE))</f>
        <v/>
      </c>
      <c r="AG254" s="252" t="str">
        <f>IF(AG253="","",VLOOKUP(AG253,'シフト記号表（勤務時間帯）'!$C$6:$K$35,9,FALSE))</f>
        <v/>
      </c>
      <c r="AH254" s="253" t="str">
        <f>IF(AH253="","",VLOOKUP(AH253,'シフト記号表（勤務時間帯）'!$C$6:$K$35,9,FALSE))</f>
        <v/>
      </c>
      <c r="AI254" s="253" t="str">
        <f>IF(AI253="","",VLOOKUP(AI253,'シフト記号表（勤務時間帯）'!$C$6:$K$35,9,FALSE))</f>
        <v/>
      </c>
      <c r="AJ254" s="253" t="str">
        <f>IF(AJ253="","",VLOOKUP(AJ253,'シフト記号表（勤務時間帯）'!$C$6:$K$35,9,FALSE))</f>
        <v/>
      </c>
      <c r="AK254" s="253" t="str">
        <f>IF(AK253="","",VLOOKUP(AK253,'シフト記号表（勤務時間帯）'!$C$6:$K$35,9,FALSE))</f>
        <v/>
      </c>
      <c r="AL254" s="253" t="str">
        <f>IF(AL253="","",VLOOKUP(AL253,'シフト記号表（勤務時間帯）'!$C$6:$K$35,9,FALSE))</f>
        <v/>
      </c>
      <c r="AM254" s="254" t="str">
        <f>IF(AM253="","",VLOOKUP(AM253,'シフト記号表（勤務時間帯）'!$C$6:$K$35,9,FALSE))</f>
        <v/>
      </c>
      <c r="AN254" s="252" t="str">
        <f>IF(AN253="","",VLOOKUP(AN253,'シフト記号表（勤務時間帯）'!$C$6:$K$35,9,FALSE))</f>
        <v/>
      </c>
      <c r="AO254" s="253" t="str">
        <f>IF(AO253="","",VLOOKUP(AO253,'シフト記号表（勤務時間帯）'!$C$6:$K$35,9,FALSE))</f>
        <v/>
      </c>
      <c r="AP254" s="253" t="str">
        <f>IF(AP253="","",VLOOKUP(AP253,'シフト記号表（勤務時間帯）'!$C$6:$K$35,9,FALSE))</f>
        <v/>
      </c>
      <c r="AQ254" s="253" t="str">
        <f>IF(AQ253="","",VLOOKUP(AQ253,'シフト記号表（勤務時間帯）'!$C$6:$K$35,9,FALSE))</f>
        <v/>
      </c>
      <c r="AR254" s="253" t="str">
        <f>IF(AR253="","",VLOOKUP(AR253,'シフト記号表（勤務時間帯）'!$C$6:$K$35,9,FALSE))</f>
        <v/>
      </c>
      <c r="AS254" s="253" t="str">
        <f>IF(AS253="","",VLOOKUP(AS253,'シフト記号表（勤務時間帯）'!$C$6:$K$35,9,FALSE))</f>
        <v/>
      </c>
      <c r="AT254" s="254" t="str">
        <f>IF(AT253="","",VLOOKUP(AT253,'シフト記号表（勤務時間帯）'!$C$6:$K$35,9,FALSE))</f>
        <v/>
      </c>
      <c r="AU254" s="252" t="str">
        <f>IF(AU253="","",VLOOKUP(AU253,'シフト記号表（勤務時間帯）'!$C$6:$K$35,9,FALSE))</f>
        <v/>
      </c>
      <c r="AV254" s="253" t="str">
        <f>IF(AV253="","",VLOOKUP(AV253,'シフト記号表（勤務時間帯）'!$C$6:$K$35,9,FALSE))</f>
        <v/>
      </c>
      <c r="AW254" s="253" t="str">
        <f>IF(AW253="","",VLOOKUP(AW253,'シフト記号表（勤務時間帯）'!$C$6:$K$35,9,FALSE))</f>
        <v/>
      </c>
      <c r="AX254" s="716" t="str">
        <f>IF($BB$3="４週",SUM(S254:AT254),IF($BB$3="暦月",SUM(S254:AW254),""))</f>
        <v/>
      </c>
      <c r="AY254" s="717"/>
      <c r="AZ254" s="718" t="str">
        <f>IF($BB$3="４週",AX254/4,IF($BB$3="暦月",'勤務表（参考様式１_100名まで）'!AX254/('勤務表（参考様式１_100名まで）'!$BB$8/7),""))</f>
        <v/>
      </c>
      <c r="BA254" s="719"/>
      <c r="BB254" s="707"/>
      <c r="BC254" s="708"/>
      <c r="BD254" s="708"/>
      <c r="BE254" s="708"/>
      <c r="BF254" s="709"/>
    </row>
    <row r="255" spans="2:58" ht="20.25" customHeight="1" x14ac:dyDescent="0.15">
      <c r="B255" s="727"/>
      <c r="C255" s="734"/>
      <c r="D255" s="735"/>
      <c r="E255" s="736"/>
      <c r="F255" s="260">
        <f>C253</f>
        <v>0</v>
      </c>
      <c r="G255" s="739"/>
      <c r="H255" s="743"/>
      <c r="I255" s="741"/>
      <c r="J255" s="741"/>
      <c r="K255" s="742"/>
      <c r="L255" s="746"/>
      <c r="M255" s="711"/>
      <c r="N255" s="711"/>
      <c r="O255" s="712"/>
      <c r="P255" s="720" t="s">
        <v>250</v>
      </c>
      <c r="Q255" s="721"/>
      <c r="R255" s="722"/>
      <c r="S255" s="256" t="str">
        <f>IF(S253="","",VLOOKUP(S253,'シフト記号表（勤務時間帯）'!$C$6:$U$35,19,FALSE))</f>
        <v/>
      </c>
      <c r="T255" s="257" t="str">
        <f>IF(T253="","",VLOOKUP(T253,'シフト記号表（勤務時間帯）'!$C$6:$U$35,19,FALSE))</f>
        <v/>
      </c>
      <c r="U255" s="257" t="str">
        <f>IF(U253="","",VLOOKUP(U253,'シフト記号表（勤務時間帯）'!$C$6:$U$35,19,FALSE))</f>
        <v/>
      </c>
      <c r="V255" s="257" t="str">
        <f>IF(V253="","",VLOOKUP(V253,'シフト記号表（勤務時間帯）'!$C$6:$U$35,19,FALSE))</f>
        <v/>
      </c>
      <c r="W255" s="257" t="str">
        <f>IF(W253="","",VLOOKUP(W253,'シフト記号表（勤務時間帯）'!$C$6:$U$35,19,FALSE))</f>
        <v/>
      </c>
      <c r="X255" s="257" t="str">
        <f>IF(X253="","",VLOOKUP(X253,'シフト記号表（勤務時間帯）'!$C$6:$U$35,19,FALSE))</f>
        <v/>
      </c>
      <c r="Y255" s="258" t="str">
        <f>IF(Y253="","",VLOOKUP(Y253,'シフト記号表（勤務時間帯）'!$C$6:$U$35,19,FALSE))</f>
        <v/>
      </c>
      <c r="Z255" s="256" t="str">
        <f>IF(Z253="","",VLOOKUP(Z253,'シフト記号表（勤務時間帯）'!$C$6:$U$35,19,FALSE))</f>
        <v/>
      </c>
      <c r="AA255" s="257" t="str">
        <f>IF(AA253="","",VLOOKUP(AA253,'シフト記号表（勤務時間帯）'!$C$6:$U$35,19,FALSE))</f>
        <v/>
      </c>
      <c r="AB255" s="257" t="str">
        <f>IF(AB253="","",VLOOKUP(AB253,'シフト記号表（勤務時間帯）'!$C$6:$U$35,19,FALSE))</f>
        <v/>
      </c>
      <c r="AC255" s="257" t="str">
        <f>IF(AC253="","",VLOOKUP(AC253,'シフト記号表（勤務時間帯）'!$C$6:$U$35,19,FALSE))</f>
        <v/>
      </c>
      <c r="AD255" s="257" t="str">
        <f>IF(AD253="","",VLOOKUP(AD253,'シフト記号表（勤務時間帯）'!$C$6:$U$35,19,FALSE))</f>
        <v/>
      </c>
      <c r="AE255" s="257" t="str">
        <f>IF(AE253="","",VLOOKUP(AE253,'シフト記号表（勤務時間帯）'!$C$6:$U$35,19,FALSE))</f>
        <v/>
      </c>
      <c r="AF255" s="258" t="str">
        <f>IF(AF253="","",VLOOKUP(AF253,'シフト記号表（勤務時間帯）'!$C$6:$U$35,19,FALSE))</f>
        <v/>
      </c>
      <c r="AG255" s="256" t="str">
        <f>IF(AG253="","",VLOOKUP(AG253,'シフト記号表（勤務時間帯）'!$C$6:$U$35,19,FALSE))</f>
        <v/>
      </c>
      <c r="AH255" s="257" t="str">
        <f>IF(AH253="","",VLOOKUP(AH253,'シフト記号表（勤務時間帯）'!$C$6:$U$35,19,FALSE))</f>
        <v/>
      </c>
      <c r="AI255" s="257" t="str">
        <f>IF(AI253="","",VLOOKUP(AI253,'シフト記号表（勤務時間帯）'!$C$6:$U$35,19,FALSE))</f>
        <v/>
      </c>
      <c r="AJ255" s="257" t="str">
        <f>IF(AJ253="","",VLOOKUP(AJ253,'シフト記号表（勤務時間帯）'!$C$6:$U$35,19,FALSE))</f>
        <v/>
      </c>
      <c r="AK255" s="257" t="str">
        <f>IF(AK253="","",VLOOKUP(AK253,'シフト記号表（勤務時間帯）'!$C$6:$U$35,19,FALSE))</f>
        <v/>
      </c>
      <c r="AL255" s="257" t="str">
        <f>IF(AL253="","",VLOOKUP(AL253,'シフト記号表（勤務時間帯）'!$C$6:$U$35,19,FALSE))</f>
        <v/>
      </c>
      <c r="AM255" s="258" t="str">
        <f>IF(AM253="","",VLOOKUP(AM253,'シフト記号表（勤務時間帯）'!$C$6:$U$35,19,FALSE))</f>
        <v/>
      </c>
      <c r="AN255" s="256" t="str">
        <f>IF(AN253="","",VLOOKUP(AN253,'シフト記号表（勤務時間帯）'!$C$6:$U$35,19,FALSE))</f>
        <v/>
      </c>
      <c r="AO255" s="257" t="str">
        <f>IF(AO253="","",VLOOKUP(AO253,'シフト記号表（勤務時間帯）'!$C$6:$U$35,19,FALSE))</f>
        <v/>
      </c>
      <c r="AP255" s="257" t="str">
        <f>IF(AP253="","",VLOOKUP(AP253,'シフト記号表（勤務時間帯）'!$C$6:$U$35,19,FALSE))</f>
        <v/>
      </c>
      <c r="AQ255" s="257" t="str">
        <f>IF(AQ253="","",VLOOKUP(AQ253,'シフト記号表（勤務時間帯）'!$C$6:$U$35,19,FALSE))</f>
        <v/>
      </c>
      <c r="AR255" s="257" t="str">
        <f>IF(AR253="","",VLOOKUP(AR253,'シフト記号表（勤務時間帯）'!$C$6:$U$35,19,FALSE))</f>
        <v/>
      </c>
      <c r="AS255" s="257" t="str">
        <f>IF(AS253="","",VLOOKUP(AS253,'シフト記号表（勤務時間帯）'!$C$6:$U$35,19,FALSE))</f>
        <v/>
      </c>
      <c r="AT255" s="258" t="str">
        <f>IF(AT253="","",VLOOKUP(AT253,'シフト記号表（勤務時間帯）'!$C$6:$U$35,19,FALSE))</f>
        <v/>
      </c>
      <c r="AU255" s="256" t="str">
        <f>IF(AU253="","",VLOOKUP(AU253,'シフト記号表（勤務時間帯）'!$C$6:$U$35,19,FALSE))</f>
        <v/>
      </c>
      <c r="AV255" s="257" t="str">
        <f>IF(AV253="","",VLOOKUP(AV253,'シフト記号表（勤務時間帯）'!$C$6:$U$35,19,FALSE))</f>
        <v/>
      </c>
      <c r="AW255" s="257" t="str">
        <f>IF(AW253="","",VLOOKUP(AW253,'シフト記号表（勤務時間帯）'!$C$6:$U$35,19,FALSE))</f>
        <v/>
      </c>
      <c r="AX255" s="723" t="str">
        <f>IF($BB$3="４週",SUM(S255:AT255),IF($BB$3="暦月",SUM(S255:AW255),""))</f>
        <v/>
      </c>
      <c r="AY255" s="724"/>
      <c r="AZ255" s="725" t="str">
        <f>IF($BB$3="４週",AX255/4,IF($BB$3="暦月",'勤務表（参考様式１_100名まで）'!AX255/('勤務表（参考様式１_100名まで）'!$BB$8/7),""))</f>
        <v/>
      </c>
      <c r="BA255" s="726"/>
      <c r="BB255" s="710"/>
      <c r="BC255" s="711"/>
      <c r="BD255" s="711"/>
      <c r="BE255" s="711"/>
      <c r="BF255" s="712"/>
    </row>
    <row r="256" spans="2:58" ht="20.25" customHeight="1" x14ac:dyDescent="0.15">
      <c r="B256" s="727">
        <f>B253+1</f>
        <v>79</v>
      </c>
      <c r="C256" s="728"/>
      <c r="D256" s="729"/>
      <c r="E256" s="730"/>
      <c r="F256" s="259"/>
      <c r="G256" s="737"/>
      <c r="H256" s="740"/>
      <c r="I256" s="741"/>
      <c r="J256" s="741"/>
      <c r="K256" s="742"/>
      <c r="L256" s="744"/>
      <c r="M256" s="705"/>
      <c r="N256" s="705"/>
      <c r="O256" s="706"/>
      <c r="P256" s="747" t="s">
        <v>248</v>
      </c>
      <c r="Q256" s="748"/>
      <c r="R256" s="749"/>
      <c r="S256" s="248"/>
      <c r="T256" s="249"/>
      <c r="U256" s="249"/>
      <c r="V256" s="249"/>
      <c r="W256" s="249"/>
      <c r="X256" s="249"/>
      <c r="Y256" s="250"/>
      <c r="Z256" s="248"/>
      <c r="AA256" s="249"/>
      <c r="AB256" s="249"/>
      <c r="AC256" s="249"/>
      <c r="AD256" s="249"/>
      <c r="AE256" s="249"/>
      <c r="AF256" s="250"/>
      <c r="AG256" s="248"/>
      <c r="AH256" s="249"/>
      <c r="AI256" s="249"/>
      <c r="AJ256" s="249"/>
      <c r="AK256" s="249"/>
      <c r="AL256" s="249"/>
      <c r="AM256" s="250"/>
      <c r="AN256" s="248"/>
      <c r="AO256" s="249"/>
      <c r="AP256" s="249"/>
      <c r="AQ256" s="249"/>
      <c r="AR256" s="249"/>
      <c r="AS256" s="249"/>
      <c r="AT256" s="250"/>
      <c r="AU256" s="248"/>
      <c r="AV256" s="249"/>
      <c r="AW256" s="249"/>
      <c r="AX256" s="700"/>
      <c r="AY256" s="701"/>
      <c r="AZ256" s="702"/>
      <c r="BA256" s="703"/>
      <c r="BB256" s="704"/>
      <c r="BC256" s="705"/>
      <c r="BD256" s="705"/>
      <c r="BE256" s="705"/>
      <c r="BF256" s="706"/>
    </row>
    <row r="257" spans="2:58" ht="20.25" customHeight="1" x14ac:dyDescent="0.15">
      <c r="B257" s="727"/>
      <c r="C257" s="731"/>
      <c r="D257" s="732"/>
      <c r="E257" s="733"/>
      <c r="F257" s="251"/>
      <c r="G257" s="738"/>
      <c r="H257" s="743"/>
      <c r="I257" s="741"/>
      <c r="J257" s="741"/>
      <c r="K257" s="742"/>
      <c r="L257" s="745"/>
      <c r="M257" s="708"/>
      <c r="N257" s="708"/>
      <c r="O257" s="709"/>
      <c r="P257" s="713" t="s">
        <v>249</v>
      </c>
      <c r="Q257" s="714"/>
      <c r="R257" s="715"/>
      <c r="S257" s="252" t="str">
        <f>IF(S256="","",VLOOKUP(S256,'シフト記号表（勤務時間帯）'!$C$6:$K$35,9,FALSE))</f>
        <v/>
      </c>
      <c r="T257" s="253" t="str">
        <f>IF(T256="","",VLOOKUP(T256,'シフト記号表（勤務時間帯）'!$C$6:$K$35,9,FALSE))</f>
        <v/>
      </c>
      <c r="U257" s="253" t="str">
        <f>IF(U256="","",VLOOKUP(U256,'シフト記号表（勤務時間帯）'!$C$6:$K$35,9,FALSE))</f>
        <v/>
      </c>
      <c r="V257" s="253" t="str">
        <f>IF(V256="","",VLOOKUP(V256,'シフト記号表（勤務時間帯）'!$C$6:$K$35,9,FALSE))</f>
        <v/>
      </c>
      <c r="W257" s="253" t="str">
        <f>IF(W256="","",VLOOKUP(W256,'シフト記号表（勤務時間帯）'!$C$6:$K$35,9,FALSE))</f>
        <v/>
      </c>
      <c r="X257" s="253" t="str">
        <f>IF(X256="","",VLOOKUP(X256,'シフト記号表（勤務時間帯）'!$C$6:$K$35,9,FALSE))</f>
        <v/>
      </c>
      <c r="Y257" s="254" t="str">
        <f>IF(Y256="","",VLOOKUP(Y256,'シフト記号表（勤務時間帯）'!$C$6:$K$35,9,FALSE))</f>
        <v/>
      </c>
      <c r="Z257" s="252" t="str">
        <f>IF(Z256="","",VLOOKUP(Z256,'シフト記号表（勤務時間帯）'!$C$6:$K$35,9,FALSE))</f>
        <v/>
      </c>
      <c r="AA257" s="253" t="str">
        <f>IF(AA256="","",VLOOKUP(AA256,'シフト記号表（勤務時間帯）'!$C$6:$K$35,9,FALSE))</f>
        <v/>
      </c>
      <c r="AB257" s="253" t="str">
        <f>IF(AB256="","",VLOOKUP(AB256,'シフト記号表（勤務時間帯）'!$C$6:$K$35,9,FALSE))</f>
        <v/>
      </c>
      <c r="AC257" s="253" t="str">
        <f>IF(AC256="","",VLOOKUP(AC256,'シフト記号表（勤務時間帯）'!$C$6:$K$35,9,FALSE))</f>
        <v/>
      </c>
      <c r="AD257" s="253" t="str">
        <f>IF(AD256="","",VLOOKUP(AD256,'シフト記号表（勤務時間帯）'!$C$6:$K$35,9,FALSE))</f>
        <v/>
      </c>
      <c r="AE257" s="253" t="str">
        <f>IF(AE256="","",VLOOKUP(AE256,'シフト記号表（勤務時間帯）'!$C$6:$K$35,9,FALSE))</f>
        <v/>
      </c>
      <c r="AF257" s="254" t="str">
        <f>IF(AF256="","",VLOOKUP(AF256,'シフト記号表（勤務時間帯）'!$C$6:$K$35,9,FALSE))</f>
        <v/>
      </c>
      <c r="AG257" s="252" t="str">
        <f>IF(AG256="","",VLOOKUP(AG256,'シフト記号表（勤務時間帯）'!$C$6:$K$35,9,FALSE))</f>
        <v/>
      </c>
      <c r="AH257" s="253" t="str">
        <f>IF(AH256="","",VLOOKUP(AH256,'シフト記号表（勤務時間帯）'!$C$6:$K$35,9,FALSE))</f>
        <v/>
      </c>
      <c r="AI257" s="253" t="str">
        <f>IF(AI256="","",VLOOKUP(AI256,'シフト記号表（勤務時間帯）'!$C$6:$K$35,9,FALSE))</f>
        <v/>
      </c>
      <c r="AJ257" s="253" t="str">
        <f>IF(AJ256="","",VLOOKUP(AJ256,'シフト記号表（勤務時間帯）'!$C$6:$K$35,9,FALSE))</f>
        <v/>
      </c>
      <c r="AK257" s="253" t="str">
        <f>IF(AK256="","",VLOOKUP(AK256,'シフト記号表（勤務時間帯）'!$C$6:$K$35,9,FALSE))</f>
        <v/>
      </c>
      <c r="AL257" s="253" t="str">
        <f>IF(AL256="","",VLOOKUP(AL256,'シフト記号表（勤務時間帯）'!$C$6:$K$35,9,FALSE))</f>
        <v/>
      </c>
      <c r="AM257" s="254" t="str">
        <f>IF(AM256="","",VLOOKUP(AM256,'シフト記号表（勤務時間帯）'!$C$6:$K$35,9,FALSE))</f>
        <v/>
      </c>
      <c r="AN257" s="252" t="str">
        <f>IF(AN256="","",VLOOKUP(AN256,'シフト記号表（勤務時間帯）'!$C$6:$K$35,9,FALSE))</f>
        <v/>
      </c>
      <c r="AO257" s="253" t="str">
        <f>IF(AO256="","",VLOOKUP(AO256,'シフト記号表（勤務時間帯）'!$C$6:$K$35,9,FALSE))</f>
        <v/>
      </c>
      <c r="AP257" s="253" t="str">
        <f>IF(AP256="","",VLOOKUP(AP256,'シフト記号表（勤務時間帯）'!$C$6:$K$35,9,FALSE))</f>
        <v/>
      </c>
      <c r="AQ257" s="253" t="str">
        <f>IF(AQ256="","",VLOOKUP(AQ256,'シフト記号表（勤務時間帯）'!$C$6:$K$35,9,FALSE))</f>
        <v/>
      </c>
      <c r="AR257" s="253" t="str">
        <f>IF(AR256="","",VLOOKUP(AR256,'シフト記号表（勤務時間帯）'!$C$6:$K$35,9,FALSE))</f>
        <v/>
      </c>
      <c r="AS257" s="253" t="str">
        <f>IF(AS256="","",VLOOKUP(AS256,'シフト記号表（勤務時間帯）'!$C$6:$K$35,9,FALSE))</f>
        <v/>
      </c>
      <c r="AT257" s="254" t="str">
        <f>IF(AT256="","",VLOOKUP(AT256,'シフト記号表（勤務時間帯）'!$C$6:$K$35,9,FALSE))</f>
        <v/>
      </c>
      <c r="AU257" s="252" t="str">
        <f>IF(AU256="","",VLOOKUP(AU256,'シフト記号表（勤務時間帯）'!$C$6:$K$35,9,FALSE))</f>
        <v/>
      </c>
      <c r="AV257" s="253" t="str">
        <f>IF(AV256="","",VLOOKUP(AV256,'シフト記号表（勤務時間帯）'!$C$6:$K$35,9,FALSE))</f>
        <v/>
      </c>
      <c r="AW257" s="253" t="str">
        <f>IF(AW256="","",VLOOKUP(AW256,'シフト記号表（勤務時間帯）'!$C$6:$K$35,9,FALSE))</f>
        <v/>
      </c>
      <c r="AX257" s="716" t="str">
        <f>IF($BB$3="４週",SUM(S257:AT257),IF($BB$3="暦月",SUM(S257:AW257),""))</f>
        <v/>
      </c>
      <c r="AY257" s="717"/>
      <c r="AZ257" s="718" t="str">
        <f>IF($BB$3="４週",AX257/4,IF($BB$3="暦月",'勤務表（参考様式１_100名まで）'!AX257/('勤務表（参考様式１_100名まで）'!$BB$8/7),""))</f>
        <v/>
      </c>
      <c r="BA257" s="719"/>
      <c r="BB257" s="707"/>
      <c r="BC257" s="708"/>
      <c r="BD257" s="708"/>
      <c r="BE257" s="708"/>
      <c r="BF257" s="709"/>
    </row>
    <row r="258" spans="2:58" ht="20.25" customHeight="1" x14ac:dyDescent="0.15">
      <c r="B258" s="727"/>
      <c r="C258" s="734"/>
      <c r="D258" s="735"/>
      <c r="E258" s="736"/>
      <c r="F258" s="260">
        <f>C256</f>
        <v>0</v>
      </c>
      <c r="G258" s="739"/>
      <c r="H258" s="743"/>
      <c r="I258" s="741"/>
      <c r="J258" s="741"/>
      <c r="K258" s="742"/>
      <c r="L258" s="746"/>
      <c r="M258" s="711"/>
      <c r="N258" s="711"/>
      <c r="O258" s="712"/>
      <c r="P258" s="720" t="s">
        <v>250</v>
      </c>
      <c r="Q258" s="721"/>
      <c r="R258" s="722"/>
      <c r="S258" s="256" t="str">
        <f>IF(S256="","",VLOOKUP(S256,'シフト記号表（勤務時間帯）'!$C$6:$U$35,19,FALSE))</f>
        <v/>
      </c>
      <c r="T258" s="257" t="str">
        <f>IF(T256="","",VLOOKUP(T256,'シフト記号表（勤務時間帯）'!$C$6:$U$35,19,FALSE))</f>
        <v/>
      </c>
      <c r="U258" s="257" t="str">
        <f>IF(U256="","",VLOOKUP(U256,'シフト記号表（勤務時間帯）'!$C$6:$U$35,19,FALSE))</f>
        <v/>
      </c>
      <c r="V258" s="257" t="str">
        <f>IF(V256="","",VLOOKUP(V256,'シフト記号表（勤務時間帯）'!$C$6:$U$35,19,FALSE))</f>
        <v/>
      </c>
      <c r="W258" s="257" t="str">
        <f>IF(W256="","",VLOOKUP(W256,'シフト記号表（勤務時間帯）'!$C$6:$U$35,19,FALSE))</f>
        <v/>
      </c>
      <c r="X258" s="257" t="str">
        <f>IF(X256="","",VLOOKUP(X256,'シフト記号表（勤務時間帯）'!$C$6:$U$35,19,FALSE))</f>
        <v/>
      </c>
      <c r="Y258" s="258" t="str">
        <f>IF(Y256="","",VLOOKUP(Y256,'シフト記号表（勤務時間帯）'!$C$6:$U$35,19,FALSE))</f>
        <v/>
      </c>
      <c r="Z258" s="256" t="str">
        <f>IF(Z256="","",VLOOKUP(Z256,'シフト記号表（勤務時間帯）'!$C$6:$U$35,19,FALSE))</f>
        <v/>
      </c>
      <c r="AA258" s="257" t="str">
        <f>IF(AA256="","",VLOOKUP(AA256,'シフト記号表（勤務時間帯）'!$C$6:$U$35,19,FALSE))</f>
        <v/>
      </c>
      <c r="AB258" s="257" t="str">
        <f>IF(AB256="","",VLOOKUP(AB256,'シフト記号表（勤務時間帯）'!$C$6:$U$35,19,FALSE))</f>
        <v/>
      </c>
      <c r="AC258" s="257" t="str">
        <f>IF(AC256="","",VLOOKUP(AC256,'シフト記号表（勤務時間帯）'!$C$6:$U$35,19,FALSE))</f>
        <v/>
      </c>
      <c r="AD258" s="257" t="str">
        <f>IF(AD256="","",VLOOKUP(AD256,'シフト記号表（勤務時間帯）'!$C$6:$U$35,19,FALSE))</f>
        <v/>
      </c>
      <c r="AE258" s="257" t="str">
        <f>IF(AE256="","",VLOOKUP(AE256,'シフト記号表（勤務時間帯）'!$C$6:$U$35,19,FALSE))</f>
        <v/>
      </c>
      <c r="AF258" s="258" t="str">
        <f>IF(AF256="","",VLOOKUP(AF256,'シフト記号表（勤務時間帯）'!$C$6:$U$35,19,FALSE))</f>
        <v/>
      </c>
      <c r="AG258" s="256" t="str">
        <f>IF(AG256="","",VLOOKUP(AG256,'シフト記号表（勤務時間帯）'!$C$6:$U$35,19,FALSE))</f>
        <v/>
      </c>
      <c r="AH258" s="257" t="str">
        <f>IF(AH256="","",VLOOKUP(AH256,'シフト記号表（勤務時間帯）'!$C$6:$U$35,19,FALSE))</f>
        <v/>
      </c>
      <c r="AI258" s="257" t="str">
        <f>IF(AI256="","",VLOOKUP(AI256,'シフト記号表（勤務時間帯）'!$C$6:$U$35,19,FALSE))</f>
        <v/>
      </c>
      <c r="AJ258" s="257" t="str">
        <f>IF(AJ256="","",VLOOKUP(AJ256,'シフト記号表（勤務時間帯）'!$C$6:$U$35,19,FALSE))</f>
        <v/>
      </c>
      <c r="AK258" s="257" t="str">
        <f>IF(AK256="","",VLOOKUP(AK256,'シフト記号表（勤務時間帯）'!$C$6:$U$35,19,FALSE))</f>
        <v/>
      </c>
      <c r="AL258" s="257" t="str">
        <f>IF(AL256="","",VLOOKUP(AL256,'シフト記号表（勤務時間帯）'!$C$6:$U$35,19,FALSE))</f>
        <v/>
      </c>
      <c r="AM258" s="258" t="str">
        <f>IF(AM256="","",VLOOKUP(AM256,'シフト記号表（勤務時間帯）'!$C$6:$U$35,19,FALSE))</f>
        <v/>
      </c>
      <c r="AN258" s="256" t="str">
        <f>IF(AN256="","",VLOOKUP(AN256,'シフト記号表（勤務時間帯）'!$C$6:$U$35,19,FALSE))</f>
        <v/>
      </c>
      <c r="AO258" s="257" t="str">
        <f>IF(AO256="","",VLOOKUP(AO256,'シフト記号表（勤務時間帯）'!$C$6:$U$35,19,FALSE))</f>
        <v/>
      </c>
      <c r="AP258" s="257" t="str">
        <f>IF(AP256="","",VLOOKUP(AP256,'シフト記号表（勤務時間帯）'!$C$6:$U$35,19,FALSE))</f>
        <v/>
      </c>
      <c r="AQ258" s="257" t="str">
        <f>IF(AQ256="","",VLOOKUP(AQ256,'シフト記号表（勤務時間帯）'!$C$6:$U$35,19,FALSE))</f>
        <v/>
      </c>
      <c r="AR258" s="257" t="str">
        <f>IF(AR256="","",VLOOKUP(AR256,'シフト記号表（勤務時間帯）'!$C$6:$U$35,19,FALSE))</f>
        <v/>
      </c>
      <c r="AS258" s="257" t="str">
        <f>IF(AS256="","",VLOOKUP(AS256,'シフト記号表（勤務時間帯）'!$C$6:$U$35,19,FALSE))</f>
        <v/>
      </c>
      <c r="AT258" s="258" t="str">
        <f>IF(AT256="","",VLOOKUP(AT256,'シフト記号表（勤務時間帯）'!$C$6:$U$35,19,FALSE))</f>
        <v/>
      </c>
      <c r="AU258" s="256" t="str">
        <f>IF(AU256="","",VLOOKUP(AU256,'シフト記号表（勤務時間帯）'!$C$6:$U$35,19,FALSE))</f>
        <v/>
      </c>
      <c r="AV258" s="257" t="str">
        <f>IF(AV256="","",VLOOKUP(AV256,'シフト記号表（勤務時間帯）'!$C$6:$U$35,19,FALSE))</f>
        <v/>
      </c>
      <c r="AW258" s="257" t="str">
        <f>IF(AW256="","",VLOOKUP(AW256,'シフト記号表（勤務時間帯）'!$C$6:$U$35,19,FALSE))</f>
        <v/>
      </c>
      <c r="AX258" s="723" t="str">
        <f>IF($BB$3="４週",SUM(S258:AT258),IF($BB$3="暦月",SUM(S258:AW258),""))</f>
        <v/>
      </c>
      <c r="AY258" s="724"/>
      <c r="AZ258" s="725" t="str">
        <f>IF($BB$3="４週",AX258/4,IF($BB$3="暦月",'勤務表（参考様式１_100名まで）'!AX258/('勤務表（参考様式１_100名まで）'!$BB$8/7),""))</f>
        <v/>
      </c>
      <c r="BA258" s="726"/>
      <c r="BB258" s="710"/>
      <c r="BC258" s="711"/>
      <c r="BD258" s="711"/>
      <c r="BE258" s="711"/>
      <c r="BF258" s="712"/>
    </row>
    <row r="259" spans="2:58" ht="20.25" customHeight="1" x14ac:dyDescent="0.15">
      <c r="B259" s="727">
        <f>B256+1</f>
        <v>80</v>
      </c>
      <c r="C259" s="728"/>
      <c r="D259" s="729"/>
      <c r="E259" s="730"/>
      <c r="F259" s="259"/>
      <c r="G259" s="737"/>
      <c r="H259" s="740"/>
      <c r="I259" s="741"/>
      <c r="J259" s="741"/>
      <c r="K259" s="742"/>
      <c r="L259" s="744"/>
      <c r="M259" s="705"/>
      <c r="N259" s="705"/>
      <c r="O259" s="706"/>
      <c r="P259" s="747" t="s">
        <v>248</v>
      </c>
      <c r="Q259" s="748"/>
      <c r="R259" s="749"/>
      <c r="S259" s="248"/>
      <c r="T259" s="249"/>
      <c r="U259" s="249"/>
      <c r="V259" s="249"/>
      <c r="W259" s="249"/>
      <c r="X259" s="249"/>
      <c r="Y259" s="250"/>
      <c r="Z259" s="248"/>
      <c r="AA259" s="249"/>
      <c r="AB259" s="249"/>
      <c r="AC259" s="249"/>
      <c r="AD259" s="249"/>
      <c r="AE259" s="249"/>
      <c r="AF259" s="250"/>
      <c r="AG259" s="248"/>
      <c r="AH259" s="249"/>
      <c r="AI259" s="249"/>
      <c r="AJ259" s="249"/>
      <c r="AK259" s="249"/>
      <c r="AL259" s="249"/>
      <c r="AM259" s="250"/>
      <c r="AN259" s="248"/>
      <c r="AO259" s="249"/>
      <c r="AP259" s="249"/>
      <c r="AQ259" s="249"/>
      <c r="AR259" s="249"/>
      <c r="AS259" s="249"/>
      <c r="AT259" s="250"/>
      <c r="AU259" s="248"/>
      <c r="AV259" s="249"/>
      <c r="AW259" s="249"/>
      <c r="AX259" s="700"/>
      <c r="AY259" s="701"/>
      <c r="AZ259" s="702"/>
      <c r="BA259" s="703"/>
      <c r="BB259" s="704"/>
      <c r="BC259" s="705"/>
      <c r="BD259" s="705"/>
      <c r="BE259" s="705"/>
      <c r="BF259" s="706"/>
    </row>
    <row r="260" spans="2:58" ht="20.25" customHeight="1" x14ac:dyDescent="0.15">
      <c r="B260" s="727"/>
      <c r="C260" s="731"/>
      <c r="D260" s="732"/>
      <c r="E260" s="733"/>
      <c r="F260" s="251"/>
      <c r="G260" s="738"/>
      <c r="H260" s="743"/>
      <c r="I260" s="741"/>
      <c r="J260" s="741"/>
      <c r="K260" s="742"/>
      <c r="L260" s="745"/>
      <c r="M260" s="708"/>
      <c r="N260" s="708"/>
      <c r="O260" s="709"/>
      <c r="P260" s="713" t="s">
        <v>249</v>
      </c>
      <c r="Q260" s="714"/>
      <c r="R260" s="715"/>
      <c r="S260" s="252" t="str">
        <f>IF(S259="","",VLOOKUP(S259,'シフト記号表（勤務時間帯）'!$C$6:$K$35,9,FALSE))</f>
        <v/>
      </c>
      <c r="T260" s="253" t="str">
        <f>IF(T259="","",VLOOKUP(T259,'シフト記号表（勤務時間帯）'!$C$6:$K$35,9,FALSE))</f>
        <v/>
      </c>
      <c r="U260" s="253" t="str">
        <f>IF(U259="","",VLOOKUP(U259,'シフト記号表（勤務時間帯）'!$C$6:$K$35,9,FALSE))</f>
        <v/>
      </c>
      <c r="V260" s="253" t="str">
        <f>IF(V259="","",VLOOKUP(V259,'シフト記号表（勤務時間帯）'!$C$6:$K$35,9,FALSE))</f>
        <v/>
      </c>
      <c r="W260" s="253" t="str">
        <f>IF(W259="","",VLOOKUP(W259,'シフト記号表（勤務時間帯）'!$C$6:$K$35,9,FALSE))</f>
        <v/>
      </c>
      <c r="X260" s="253" t="str">
        <f>IF(X259="","",VLOOKUP(X259,'シフト記号表（勤務時間帯）'!$C$6:$K$35,9,FALSE))</f>
        <v/>
      </c>
      <c r="Y260" s="254" t="str">
        <f>IF(Y259="","",VLOOKUP(Y259,'シフト記号表（勤務時間帯）'!$C$6:$K$35,9,FALSE))</f>
        <v/>
      </c>
      <c r="Z260" s="252" t="str">
        <f>IF(Z259="","",VLOOKUP(Z259,'シフト記号表（勤務時間帯）'!$C$6:$K$35,9,FALSE))</f>
        <v/>
      </c>
      <c r="AA260" s="253" t="str">
        <f>IF(AA259="","",VLOOKUP(AA259,'シフト記号表（勤務時間帯）'!$C$6:$K$35,9,FALSE))</f>
        <v/>
      </c>
      <c r="AB260" s="253" t="str">
        <f>IF(AB259="","",VLOOKUP(AB259,'シフト記号表（勤務時間帯）'!$C$6:$K$35,9,FALSE))</f>
        <v/>
      </c>
      <c r="AC260" s="253" t="str">
        <f>IF(AC259="","",VLOOKUP(AC259,'シフト記号表（勤務時間帯）'!$C$6:$K$35,9,FALSE))</f>
        <v/>
      </c>
      <c r="AD260" s="253" t="str">
        <f>IF(AD259="","",VLOOKUP(AD259,'シフト記号表（勤務時間帯）'!$C$6:$K$35,9,FALSE))</f>
        <v/>
      </c>
      <c r="AE260" s="253" t="str">
        <f>IF(AE259="","",VLOOKUP(AE259,'シフト記号表（勤務時間帯）'!$C$6:$K$35,9,FALSE))</f>
        <v/>
      </c>
      <c r="AF260" s="254" t="str">
        <f>IF(AF259="","",VLOOKUP(AF259,'シフト記号表（勤務時間帯）'!$C$6:$K$35,9,FALSE))</f>
        <v/>
      </c>
      <c r="AG260" s="252" t="str">
        <f>IF(AG259="","",VLOOKUP(AG259,'シフト記号表（勤務時間帯）'!$C$6:$K$35,9,FALSE))</f>
        <v/>
      </c>
      <c r="AH260" s="253" t="str">
        <f>IF(AH259="","",VLOOKUP(AH259,'シフト記号表（勤務時間帯）'!$C$6:$K$35,9,FALSE))</f>
        <v/>
      </c>
      <c r="AI260" s="253" t="str">
        <f>IF(AI259="","",VLOOKUP(AI259,'シフト記号表（勤務時間帯）'!$C$6:$K$35,9,FALSE))</f>
        <v/>
      </c>
      <c r="AJ260" s="253" t="str">
        <f>IF(AJ259="","",VLOOKUP(AJ259,'シフト記号表（勤務時間帯）'!$C$6:$K$35,9,FALSE))</f>
        <v/>
      </c>
      <c r="AK260" s="253" t="str">
        <f>IF(AK259="","",VLOOKUP(AK259,'シフト記号表（勤務時間帯）'!$C$6:$K$35,9,FALSE))</f>
        <v/>
      </c>
      <c r="AL260" s="253" t="str">
        <f>IF(AL259="","",VLOOKUP(AL259,'シフト記号表（勤務時間帯）'!$C$6:$K$35,9,FALSE))</f>
        <v/>
      </c>
      <c r="AM260" s="254" t="str">
        <f>IF(AM259="","",VLOOKUP(AM259,'シフト記号表（勤務時間帯）'!$C$6:$K$35,9,FALSE))</f>
        <v/>
      </c>
      <c r="AN260" s="252" t="str">
        <f>IF(AN259="","",VLOOKUP(AN259,'シフト記号表（勤務時間帯）'!$C$6:$K$35,9,FALSE))</f>
        <v/>
      </c>
      <c r="AO260" s="253" t="str">
        <f>IF(AO259="","",VLOOKUP(AO259,'シフト記号表（勤務時間帯）'!$C$6:$K$35,9,FALSE))</f>
        <v/>
      </c>
      <c r="AP260" s="253" t="str">
        <f>IF(AP259="","",VLOOKUP(AP259,'シフト記号表（勤務時間帯）'!$C$6:$K$35,9,FALSE))</f>
        <v/>
      </c>
      <c r="AQ260" s="253" t="str">
        <f>IF(AQ259="","",VLOOKUP(AQ259,'シフト記号表（勤務時間帯）'!$C$6:$K$35,9,FALSE))</f>
        <v/>
      </c>
      <c r="AR260" s="253" t="str">
        <f>IF(AR259="","",VLOOKUP(AR259,'シフト記号表（勤務時間帯）'!$C$6:$K$35,9,FALSE))</f>
        <v/>
      </c>
      <c r="AS260" s="253" t="str">
        <f>IF(AS259="","",VLOOKUP(AS259,'シフト記号表（勤務時間帯）'!$C$6:$K$35,9,FALSE))</f>
        <v/>
      </c>
      <c r="AT260" s="254" t="str">
        <f>IF(AT259="","",VLOOKUP(AT259,'シフト記号表（勤務時間帯）'!$C$6:$K$35,9,FALSE))</f>
        <v/>
      </c>
      <c r="AU260" s="252" t="str">
        <f>IF(AU259="","",VLOOKUP(AU259,'シフト記号表（勤務時間帯）'!$C$6:$K$35,9,FALSE))</f>
        <v/>
      </c>
      <c r="AV260" s="253" t="str">
        <f>IF(AV259="","",VLOOKUP(AV259,'シフト記号表（勤務時間帯）'!$C$6:$K$35,9,FALSE))</f>
        <v/>
      </c>
      <c r="AW260" s="253" t="str">
        <f>IF(AW259="","",VLOOKUP(AW259,'シフト記号表（勤務時間帯）'!$C$6:$K$35,9,FALSE))</f>
        <v/>
      </c>
      <c r="AX260" s="716" t="str">
        <f>IF($BB$3="４週",SUM(S260:AT260),IF($BB$3="暦月",SUM(S260:AW260),""))</f>
        <v/>
      </c>
      <c r="AY260" s="717"/>
      <c r="AZ260" s="718" t="str">
        <f>IF($BB$3="４週",AX260/4,IF($BB$3="暦月",'勤務表（参考様式１_100名まで）'!AX260/('勤務表（参考様式１_100名まで）'!$BB$8/7),""))</f>
        <v/>
      </c>
      <c r="BA260" s="719"/>
      <c r="BB260" s="707"/>
      <c r="BC260" s="708"/>
      <c r="BD260" s="708"/>
      <c r="BE260" s="708"/>
      <c r="BF260" s="709"/>
    </row>
    <row r="261" spans="2:58" ht="20.25" customHeight="1" x14ac:dyDescent="0.15">
      <c r="B261" s="727"/>
      <c r="C261" s="734"/>
      <c r="D261" s="735"/>
      <c r="E261" s="736"/>
      <c r="F261" s="260">
        <f>C259</f>
        <v>0</v>
      </c>
      <c r="G261" s="739"/>
      <c r="H261" s="743"/>
      <c r="I261" s="741"/>
      <c r="J261" s="741"/>
      <c r="K261" s="742"/>
      <c r="L261" s="746"/>
      <c r="M261" s="711"/>
      <c r="N261" s="711"/>
      <c r="O261" s="712"/>
      <c r="P261" s="720" t="s">
        <v>250</v>
      </c>
      <c r="Q261" s="721"/>
      <c r="R261" s="722"/>
      <c r="S261" s="256" t="str">
        <f>IF(S259="","",VLOOKUP(S259,'シフト記号表（勤務時間帯）'!$C$6:$U$35,19,FALSE))</f>
        <v/>
      </c>
      <c r="T261" s="257" t="str">
        <f>IF(T259="","",VLOOKUP(T259,'シフト記号表（勤務時間帯）'!$C$6:$U$35,19,FALSE))</f>
        <v/>
      </c>
      <c r="U261" s="257" t="str">
        <f>IF(U259="","",VLOOKUP(U259,'シフト記号表（勤務時間帯）'!$C$6:$U$35,19,FALSE))</f>
        <v/>
      </c>
      <c r="V261" s="257" t="str">
        <f>IF(V259="","",VLOOKUP(V259,'シフト記号表（勤務時間帯）'!$C$6:$U$35,19,FALSE))</f>
        <v/>
      </c>
      <c r="W261" s="257" t="str">
        <f>IF(W259="","",VLOOKUP(W259,'シフト記号表（勤務時間帯）'!$C$6:$U$35,19,FALSE))</f>
        <v/>
      </c>
      <c r="X261" s="257" t="str">
        <f>IF(X259="","",VLOOKUP(X259,'シフト記号表（勤務時間帯）'!$C$6:$U$35,19,FALSE))</f>
        <v/>
      </c>
      <c r="Y261" s="258" t="str">
        <f>IF(Y259="","",VLOOKUP(Y259,'シフト記号表（勤務時間帯）'!$C$6:$U$35,19,FALSE))</f>
        <v/>
      </c>
      <c r="Z261" s="256" t="str">
        <f>IF(Z259="","",VLOOKUP(Z259,'シフト記号表（勤務時間帯）'!$C$6:$U$35,19,FALSE))</f>
        <v/>
      </c>
      <c r="AA261" s="257" t="str">
        <f>IF(AA259="","",VLOOKUP(AA259,'シフト記号表（勤務時間帯）'!$C$6:$U$35,19,FALSE))</f>
        <v/>
      </c>
      <c r="AB261" s="257" t="str">
        <f>IF(AB259="","",VLOOKUP(AB259,'シフト記号表（勤務時間帯）'!$C$6:$U$35,19,FALSE))</f>
        <v/>
      </c>
      <c r="AC261" s="257" t="str">
        <f>IF(AC259="","",VLOOKUP(AC259,'シフト記号表（勤務時間帯）'!$C$6:$U$35,19,FALSE))</f>
        <v/>
      </c>
      <c r="AD261" s="257" t="str">
        <f>IF(AD259="","",VLOOKUP(AD259,'シフト記号表（勤務時間帯）'!$C$6:$U$35,19,FALSE))</f>
        <v/>
      </c>
      <c r="AE261" s="257" t="str">
        <f>IF(AE259="","",VLOOKUP(AE259,'シフト記号表（勤務時間帯）'!$C$6:$U$35,19,FALSE))</f>
        <v/>
      </c>
      <c r="AF261" s="258" t="str">
        <f>IF(AF259="","",VLOOKUP(AF259,'シフト記号表（勤務時間帯）'!$C$6:$U$35,19,FALSE))</f>
        <v/>
      </c>
      <c r="AG261" s="256" t="str">
        <f>IF(AG259="","",VLOOKUP(AG259,'シフト記号表（勤務時間帯）'!$C$6:$U$35,19,FALSE))</f>
        <v/>
      </c>
      <c r="AH261" s="257" t="str">
        <f>IF(AH259="","",VLOOKUP(AH259,'シフト記号表（勤務時間帯）'!$C$6:$U$35,19,FALSE))</f>
        <v/>
      </c>
      <c r="AI261" s="257" t="str">
        <f>IF(AI259="","",VLOOKUP(AI259,'シフト記号表（勤務時間帯）'!$C$6:$U$35,19,FALSE))</f>
        <v/>
      </c>
      <c r="AJ261" s="257" t="str">
        <f>IF(AJ259="","",VLOOKUP(AJ259,'シフト記号表（勤務時間帯）'!$C$6:$U$35,19,FALSE))</f>
        <v/>
      </c>
      <c r="AK261" s="257" t="str">
        <f>IF(AK259="","",VLOOKUP(AK259,'シフト記号表（勤務時間帯）'!$C$6:$U$35,19,FALSE))</f>
        <v/>
      </c>
      <c r="AL261" s="257" t="str">
        <f>IF(AL259="","",VLOOKUP(AL259,'シフト記号表（勤務時間帯）'!$C$6:$U$35,19,FALSE))</f>
        <v/>
      </c>
      <c r="AM261" s="258" t="str">
        <f>IF(AM259="","",VLOOKUP(AM259,'シフト記号表（勤務時間帯）'!$C$6:$U$35,19,FALSE))</f>
        <v/>
      </c>
      <c r="AN261" s="256" t="str">
        <f>IF(AN259="","",VLOOKUP(AN259,'シフト記号表（勤務時間帯）'!$C$6:$U$35,19,FALSE))</f>
        <v/>
      </c>
      <c r="AO261" s="257" t="str">
        <f>IF(AO259="","",VLOOKUP(AO259,'シフト記号表（勤務時間帯）'!$C$6:$U$35,19,FALSE))</f>
        <v/>
      </c>
      <c r="AP261" s="257" t="str">
        <f>IF(AP259="","",VLOOKUP(AP259,'シフト記号表（勤務時間帯）'!$C$6:$U$35,19,FALSE))</f>
        <v/>
      </c>
      <c r="AQ261" s="257" t="str">
        <f>IF(AQ259="","",VLOOKUP(AQ259,'シフト記号表（勤務時間帯）'!$C$6:$U$35,19,FALSE))</f>
        <v/>
      </c>
      <c r="AR261" s="257" t="str">
        <f>IF(AR259="","",VLOOKUP(AR259,'シフト記号表（勤務時間帯）'!$C$6:$U$35,19,FALSE))</f>
        <v/>
      </c>
      <c r="AS261" s="257" t="str">
        <f>IF(AS259="","",VLOOKUP(AS259,'シフト記号表（勤務時間帯）'!$C$6:$U$35,19,FALSE))</f>
        <v/>
      </c>
      <c r="AT261" s="258" t="str">
        <f>IF(AT259="","",VLOOKUP(AT259,'シフト記号表（勤務時間帯）'!$C$6:$U$35,19,FALSE))</f>
        <v/>
      </c>
      <c r="AU261" s="256" t="str">
        <f>IF(AU259="","",VLOOKUP(AU259,'シフト記号表（勤務時間帯）'!$C$6:$U$35,19,FALSE))</f>
        <v/>
      </c>
      <c r="AV261" s="257" t="str">
        <f>IF(AV259="","",VLOOKUP(AV259,'シフト記号表（勤務時間帯）'!$C$6:$U$35,19,FALSE))</f>
        <v/>
      </c>
      <c r="AW261" s="257" t="str">
        <f>IF(AW259="","",VLOOKUP(AW259,'シフト記号表（勤務時間帯）'!$C$6:$U$35,19,FALSE))</f>
        <v/>
      </c>
      <c r="AX261" s="723" t="str">
        <f>IF($BB$3="４週",SUM(S261:AT261),IF($BB$3="暦月",SUM(S261:AW261),""))</f>
        <v/>
      </c>
      <c r="AY261" s="724"/>
      <c r="AZ261" s="725" t="str">
        <f>IF($BB$3="４週",AX261/4,IF($BB$3="暦月",'勤務表（参考様式１_100名まで）'!AX261/('勤務表（参考様式１_100名まで）'!$BB$8/7),""))</f>
        <v/>
      </c>
      <c r="BA261" s="726"/>
      <c r="BB261" s="710"/>
      <c r="BC261" s="711"/>
      <c r="BD261" s="711"/>
      <c r="BE261" s="711"/>
      <c r="BF261" s="712"/>
    </row>
    <row r="262" spans="2:58" ht="20.25" customHeight="1" x14ac:dyDescent="0.15">
      <c r="B262" s="727">
        <f>B259+1</f>
        <v>81</v>
      </c>
      <c r="C262" s="728"/>
      <c r="D262" s="729"/>
      <c r="E262" s="730"/>
      <c r="F262" s="259"/>
      <c r="G262" s="737"/>
      <c r="H262" s="740"/>
      <c r="I262" s="741"/>
      <c r="J262" s="741"/>
      <c r="K262" s="742"/>
      <c r="L262" s="744"/>
      <c r="M262" s="705"/>
      <c r="N262" s="705"/>
      <c r="O262" s="706"/>
      <c r="P262" s="747" t="s">
        <v>248</v>
      </c>
      <c r="Q262" s="748"/>
      <c r="R262" s="749"/>
      <c r="S262" s="248"/>
      <c r="T262" s="249"/>
      <c r="U262" s="249"/>
      <c r="V262" s="249"/>
      <c r="W262" s="249"/>
      <c r="X262" s="249"/>
      <c r="Y262" s="250"/>
      <c r="Z262" s="248"/>
      <c r="AA262" s="249"/>
      <c r="AB262" s="249"/>
      <c r="AC262" s="249"/>
      <c r="AD262" s="249"/>
      <c r="AE262" s="249"/>
      <c r="AF262" s="250"/>
      <c r="AG262" s="248"/>
      <c r="AH262" s="249"/>
      <c r="AI262" s="249"/>
      <c r="AJ262" s="249"/>
      <c r="AK262" s="249"/>
      <c r="AL262" s="249"/>
      <c r="AM262" s="250"/>
      <c r="AN262" s="248"/>
      <c r="AO262" s="249"/>
      <c r="AP262" s="249"/>
      <c r="AQ262" s="249"/>
      <c r="AR262" s="249"/>
      <c r="AS262" s="249"/>
      <c r="AT262" s="250"/>
      <c r="AU262" s="248"/>
      <c r="AV262" s="249"/>
      <c r="AW262" s="249"/>
      <c r="AX262" s="700"/>
      <c r="AY262" s="701"/>
      <c r="AZ262" s="702"/>
      <c r="BA262" s="703"/>
      <c r="BB262" s="704"/>
      <c r="BC262" s="705"/>
      <c r="BD262" s="705"/>
      <c r="BE262" s="705"/>
      <c r="BF262" s="706"/>
    </row>
    <row r="263" spans="2:58" ht="20.25" customHeight="1" x14ac:dyDescent="0.15">
      <c r="B263" s="727"/>
      <c r="C263" s="731"/>
      <c r="D263" s="732"/>
      <c r="E263" s="733"/>
      <c r="F263" s="251"/>
      <c r="G263" s="738"/>
      <c r="H263" s="743"/>
      <c r="I263" s="741"/>
      <c r="J263" s="741"/>
      <c r="K263" s="742"/>
      <c r="L263" s="745"/>
      <c r="M263" s="708"/>
      <c r="N263" s="708"/>
      <c r="O263" s="709"/>
      <c r="P263" s="713" t="s">
        <v>249</v>
      </c>
      <c r="Q263" s="714"/>
      <c r="R263" s="715"/>
      <c r="S263" s="252" t="str">
        <f>IF(S262="","",VLOOKUP(S262,'シフト記号表（勤務時間帯）'!$C$6:$K$35,9,FALSE))</f>
        <v/>
      </c>
      <c r="T263" s="253" t="str">
        <f>IF(T262="","",VLOOKUP(T262,'シフト記号表（勤務時間帯）'!$C$6:$K$35,9,FALSE))</f>
        <v/>
      </c>
      <c r="U263" s="253" t="str">
        <f>IF(U262="","",VLOOKUP(U262,'シフト記号表（勤務時間帯）'!$C$6:$K$35,9,FALSE))</f>
        <v/>
      </c>
      <c r="V263" s="253" t="str">
        <f>IF(V262="","",VLOOKUP(V262,'シフト記号表（勤務時間帯）'!$C$6:$K$35,9,FALSE))</f>
        <v/>
      </c>
      <c r="W263" s="253" t="str">
        <f>IF(W262="","",VLOOKUP(W262,'シフト記号表（勤務時間帯）'!$C$6:$K$35,9,FALSE))</f>
        <v/>
      </c>
      <c r="X263" s="253" t="str">
        <f>IF(X262="","",VLOOKUP(X262,'シフト記号表（勤務時間帯）'!$C$6:$K$35,9,FALSE))</f>
        <v/>
      </c>
      <c r="Y263" s="254" t="str">
        <f>IF(Y262="","",VLOOKUP(Y262,'シフト記号表（勤務時間帯）'!$C$6:$K$35,9,FALSE))</f>
        <v/>
      </c>
      <c r="Z263" s="252" t="str">
        <f>IF(Z262="","",VLOOKUP(Z262,'シフト記号表（勤務時間帯）'!$C$6:$K$35,9,FALSE))</f>
        <v/>
      </c>
      <c r="AA263" s="253" t="str">
        <f>IF(AA262="","",VLOOKUP(AA262,'シフト記号表（勤務時間帯）'!$C$6:$K$35,9,FALSE))</f>
        <v/>
      </c>
      <c r="AB263" s="253" t="str">
        <f>IF(AB262="","",VLOOKUP(AB262,'シフト記号表（勤務時間帯）'!$C$6:$K$35,9,FALSE))</f>
        <v/>
      </c>
      <c r="AC263" s="253" t="str">
        <f>IF(AC262="","",VLOOKUP(AC262,'シフト記号表（勤務時間帯）'!$C$6:$K$35,9,FALSE))</f>
        <v/>
      </c>
      <c r="AD263" s="253" t="str">
        <f>IF(AD262="","",VLOOKUP(AD262,'シフト記号表（勤務時間帯）'!$C$6:$K$35,9,FALSE))</f>
        <v/>
      </c>
      <c r="AE263" s="253" t="str">
        <f>IF(AE262="","",VLOOKUP(AE262,'シフト記号表（勤務時間帯）'!$C$6:$K$35,9,FALSE))</f>
        <v/>
      </c>
      <c r="AF263" s="254" t="str">
        <f>IF(AF262="","",VLOOKUP(AF262,'シフト記号表（勤務時間帯）'!$C$6:$K$35,9,FALSE))</f>
        <v/>
      </c>
      <c r="AG263" s="252" t="str">
        <f>IF(AG262="","",VLOOKUP(AG262,'シフト記号表（勤務時間帯）'!$C$6:$K$35,9,FALSE))</f>
        <v/>
      </c>
      <c r="AH263" s="253" t="str">
        <f>IF(AH262="","",VLOOKUP(AH262,'シフト記号表（勤務時間帯）'!$C$6:$K$35,9,FALSE))</f>
        <v/>
      </c>
      <c r="AI263" s="253" t="str">
        <f>IF(AI262="","",VLOOKUP(AI262,'シフト記号表（勤務時間帯）'!$C$6:$K$35,9,FALSE))</f>
        <v/>
      </c>
      <c r="AJ263" s="253" t="str">
        <f>IF(AJ262="","",VLOOKUP(AJ262,'シフト記号表（勤務時間帯）'!$C$6:$K$35,9,FALSE))</f>
        <v/>
      </c>
      <c r="AK263" s="253" t="str">
        <f>IF(AK262="","",VLOOKUP(AK262,'シフト記号表（勤務時間帯）'!$C$6:$K$35,9,FALSE))</f>
        <v/>
      </c>
      <c r="AL263" s="253" t="str">
        <f>IF(AL262="","",VLOOKUP(AL262,'シフト記号表（勤務時間帯）'!$C$6:$K$35,9,FALSE))</f>
        <v/>
      </c>
      <c r="AM263" s="254" t="str">
        <f>IF(AM262="","",VLOOKUP(AM262,'シフト記号表（勤務時間帯）'!$C$6:$K$35,9,FALSE))</f>
        <v/>
      </c>
      <c r="AN263" s="252" t="str">
        <f>IF(AN262="","",VLOOKUP(AN262,'シフト記号表（勤務時間帯）'!$C$6:$K$35,9,FALSE))</f>
        <v/>
      </c>
      <c r="AO263" s="253" t="str">
        <f>IF(AO262="","",VLOOKUP(AO262,'シフト記号表（勤務時間帯）'!$C$6:$K$35,9,FALSE))</f>
        <v/>
      </c>
      <c r="AP263" s="253" t="str">
        <f>IF(AP262="","",VLOOKUP(AP262,'シフト記号表（勤務時間帯）'!$C$6:$K$35,9,FALSE))</f>
        <v/>
      </c>
      <c r="AQ263" s="253" t="str">
        <f>IF(AQ262="","",VLOOKUP(AQ262,'シフト記号表（勤務時間帯）'!$C$6:$K$35,9,FALSE))</f>
        <v/>
      </c>
      <c r="AR263" s="253" t="str">
        <f>IF(AR262="","",VLOOKUP(AR262,'シフト記号表（勤務時間帯）'!$C$6:$K$35,9,FALSE))</f>
        <v/>
      </c>
      <c r="AS263" s="253" t="str">
        <f>IF(AS262="","",VLOOKUP(AS262,'シフト記号表（勤務時間帯）'!$C$6:$K$35,9,FALSE))</f>
        <v/>
      </c>
      <c r="AT263" s="254" t="str">
        <f>IF(AT262="","",VLOOKUP(AT262,'シフト記号表（勤務時間帯）'!$C$6:$K$35,9,FALSE))</f>
        <v/>
      </c>
      <c r="AU263" s="252" t="str">
        <f>IF(AU262="","",VLOOKUP(AU262,'シフト記号表（勤務時間帯）'!$C$6:$K$35,9,FALSE))</f>
        <v/>
      </c>
      <c r="AV263" s="253" t="str">
        <f>IF(AV262="","",VLOOKUP(AV262,'シフト記号表（勤務時間帯）'!$C$6:$K$35,9,FALSE))</f>
        <v/>
      </c>
      <c r="AW263" s="253" t="str">
        <f>IF(AW262="","",VLOOKUP(AW262,'シフト記号表（勤務時間帯）'!$C$6:$K$35,9,FALSE))</f>
        <v/>
      </c>
      <c r="AX263" s="716" t="str">
        <f>IF($BB$3="４週",SUM(S263:AT263),IF($BB$3="暦月",SUM(S263:AW263),""))</f>
        <v/>
      </c>
      <c r="AY263" s="717"/>
      <c r="AZ263" s="718" t="str">
        <f>IF($BB$3="４週",AX263/4,IF($BB$3="暦月",'勤務表（参考様式１_100名まで）'!AX263/('勤務表（参考様式１_100名まで）'!$BB$8/7),""))</f>
        <v/>
      </c>
      <c r="BA263" s="719"/>
      <c r="BB263" s="707"/>
      <c r="BC263" s="708"/>
      <c r="BD263" s="708"/>
      <c r="BE263" s="708"/>
      <c r="BF263" s="709"/>
    </row>
    <row r="264" spans="2:58" ht="20.25" customHeight="1" x14ac:dyDescent="0.15">
      <c r="B264" s="727"/>
      <c r="C264" s="734"/>
      <c r="D264" s="735"/>
      <c r="E264" s="736"/>
      <c r="F264" s="260">
        <f>C262</f>
        <v>0</v>
      </c>
      <c r="G264" s="739"/>
      <c r="H264" s="743"/>
      <c r="I264" s="741"/>
      <c r="J264" s="741"/>
      <c r="K264" s="742"/>
      <c r="L264" s="746"/>
      <c r="M264" s="711"/>
      <c r="N264" s="711"/>
      <c r="O264" s="712"/>
      <c r="P264" s="720" t="s">
        <v>250</v>
      </c>
      <c r="Q264" s="721"/>
      <c r="R264" s="722"/>
      <c r="S264" s="256" t="str">
        <f>IF(S262="","",VLOOKUP(S262,'シフト記号表（勤務時間帯）'!$C$6:$U$35,19,FALSE))</f>
        <v/>
      </c>
      <c r="T264" s="257" t="str">
        <f>IF(T262="","",VLOOKUP(T262,'シフト記号表（勤務時間帯）'!$C$6:$U$35,19,FALSE))</f>
        <v/>
      </c>
      <c r="U264" s="257" t="str">
        <f>IF(U262="","",VLOOKUP(U262,'シフト記号表（勤務時間帯）'!$C$6:$U$35,19,FALSE))</f>
        <v/>
      </c>
      <c r="V264" s="257" t="str">
        <f>IF(V262="","",VLOOKUP(V262,'シフト記号表（勤務時間帯）'!$C$6:$U$35,19,FALSE))</f>
        <v/>
      </c>
      <c r="W264" s="257" t="str">
        <f>IF(W262="","",VLOOKUP(W262,'シフト記号表（勤務時間帯）'!$C$6:$U$35,19,FALSE))</f>
        <v/>
      </c>
      <c r="X264" s="257" t="str">
        <f>IF(X262="","",VLOOKUP(X262,'シフト記号表（勤務時間帯）'!$C$6:$U$35,19,FALSE))</f>
        <v/>
      </c>
      <c r="Y264" s="258" t="str">
        <f>IF(Y262="","",VLOOKUP(Y262,'シフト記号表（勤務時間帯）'!$C$6:$U$35,19,FALSE))</f>
        <v/>
      </c>
      <c r="Z264" s="256" t="str">
        <f>IF(Z262="","",VLOOKUP(Z262,'シフト記号表（勤務時間帯）'!$C$6:$U$35,19,FALSE))</f>
        <v/>
      </c>
      <c r="AA264" s="257" t="str">
        <f>IF(AA262="","",VLOOKUP(AA262,'シフト記号表（勤務時間帯）'!$C$6:$U$35,19,FALSE))</f>
        <v/>
      </c>
      <c r="AB264" s="257" t="str">
        <f>IF(AB262="","",VLOOKUP(AB262,'シフト記号表（勤務時間帯）'!$C$6:$U$35,19,FALSE))</f>
        <v/>
      </c>
      <c r="AC264" s="257" t="str">
        <f>IF(AC262="","",VLOOKUP(AC262,'シフト記号表（勤務時間帯）'!$C$6:$U$35,19,FALSE))</f>
        <v/>
      </c>
      <c r="AD264" s="257" t="str">
        <f>IF(AD262="","",VLOOKUP(AD262,'シフト記号表（勤務時間帯）'!$C$6:$U$35,19,FALSE))</f>
        <v/>
      </c>
      <c r="AE264" s="257" t="str">
        <f>IF(AE262="","",VLOOKUP(AE262,'シフト記号表（勤務時間帯）'!$C$6:$U$35,19,FALSE))</f>
        <v/>
      </c>
      <c r="AF264" s="258" t="str">
        <f>IF(AF262="","",VLOOKUP(AF262,'シフト記号表（勤務時間帯）'!$C$6:$U$35,19,FALSE))</f>
        <v/>
      </c>
      <c r="AG264" s="256" t="str">
        <f>IF(AG262="","",VLOOKUP(AG262,'シフト記号表（勤務時間帯）'!$C$6:$U$35,19,FALSE))</f>
        <v/>
      </c>
      <c r="AH264" s="257" t="str">
        <f>IF(AH262="","",VLOOKUP(AH262,'シフト記号表（勤務時間帯）'!$C$6:$U$35,19,FALSE))</f>
        <v/>
      </c>
      <c r="AI264" s="257" t="str">
        <f>IF(AI262="","",VLOOKUP(AI262,'シフト記号表（勤務時間帯）'!$C$6:$U$35,19,FALSE))</f>
        <v/>
      </c>
      <c r="AJ264" s="257" t="str">
        <f>IF(AJ262="","",VLOOKUP(AJ262,'シフト記号表（勤務時間帯）'!$C$6:$U$35,19,FALSE))</f>
        <v/>
      </c>
      <c r="AK264" s="257" t="str">
        <f>IF(AK262="","",VLOOKUP(AK262,'シフト記号表（勤務時間帯）'!$C$6:$U$35,19,FALSE))</f>
        <v/>
      </c>
      <c r="AL264" s="257" t="str">
        <f>IF(AL262="","",VLOOKUP(AL262,'シフト記号表（勤務時間帯）'!$C$6:$U$35,19,FALSE))</f>
        <v/>
      </c>
      <c r="AM264" s="258" t="str">
        <f>IF(AM262="","",VLOOKUP(AM262,'シフト記号表（勤務時間帯）'!$C$6:$U$35,19,FALSE))</f>
        <v/>
      </c>
      <c r="AN264" s="256" t="str">
        <f>IF(AN262="","",VLOOKUP(AN262,'シフト記号表（勤務時間帯）'!$C$6:$U$35,19,FALSE))</f>
        <v/>
      </c>
      <c r="AO264" s="257" t="str">
        <f>IF(AO262="","",VLOOKUP(AO262,'シフト記号表（勤務時間帯）'!$C$6:$U$35,19,FALSE))</f>
        <v/>
      </c>
      <c r="AP264" s="257" t="str">
        <f>IF(AP262="","",VLOOKUP(AP262,'シフト記号表（勤務時間帯）'!$C$6:$U$35,19,FALSE))</f>
        <v/>
      </c>
      <c r="AQ264" s="257" t="str">
        <f>IF(AQ262="","",VLOOKUP(AQ262,'シフト記号表（勤務時間帯）'!$C$6:$U$35,19,FALSE))</f>
        <v/>
      </c>
      <c r="AR264" s="257" t="str">
        <f>IF(AR262="","",VLOOKUP(AR262,'シフト記号表（勤務時間帯）'!$C$6:$U$35,19,FALSE))</f>
        <v/>
      </c>
      <c r="AS264" s="257" t="str">
        <f>IF(AS262="","",VLOOKUP(AS262,'シフト記号表（勤務時間帯）'!$C$6:$U$35,19,FALSE))</f>
        <v/>
      </c>
      <c r="AT264" s="258" t="str">
        <f>IF(AT262="","",VLOOKUP(AT262,'シフト記号表（勤務時間帯）'!$C$6:$U$35,19,FALSE))</f>
        <v/>
      </c>
      <c r="AU264" s="256" t="str">
        <f>IF(AU262="","",VLOOKUP(AU262,'シフト記号表（勤務時間帯）'!$C$6:$U$35,19,FALSE))</f>
        <v/>
      </c>
      <c r="AV264" s="257" t="str">
        <f>IF(AV262="","",VLOOKUP(AV262,'シフト記号表（勤務時間帯）'!$C$6:$U$35,19,FALSE))</f>
        <v/>
      </c>
      <c r="AW264" s="257" t="str">
        <f>IF(AW262="","",VLOOKUP(AW262,'シフト記号表（勤務時間帯）'!$C$6:$U$35,19,FALSE))</f>
        <v/>
      </c>
      <c r="AX264" s="723" t="str">
        <f>IF($BB$3="４週",SUM(S264:AT264),IF($BB$3="暦月",SUM(S264:AW264),""))</f>
        <v/>
      </c>
      <c r="AY264" s="724"/>
      <c r="AZ264" s="725" t="str">
        <f>IF($BB$3="４週",AX264/4,IF($BB$3="暦月",'勤務表（参考様式１_100名まで）'!AX264/('勤務表（参考様式１_100名まで）'!$BB$8/7),""))</f>
        <v/>
      </c>
      <c r="BA264" s="726"/>
      <c r="BB264" s="710"/>
      <c r="BC264" s="711"/>
      <c r="BD264" s="711"/>
      <c r="BE264" s="711"/>
      <c r="BF264" s="712"/>
    </row>
    <row r="265" spans="2:58" ht="20.25" customHeight="1" x14ac:dyDescent="0.15">
      <c r="B265" s="727">
        <f>B262+1</f>
        <v>82</v>
      </c>
      <c r="C265" s="728"/>
      <c r="D265" s="729"/>
      <c r="E265" s="730"/>
      <c r="F265" s="259"/>
      <c r="G265" s="737"/>
      <c r="H265" s="740"/>
      <c r="I265" s="741"/>
      <c r="J265" s="741"/>
      <c r="K265" s="742"/>
      <c r="L265" s="744"/>
      <c r="M265" s="705"/>
      <c r="N265" s="705"/>
      <c r="O265" s="706"/>
      <c r="P265" s="747" t="s">
        <v>248</v>
      </c>
      <c r="Q265" s="748"/>
      <c r="R265" s="749"/>
      <c r="S265" s="248"/>
      <c r="T265" s="249"/>
      <c r="U265" s="249"/>
      <c r="V265" s="249"/>
      <c r="W265" s="249"/>
      <c r="X265" s="249"/>
      <c r="Y265" s="250"/>
      <c r="Z265" s="248"/>
      <c r="AA265" s="249"/>
      <c r="AB265" s="249"/>
      <c r="AC265" s="249"/>
      <c r="AD265" s="249"/>
      <c r="AE265" s="249"/>
      <c r="AF265" s="250"/>
      <c r="AG265" s="248"/>
      <c r="AH265" s="249"/>
      <c r="AI265" s="249"/>
      <c r="AJ265" s="249"/>
      <c r="AK265" s="249"/>
      <c r="AL265" s="249"/>
      <c r="AM265" s="250"/>
      <c r="AN265" s="248"/>
      <c r="AO265" s="249"/>
      <c r="AP265" s="249"/>
      <c r="AQ265" s="249"/>
      <c r="AR265" s="249"/>
      <c r="AS265" s="249"/>
      <c r="AT265" s="250"/>
      <c r="AU265" s="248"/>
      <c r="AV265" s="249"/>
      <c r="AW265" s="249"/>
      <c r="AX265" s="700"/>
      <c r="AY265" s="701"/>
      <c r="AZ265" s="702"/>
      <c r="BA265" s="703"/>
      <c r="BB265" s="704"/>
      <c r="BC265" s="705"/>
      <c r="BD265" s="705"/>
      <c r="BE265" s="705"/>
      <c r="BF265" s="706"/>
    </row>
    <row r="266" spans="2:58" ht="20.25" customHeight="1" x14ac:dyDescent="0.15">
      <c r="B266" s="727"/>
      <c r="C266" s="731"/>
      <c r="D266" s="732"/>
      <c r="E266" s="733"/>
      <c r="F266" s="251"/>
      <c r="G266" s="738"/>
      <c r="H266" s="743"/>
      <c r="I266" s="741"/>
      <c r="J266" s="741"/>
      <c r="K266" s="742"/>
      <c r="L266" s="745"/>
      <c r="M266" s="708"/>
      <c r="N266" s="708"/>
      <c r="O266" s="709"/>
      <c r="P266" s="713" t="s">
        <v>249</v>
      </c>
      <c r="Q266" s="714"/>
      <c r="R266" s="715"/>
      <c r="S266" s="252" t="str">
        <f>IF(S265="","",VLOOKUP(S265,'シフト記号表（勤務時間帯）'!$C$6:$K$35,9,FALSE))</f>
        <v/>
      </c>
      <c r="T266" s="253" t="str">
        <f>IF(T265="","",VLOOKUP(T265,'シフト記号表（勤務時間帯）'!$C$6:$K$35,9,FALSE))</f>
        <v/>
      </c>
      <c r="U266" s="253" t="str">
        <f>IF(U265="","",VLOOKUP(U265,'シフト記号表（勤務時間帯）'!$C$6:$K$35,9,FALSE))</f>
        <v/>
      </c>
      <c r="V266" s="253" t="str">
        <f>IF(V265="","",VLOOKUP(V265,'シフト記号表（勤務時間帯）'!$C$6:$K$35,9,FALSE))</f>
        <v/>
      </c>
      <c r="W266" s="253" t="str">
        <f>IF(W265="","",VLOOKUP(W265,'シフト記号表（勤務時間帯）'!$C$6:$K$35,9,FALSE))</f>
        <v/>
      </c>
      <c r="X266" s="253" t="str">
        <f>IF(X265="","",VLOOKUP(X265,'シフト記号表（勤務時間帯）'!$C$6:$K$35,9,FALSE))</f>
        <v/>
      </c>
      <c r="Y266" s="254" t="str">
        <f>IF(Y265="","",VLOOKUP(Y265,'シフト記号表（勤務時間帯）'!$C$6:$K$35,9,FALSE))</f>
        <v/>
      </c>
      <c r="Z266" s="252" t="str">
        <f>IF(Z265="","",VLOOKUP(Z265,'シフト記号表（勤務時間帯）'!$C$6:$K$35,9,FALSE))</f>
        <v/>
      </c>
      <c r="AA266" s="253" t="str">
        <f>IF(AA265="","",VLOOKUP(AA265,'シフト記号表（勤務時間帯）'!$C$6:$K$35,9,FALSE))</f>
        <v/>
      </c>
      <c r="AB266" s="253" t="str">
        <f>IF(AB265="","",VLOOKUP(AB265,'シフト記号表（勤務時間帯）'!$C$6:$K$35,9,FALSE))</f>
        <v/>
      </c>
      <c r="AC266" s="253" t="str">
        <f>IF(AC265="","",VLOOKUP(AC265,'シフト記号表（勤務時間帯）'!$C$6:$K$35,9,FALSE))</f>
        <v/>
      </c>
      <c r="AD266" s="253" t="str">
        <f>IF(AD265="","",VLOOKUP(AD265,'シフト記号表（勤務時間帯）'!$C$6:$K$35,9,FALSE))</f>
        <v/>
      </c>
      <c r="AE266" s="253" t="str">
        <f>IF(AE265="","",VLOOKUP(AE265,'シフト記号表（勤務時間帯）'!$C$6:$K$35,9,FALSE))</f>
        <v/>
      </c>
      <c r="AF266" s="254" t="str">
        <f>IF(AF265="","",VLOOKUP(AF265,'シフト記号表（勤務時間帯）'!$C$6:$K$35,9,FALSE))</f>
        <v/>
      </c>
      <c r="AG266" s="252" t="str">
        <f>IF(AG265="","",VLOOKUP(AG265,'シフト記号表（勤務時間帯）'!$C$6:$K$35,9,FALSE))</f>
        <v/>
      </c>
      <c r="AH266" s="253" t="str">
        <f>IF(AH265="","",VLOOKUP(AH265,'シフト記号表（勤務時間帯）'!$C$6:$K$35,9,FALSE))</f>
        <v/>
      </c>
      <c r="AI266" s="253" t="str">
        <f>IF(AI265="","",VLOOKUP(AI265,'シフト記号表（勤務時間帯）'!$C$6:$K$35,9,FALSE))</f>
        <v/>
      </c>
      <c r="AJ266" s="253" t="str">
        <f>IF(AJ265="","",VLOOKUP(AJ265,'シフト記号表（勤務時間帯）'!$C$6:$K$35,9,FALSE))</f>
        <v/>
      </c>
      <c r="AK266" s="253" t="str">
        <f>IF(AK265="","",VLOOKUP(AK265,'シフト記号表（勤務時間帯）'!$C$6:$K$35,9,FALSE))</f>
        <v/>
      </c>
      <c r="AL266" s="253" t="str">
        <f>IF(AL265="","",VLOOKUP(AL265,'シフト記号表（勤務時間帯）'!$C$6:$K$35,9,FALSE))</f>
        <v/>
      </c>
      <c r="AM266" s="254" t="str">
        <f>IF(AM265="","",VLOOKUP(AM265,'シフト記号表（勤務時間帯）'!$C$6:$K$35,9,FALSE))</f>
        <v/>
      </c>
      <c r="AN266" s="252" t="str">
        <f>IF(AN265="","",VLOOKUP(AN265,'シフト記号表（勤務時間帯）'!$C$6:$K$35,9,FALSE))</f>
        <v/>
      </c>
      <c r="AO266" s="253" t="str">
        <f>IF(AO265="","",VLOOKUP(AO265,'シフト記号表（勤務時間帯）'!$C$6:$K$35,9,FALSE))</f>
        <v/>
      </c>
      <c r="AP266" s="253" t="str">
        <f>IF(AP265="","",VLOOKUP(AP265,'シフト記号表（勤務時間帯）'!$C$6:$K$35,9,FALSE))</f>
        <v/>
      </c>
      <c r="AQ266" s="253" t="str">
        <f>IF(AQ265="","",VLOOKUP(AQ265,'シフト記号表（勤務時間帯）'!$C$6:$K$35,9,FALSE))</f>
        <v/>
      </c>
      <c r="AR266" s="253" t="str">
        <f>IF(AR265="","",VLOOKUP(AR265,'シフト記号表（勤務時間帯）'!$C$6:$K$35,9,FALSE))</f>
        <v/>
      </c>
      <c r="AS266" s="253" t="str">
        <f>IF(AS265="","",VLOOKUP(AS265,'シフト記号表（勤務時間帯）'!$C$6:$K$35,9,FALSE))</f>
        <v/>
      </c>
      <c r="AT266" s="254" t="str">
        <f>IF(AT265="","",VLOOKUP(AT265,'シフト記号表（勤務時間帯）'!$C$6:$K$35,9,FALSE))</f>
        <v/>
      </c>
      <c r="AU266" s="252" t="str">
        <f>IF(AU265="","",VLOOKUP(AU265,'シフト記号表（勤務時間帯）'!$C$6:$K$35,9,FALSE))</f>
        <v/>
      </c>
      <c r="AV266" s="253" t="str">
        <f>IF(AV265="","",VLOOKUP(AV265,'シフト記号表（勤務時間帯）'!$C$6:$K$35,9,FALSE))</f>
        <v/>
      </c>
      <c r="AW266" s="253" t="str">
        <f>IF(AW265="","",VLOOKUP(AW265,'シフト記号表（勤務時間帯）'!$C$6:$K$35,9,FALSE))</f>
        <v/>
      </c>
      <c r="AX266" s="716" t="str">
        <f>IF($BB$3="４週",SUM(S266:AT266),IF($BB$3="暦月",SUM(S266:AW266),""))</f>
        <v/>
      </c>
      <c r="AY266" s="717"/>
      <c r="AZ266" s="718" t="str">
        <f>IF($BB$3="４週",AX266/4,IF($BB$3="暦月",'勤務表（参考様式１_100名まで）'!AX266/('勤務表（参考様式１_100名まで）'!$BB$8/7),""))</f>
        <v/>
      </c>
      <c r="BA266" s="719"/>
      <c r="BB266" s="707"/>
      <c r="BC266" s="708"/>
      <c r="BD266" s="708"/>
      <c r="BE266" s="708"/>
      <c r="BF266" s="709"/>
    </row>
    <row r="267" spans="2:58" ht="20.25" customHeight="1" x14ac:dyDescent="0.15">
      <c r="B267" s="727"/>
      <c r="C267" s="734"/>
      <c r="D267" s="735"/>
      <c r="E267" s="736"/>
      <c r="F267" s="260">
        <f>C265</f>
        <v>0</v>
      </c>
      <c r="G267" s="739"/>
      <c r="H267" s="743"/>
      <c r="I267" s="741"/>
      <c r="J267" s="741"/>
      <c r="K267" s="742"/>
      <c r="L267" s="746"/>
      <c r="M267" s="711"/>
      <c r="N267" s="711"/>
      <c r="O267" s="712"/>
      <c r="P267" s="720" t="s">
        <v>250</v>
      </c>
      <c r="Q267" s="721"/>
      <c r="R267" s="722"/>
      <c r="S267" s="256" t="str">
        <f>IF(S265="","",VLOOKUP(S265,'シフト記号表（勤務時間帯）'!$C$6:$U$35,19,FALSE))</f>
        <v/>
      </c>
      <c r="T267" s="257" t="str">
        <f>IF(T265="","",VLOOKUP(T265,'シフト記号表（勤務時間帯）'!$C$6:$U$35,19,FALSE))</f>
        <v/>
      </c>
      <c r="U267" s="257" t="str">
        <f>IF(U265="","",VLOOKUP(U265,'シフト記号表（勤務時間帯）'!$C$6:$U$35,19,FALSE))</f>
        <v/>
      </c>
      <c r="V267" s="257" t="str">
        <f>IF(V265="","",VLOOKUP(V265,'シフト記号表（勤務時間帯）'!$C$6:$U$35,19,FALSE))</f>
        <v/>
      </c>
      <c r="W267" s="257" t="str">
        <f>IF(W265="","",VLOOKUP(W265,'シフト記号表（勤務時間帯）'!$C$6:$U$35,19,FALSE))</f>
        <v/>
      </c>
      <c r="X267" s="257" t="str">
        <f>IF(X265="","",VLOOKUP(X265,'シフト記号表（勤務時間帯）'!$C$6:$U$35,19,FALSE))</f>
        <v/>
      </c>
      <c r="Y267" s="258" t="str">
        <f>IF(Y265="","",VLOOKUP(Y265,'シフト記号表（勤務時間帯）'!$C$6:$U$35,19,FALSE))</f>
        <v/>
      </c>
      <c r="Z267" s="256" t="str">
        <f>IF(Z265="","",VLOOKUP(Z265,'シフト記号表（勤務時間帯）'!$C$6:$U$35,19,FALSE))</f>
        <v/>
      </c>
      <c r="AA267" s="257" t="str">
        <f>IF(AA265="","",VLOOKUP(AA265,'シフト記号表（勤務時間帯）'!$C$6:$U$35,19,FALSE))</f>
        <v/>
      </c>
      <c r="AB267" s="257" t="str">
        <f>IF(AB265="","",VLOOKUP(AB265,'シフト記号表（勤務時間帯）'!$C$6:$U$35,19,FALSE))</f>
        <v/>
      </c>
      <c r="AC267" s="257" t="str">
        <f>IF(AC265="","",VLOOKUP(AC265,'シフト記号表（勤務時間帯）'!$C$6:$U$35,19,FALSE))</f>
        <v/>
      </c>
      <c r="AD267" s="257" t="str">
        <f>IF(AD265="","",VLOOKUP(AD265,'シフト記号表（勤務時間帯）'!$C$6:$U$35,19,FALSE))</f>
        <v/>
      </c>
      <c r="AE267" s="257" t="str">
        <f>IF(AE265="","",VLOOKUP(AE265,'シフト記号表（勤務時間帯）'!$C$6:$U$35,19,FALSE))</f>
        <v/>
      </c>
      <c r="AF267" s="258" t="str">
        <f>IF(AF265="","",VLOOKUP(AF265,'シフト記号表（勤務時間帯）'!$C$6:$U$35,19,FALSE))</f>
        <v/>
      </c>
      <c r="AG267" s="256" t="str">
        <f>IF(AG265="","",VLOOKUP(AG265,'シフト記号表（勤務時間帯）'!$C$6:$U$35,19,FALSE))</f>
        <v/>
      </c>
      <c r="AH267" s="257" t="str">
        <f>IF(AH265="","",VLOOKUP(AH265,'シフト記号表（勤務時間帯）'!$C$6:$U$35,19,FALSE))</f>
        <v/>
      </c>
      <c r="AI267" s="257" t="str">
        <f>IF(AI265="","",VLOOKUP(AI265,'シフト記号表（勤務時間帯）'!$C$6:$U$35,19,FALSE))</f>
        <v/>
      </c>
      <c r="AJ267" s="257" t="str">
        <f>IF(AJ265="","",VLOOKUP(AJ265,'シフト記号表（勤務時間帯）'!$C$6:$U$35,19,FALSE))</f>
        <v/>
      </c>
      <c r="AK267" s="257" t="str">
        <f>IF(AK265="","",VLOOKUP(AK265,'シフト記号表（勤務時間帯）'!$C$6:$U$35,19,FALSE))</f>
        <v/>
      </c>
      <c r="AL267" s="257" t="str">
        <f>IF(AL265="","",VLOOKUP(AL265,'シフト記号表（勤務時間帯）'!$C$6:$U$35,19,FALSE))</f>
        <v/>
      </c>
      <c r="AM267" s="258" t="str">
        <f>IF(AM265="","",VLOOKUP(AM265,'シフト記号表（勤務時間帯）'!$C$6:$U$35,19,FALSE))</f>
        <v/>
      </c>
      <c r="AN267" s="256" t="str">
        <f>IF(AN265="","",VLOOKUP(AN265,'シフト記号表（勤務時間帯）'!$C$6:$U$35,19,FALSE))</f>
        <v/>
      </c>
      <c r="AO267" s="257" t="str">
        <f>IF(AO265="","",VLOOKUP(AO265,'シフト記号表（勤務時間帯）'!$C$6:$U$35,19,FALSE))</f>
        <v/>
      </c>
      <c r="AP267" s="257" t="str">
        <f>IF(AP265="","",VLOOKUP(AP265,'シフト記号表（勤務時間帯）'!$C$6:$U$35,19,FALSE))</f>
        <v/>
      </c>
      <c r="AQ267" s="257" t="str">
        <f>IF(AQ265="","",VLOOKUP(AQ265,'シフト記号表（勤務時間帯）'!$C$6:$U$35,19,FALSE))</f>
        <v/>
      </c>
      <c r="AR267" s="257" t="str">
        <f>IF(AR265="","",VLOOKUP(AR265,'シフト記号表（勤務時間帯）'!$C$6:$U$35,19,FALSE))</f>
        <v/>
      </c>
      <c r="AS267" s="257" t="str">
        <f>IF(AS265="","",VLOOKUP(AS265,'シフト記号表（勤務時間帯）'!$C$6:$U$35,19,FALSE))</f>
        <v/>
      </c>
      <c r="AT267" s="258" t="str">
        <f>IF(AT265="","",VLOOKUP(AT265,'シフト記号表（勤務時間帯）'!$C$6:$U$35,19,FALSE))</f>
        <v/>
      </c>
      <c r="AU267" s="256" t="str">
        <f>IF(AU265="","",VLOOKUP(AU265,'シフト記号表（勤務時間帯）'!$C$6:$U$35,19,FALSE))</f>
        <v/>
      </c>
      <c r="AV267" s="257" t="str">
        <f>IF(AV265="","",VLOOKUP(AV265,'シフト記号表（勤務時間帯）'!$C$6:$U$35,19,FALSE))</f>
        <v/>
      </c>
      <c r="AW267" s="257" t="str">
        <f>IF(AW265="","",VLOOKUP(AW265,'シフト記号表（勤務時間帯）'!$C$6:$U$35,19,FALSE))</f>
        <v/>
      </c>
      <c r="AX267" s="723" t="str">
        <f>IF($BB$3="４週",SUM(S267:AT267),IF($BB$3="暦月",SUM(S267:AW267),""))</f>
        <v/>
      </c>
      <c r="AY267" s="724"/>
      <c r="AZ267" s="725" t="str">
        <f>IF($BB$3="４週",AX267/4,IF($BB$3="暦月",'勤務表（参考様式１_100名まで）'!AX267/('勤務表（参考様式１_100名まで）'!$BB$8/7),""))</f>
        <v/>
      </c>
      <c r="BA267" s="726"/>
      <c r="BB267" s="710"/>
      <c r="BC267" s="711"/>
      <c r="BD267" s="711"/>
      <c r="BE267" s="711"/>
      <c r="BF267" s="712"/>
    </row>
    <row r="268" spans="2:58" ht="20.25" customHeight="1" x14ac:dyDescent="0.15">
      <c r="B268" s="727">
        <f>B265+1</f>
        <v>83</v>
      </c>
      <c r="C268" s="728"/>
      <c r="D268" s="729"/>
      <c r="E268" s="730"/>
      <c r="F268" s="259"/>
      <c r="G268" s="737"/>
      <c r="H268" s="740"/>
      <c r="I268" s="741"/>
      <c r="J268" s="741"/>
      <c r="K268" s="742"/>
      <c r="L268" s="744"/>
      <c r="M268" s="705"/>
      <c r="N268" s="705"/>
      <c r="O268" s="706"/>
      <c r="P268" s="747" t="s">
        <v>248</v>
      </c>
      <c r="Q268" s="748"/>
      <c r="R268" s="749"/>
      <c r="S268" s="248"/>
      <c r="T268" s="249"/>
      <c r="U268" s="249"/>
      <c r="V268" s="249"/>
      <c r="W268" s="249"/>
      <c r="X268" s="249"/>
      <c r="Y268" s="250"/>
      <c r="Z268" s="248"/>
      <c r="AA268" s="249"/>
      <c r="AB268" s="249"/>
      <c r="AC268" s="249"/>
      <c r="AD268" s="249"/>
      <c r="AE268" s="249"/>
      <c r="AF268" s="250"/>
      <c r="AG268" s="248"/>
      <c r="AH268" s="249"/>
      <c r="AI268" s="249"/>
      <c r="AJ268" s="249"/>
      <c r="AK268" s="249"/>
      <c r="AL268" s="249"/>
      <c r="AM268" s="250"/>
      <c r="AN268" s="248"/>
      <c r="AO268" s="249"/>
      <c r="AP268" s="249"/>
      <c r="AQ268" s="249"/>
      <c r="AR268" s="249"/>
      <c r="AS268" s="249"/>
      <c r="AT268" s="250"/>
      <c r="AU268" s="248"/>
      <c r="AV268" s="249"/>
      <c r="AW268" s="249"/>
      <c r="AX268" s="700"/>
      <c r="AY268" s="701"/>
      <c r="AZ268" s="702"/>
      <c r="BA268" s="703"/>
      <c r="BB268" s="704"/>
      <c r="BC268" s="705"/>
      <c r="BD268" s="705"/>
      <c r="BE268" s="705"/>
      <c r="BF268" s="706"/>
    </row>
    <row r="269" spans="2:58" ht="20.25" customHeight="1" x14ac:dyDescent="0.15">
      <c r="B269" s="727"/>
      <c r="C269" s="731"/>
      <c r="D269" s="732"/>
      <c r="E269" s="733"/>
      <c r="F269" s="251"/>
      <c r="G269" s="738"/>
      <c r="H269" s="743"/>
      <c r="I269" s="741"/>
      <c r="J269" s="741"/>
      <c r="K269" s="742"/>
      <c r="L269" s="745"/>
      <c r="M269" s="708"/>
      <c r="N269" s="708"/>
      <c r="O269" s="709"/>
      <c r="P269" s="713" t="s">
        <v>249</v>
      </c>
      <c r="Q269" s="714"/>
      <c r="R269" s="715"/>
      <c r="S269" s="252" t="str">
        <f>IF(S268="","",VLOOKUP(S268,'シフト記号表（勤務時間帯）'!$C$6:$K$35,9,FALSE))</f>
        <v/>
      </c>
      <c r="T269" s="253" t="str">
        <f>IF(T268="","",VLOOKUP(T268,'シフト記号表（勤務時間帯）'!$C$6:$K$35,9,FALSE))</f>
        <v/>
      </c>
      <c r="U269" s="253" t="str">
        <f>IF(U268="","",VLOOKUP(U268,'シフト記号表（勤務時間帯）'!$C$6:$K$35,9,FALSE))</f>
        <v/>
      </c>
      <c r="V269" s="253" t="str">
        <f>IF(V268="","",VLOOKUP(V268,'シフト記号表（勤務時間帯）'!$C$6:$K$35,9,FALSE))</f>
        <v/>
      </c>
      <c r="W269" s="253" t="str">
        <f>IF(W268="","",VLOOKUP(W268,'シフト記号表（勤務時間帯）'!$C$6:$K$35,9,FALSE))</f>
        <v/>
      </c>
      <c r="X269" s="253" t="str">
        <f>IF(X268="","",VLOOKUP(X268,'シフト記号表（勤務時間帯）'!$C$6:$K$35,9,FALSE))</f>
        <v/>
      </c>
      <c r="Y269" s="254" t="str">
        <f>IF(Y268="","",VLOOKUP(Y268,'シフト記号表（勤務時間帯）'!$C$6:$K$35,9,FALSE))</f>
        <v/>
      </c>
      <c r="Z269" s="252" t="str">
        <f>IF(Z268="","",VLOOKUP(Z268,'シフト記号表（勤務時間帯）'!$C$6:$K$35,9,FALSE))</f>
        <v/>
      </c>
      <c r="AA269" s="253" t="str">
        <f>IF(AA268="","",VLOOKUP(AA268,'シフト記号表（勤務時間帯）'!$C$6:$K$35,9,FALSE))</f>
        <v/>
      </c>
      <c r="AB269" s="253" t="str">
        <f>IF(AB268="","",VLOOKUP(AB268,'シフト記号表（勤務時間帯）'!$C$6:$K$35,9,FALSE))</f>
        <v/>
      </c>
      <c r="AC269" s="253" t="str">
        <f>IF(AC268="","",VLOOKUP(AC268,'シフト記号表（勤務時間帯）'!$C$6:$K$35,9,FALSE))</f>
        <v/>
      </c>
      <c r="AD269" s="253" t="str">
        <f>IF(AD268="","",VLOOKUP(AD268,'シフト記号表（勤務時間帯）'!$C$6:$K$35,9,FALSE))</f>
        <v/>
      </c>
      <c r="AE269" s="253" t="str">
        <f>IF(AE268="","",VLOOKUP(AE268,'シフト記号表（勤務時間帯）'!$C$6:$K$35,9,FALSE))</f>
        <v/>
      </c>
      <c r="AF269" s="254" t="str">
        <f>IF(AF268="","",VLOOKUP(AF268,'シフト記号表（勤務時間帯）'!$C$6:$K$35,9,FALSE))</f>
        <v/>
      </c>
      <c r="AG269" s="252" t="str">
        <f>IF(AG268="","",VLOOKUP(AG268,'シフト記号表（勤務時間帯）'!$C$6:$K$35,9,FALSE))</f>
        <v/>
      </c>
      <c r="AH269" s="253" t="str">
        <f>IF(AH268="","",VLOOKUP(AH268,'シフト記号表（勤務時間帯）'!$C$6:$K$35,9,FALSE))</f>
        <v/>
      </c>
      <c r="AI269" s="253" t="str">
        <f>IF(AI268="","",VLOOKUP(AI268,'シフト記号表（勤務時間帯）'!$C$6:$K$35,9,FALSE))</f>
        <v/>
      </c>
      <c r="AJ269" s="253" t="str">
        <f>IF(AJ268="","",VLOOKUP(AJ268,'シフト記号表（勤務時間帯）'!$C$6:$K$35,9,FALSE))</f>
        <v/>
      </c>
      <c r="AK269" s="253" t="str">
        <f>IF(AK268="","",VLOOKUP(AK268,'シフト記号表（勤務時間帯）'!$C$6:$K$35,9,FALSE))</f>
        <v/>
      </c>
      <c r="AL269" s="253" t="str">
        <f>IF(AL268="","",VLOOKUP(AL268,'シフト記号表（勤務時間帯）'!$C$6:$K$35,9,FALSE))</f>
        <v/>
      </c>
      <c r="AM269" s="254" t="str">
        <f>IF(AM268="","",VLOOKUP(AM268,'シフト記号表（勤務時間帯）'!$C$6:$K$35,9,FALSE))</f>
        <v/>
      </c>
      <c r="AN269" s="252" t="str">
        <f>IF(AN268="","",VLOOKUP(AN268,'シフト記号表（勤務時間帯）'!$C$6:$K$35,9,FALSE))</f>
        <v/>
      </c>
      <c r="AO269" s="253" t="str">
        <f>IF(AO268="","",VLOOKUP(AO268,'シフト記号表（勤務時間帯）'!$C$6:$K$35,9,FALSE))</f>
        <v/>
      </c>
      <c r="AP269" s="253" t="str">
        <f>IF(AP268="","",VLOOKUP(AP268,'シフト記号表（勤務時間帯）'!$C$6:$K$35,9,FALSE))</f>
        <v/>
      </c>
      <c r="AQ269" s="253" t="str">
        <f>IF(AQ268="","",VLOOKUP(AQ268,'シフト記号表（勤務時間帯）'!$C$6:$K$35,9,FALSE))</f>
        <v/>
      </c>
      <c r="AR269" s="253" t="str">
        <f>IF(AR268="","",VLOOKUP(AR268,'シフト記号表（勤務時間帯）'!$C$6:$K$35,9,FALSE))</f>
        <v/>
      </c>
      <c r="AS269" s="253" t="str">
        <f>IF(AS268="","",VLOOKUP(AS268,'シフト記号表（勤務時間帯）'!$C$6:$K$35,9,FALSE))</f>
        <v/>
      </c>
      <c r="AT269" s="254" t="str">
        <f>IF(AT268="","",VLOOKUP(AT268,'シフト記号表（勤務時間帯）'!$C$6:$K$35,9,FALSE))</f>
        <v/>
      </c>
      <c r="AU269" s="252" t="str">
        <f>IF(AU268="","",VLOOKUP(AU268,'シフト記号表（勤務時間帯）'!$C$6:$K$35,9,FALSE))</f>
        <v/>
      </c>
      <c r="AV269" s="253" t="str">
        <f>IF(AV268="","",VLOOKUP(AV268,'シフト記号表（勤務時間帯）'!$C$6:$K$35,9,FALSE))</f>
        <v/>
      </c>
      <c r="AW269" s="253" t="str">
        <f>IF(AW268="","",VLOOKUP(AW268,'シフト記号表（勤務時間帯）'!$C$6:$K$35,9,FALSE))</f>
        <v/>
      </c>
      <c r="AX269" s="716" t="str">
        <f>IF($BB$3="４週",SUM(S269:AT269),IF($BB$3="暦月",SUM(S269:AW269),""))</f>
        <v/>
      </c>
      <c r="AY269" s="717"/>
      <c r="AZ269" s="718" t="str">
        <f>IF($BB$3="４週",AX269/4,IF($BB$3="暦月",'勤務表（参考様式１_100名まで）'!AX269/('勤務表（参考様式１_100名まで）'!$BB$8/7),""))</f>
        <v/>
      </c>
      <c r="BA269" s="719"/>
      <c r="BB269" s="707"/>
      <c r="BC269" s="708"/>
      <c r="BD269" s="708"/>
      <c r="BE269" s="708"/>
      <c r="BF269" s="709"/>
    </row>
    <row r="270" spans="2:58" ht="20.25" customHeight="1" x14ac:dyDescent="0.15">
      <c r="B270" s="727"/>
      <c r="C270" s="734"/>
      <c r="D270" s="735"/>
      <c r="E270" s="736"/>
      <c r="F270" s="260">
        <f>C268</f>
        <v>0</v>
      </c>
      <c r="G270" s="739"/>
      <c r="H270" s="743"/>
      <c r="I270" s="741"/>
      <c r="J270" s="741"/>
      <c r="K270" s="742"/>
      <c r="L270" s="746"/>
      <c r="M270" s="711"/>
      <c r="N270" s="711"/>
      <c r="O270" s="712"/>
      <c r="P270" s="720" t="s">
        <v>250</v>
      </c>
      <c r="Q270" s="721"/>
      <c r="R270" s="722"/>
      <c r="S270" s="256" t="str">
        <f>IF(S268="","",VLOOKUP(S268,'シフト記号表（勤務時間帯）'!$C$6:$U$35,19,FALSE))</f>
        <v/>
      </c>
      <c r="T270" s="257" t="str">
        <f>IF(T268="","",VLOOKUP(T268,'シフト記号表（勤務時間帯）'!$C$6:$U$35,19,FALSE))</f>
        <v/>
      </c>
      <c r="U270" s="257" t="str">
        <f>IF(U268="","",VLOOKUP(U268,'シフト記号表（勤務時間帯）'!$C$6:$U$35,19,FALSE))</f>
        <v/>
      </c>
      <c r="V270" s="257" t="str">
        <f>IF(V268="","",VLOOKUP(V268,'シフト記号表（勤務時間帯）'!$C$6:$U$35,19,FALSE))</f>
        <v/>
      </c>
      <c r="W270" s="257" t="str">
        <f>IF(W268="","",VLOOKUP(W268,'シフト記号表（勤務時間帯）'!$C$6:$U$35,19,FALSE))</f>
        <v/>
      </c>
      <c r="X270" s="257" t="str">
        <f>IF(X268="","",VLOOKUP(X268,'シフト記号表（勤務時間帯）'!$C$6:$U$35,19,FALSE))</f>
        <v/>
      </c>
      <c r="Y270" s="258" t="str">
        <f>IF(Y268="","",VLOOKUP(Y268,'シフト記号表（勤務時間帯）'!$C$6:$U$35,19,FALSE))</f>
        <v/>
      </c>
      <c r="Z270" s="256" t="str">
        <f>IF(Z268="","",VLOOKUP(Z268,'シフト記号表（勤務時間帯）'!$C$6:$U$35,19,FALSE))</f>
        <v/>
      </c>
      <c r="AA270" s="257" t="str">
        <f>IF(AA268="","",VLOOKUP(AA268,'シフト記号表（勤務時間帯）'!$C$6:$U$35,19,FALSE))</f>
        <v/>
      </c>
      <c r="AB270" s="257" t="str">
        <f>IF(AB268="","",VLOOKUP(AB268,'シフト記号表（勤務時間帯）'!$C$6:$U$35,19,FALSE))</f>
        <v/>
      </c>
      <c r="AC270" s="257" t="str">
        <f>IF(AC268="","",VLOOKUP(AC268,'シフト記号表（勤務時間帯）'!$C$6:$U$35,19,FALSE))</f>
        <v/>
      </c>
      <c r="AD270" s="257" t="str">
        <f>IF(AD268="","",VLOOKUP(AD268,'シフト記号表（勤務時間帯）'!$C$6:$U$35,19,FALSE))</f>
        <v/>
      </c>
      <c r="AE270" s="257" t="str">
        <f>IF(AE268="","",VLOOKUP(AE268,'シフト記号表（勤務時間帯）'!$C$6:$U$35,19,FALSE))</f>
        <v/>
      </c>
      <c r="AF270" s="258" t="str">
        <f>IF(AF268="","",VLOOKUP(AF268,'シフト記号表（勤務時間帯）'!$C$6:$U$35,19,FALSE))</f>
        <v/>
      </c>
      <c r="AG270" s="256" t="str">
        <f>IF(AG268="","",VLOOKUP(AG268,'シフト記号表（勤務時間帯）'!$C$6:$U$35,19,FALSE))</f>
        <v/>
      </c>
      <c r="AH270" s="257" t="str">
        <f>IF(AH268="","",VLOOKUP(AH268,'シフト記号表（勤務時間帯）'!$C$6:$U$35,19,FALSE))</f>
        <v/>
      </c>
      <c r="AI270" s="257" t="str">
        <f>IF(AI268="","",VLOOKUP(AI268,'シフト記号表（勤務時間帯）'!$C$6:$U$35,19,FALSE))</f>
        <v/>
      </c>
      <c r="AJ270" s="257" t="str">
        <f>IF(AJ268="","",VLOOKUP(AJ268,'シフト記号表（勤務時間帯）'!$C$6:$U$35,19,FALSE))</f>
        <v/>
      </c>
      <c r="AK270" s="257" t="str">
        <f>IF(AK268="","",VLOOKUP(AK268,'シフト記号表（勤務時間帯）'!$C$6:$U$35,19,FALSE))</f>
        <v/>
      </c>
      <c r="AL270" s="257" t="str">
        <f>IF(AL268="","",VLOOKUP(AL268,'シフト記号表（勤務時間帯）'!$C$6:$U$35,19,FALSE))</f>
        <v/>
      </c>
      <c r="AM270" s="258" t="str">
        <f>IF(AM268="","",VLOOKUP(AM268,'シフト記号表（勤務時間帯）'!$C$6:$U$35,19,FALSE))</f>
        <v/>
      </c>
      <c r="AN270" s="256" t="str">
        <f>IF(AN268="","",VLOOKUP(AN268,'シフト記号表（勤務時間帯）'!$C$6:$U$35,19,FALSE))</f>
        <v/>
      </c>
      <c r="AO270" s="257" t="str">
        <f>IF(AO268="","",VLOOKUP(AO268,'シフト記号表（勤務時間帯）'!$C$6:$U$35,19,FALSE))</f>
        <v/>
      </c>
      <c r="AP270" s="257" t="str">
        <f>IF(AP268="","",VLOOKUP(AP268,'シフト記号表（勤務時間帯）'!$C$6:$U$35,19,FALSE))</f>
        <v/>
      </c>
      <c r="AQ270" s="257" t="str">
        <f>IF(AQ268="","",VLOOKUP(AQ268,'シフト記号表（勤務時間帯）'!$C$6:$U$35,19,FALSE))</f>
        <v/>
      </c>
      <c r="AR270" s="257" t="str">
        <f>IF(AR268="","",VLOOKUP(AR268,'シフト記号表（勤務時間帯）'!$C$6:$U$35,19,FALSE))</f>
        <v/>
      </c>
      <c r="AS270" s="257" t="str">
        <f>IF(AS268="","",VLOOKUP(AS268,'シフト記号表（勤務時間帯）'!$C$6:$U$35,19,FALSE))</f>
        <v/>
      </c>
      <c r="AT270" s="258" t="str">
        <f>IF(AT268="","",VLOOKUP(AT268,'シフト記号表（勤務時間帯）'!$C$6:$U$35,19,FALSE))</f>
        <v/>
      </c>
      <c r="AU270" s="256" t="str">
        <f>IF(AU268="","",VLOOKUP(AU268,'シフト記号表（勤務時間帯）'!$C$6:$U$35,19,FALSE))</f>
        <v/>
      </c>
      <c r="AV270" s="257" t="str">
        <f>IF(AV268="","",VLOOKUP(AV268,'シフト記号表（勤務時間帯）'!$C$6:$U$35,19,FALSE))</f>
        <v/>
      </c>
      <c r="AW270" s="257" t="str">
        <f>IF(AW268="","",VLOOKUP(AW268,'シフト記号表（勤務時間帯）'!$C$6:$U$35,19,FALSE))</f>
        <v/>
      </c>
      <c r="AX270" s="723" t="str">
        <f>IF($BB$3="４週",SUM(S270:AT270),IF($BB$3="暦月",SUM(S270:AW270),""))</f>
        <v/>
      </c>
      <c r="AY270" s="724"/>
      <c r="AZ270" s="725" t="str">
        <f>IF($BB$3="４週",AX270/4,IF($BB$3="暦月",'勤務表（参考様式１_100名まで）'!AX270/('勤務表（参考様式１_100名まで）'!$BB$8/7),""))</f>
        <v/>
      </c>
      <c r="BA270" s="726"/>
      <c r="BB270" s="710"/>
      <c r="BC270" s="711"/>
      <c r="BD270" s="711"/>
      <c r="BE270" s="711"/>
      <c r="BF270" s="712"/>
    </row>
    <row r="271" spans="2:58" ht="20.25" customHeight="1" x14ac:dyDescent="0.15">
      <c r="B271" s="727">
        <f>B268+1</f>
        <v>84</v>
      </c>
      <c r="C271" s="728"/>
      <c r="D271" s="729"/>
      <c r="E271" s="730"/>
      <c r="F271" s="259"/>
      <c r="G271" s="737"/>
      <c r="H271" s="740"/>
      <c r="I271" s="741"/>
      <c r="J271" s="741"/>
      <c r="K271" s="742"/>
      <c r="L271" s="744"/>
      <c r="M271" s="705"/>
      <c r="N271" s="705"/>
      <c r="O271" s="706"/>
      <c r="P271" s="747" t="s">
        <v>248</v>
      </c>
      <c r="Q271" s="748"/>
      <c r="R271" s="749"/>
      <c r="S271" s="248"/>
      <c r="T271" s="249"/>
      <c r="U271" s="249"/>
      <c r="V271" s="249"/>
      <c r="W271" s="249"/>
      <c r="X271" s="249"/>
      <c r="Y271" s="250"/>
      <c r="Z271" s="248"/>
      <c r="AA271" s="249"/>
      <c r="AB271" s="249"/>
      <c r="AC271" s="249"/>
      <c r="AD271" s="249"/>
      <c r="AE271" s="249"/>
      <c r="AF271" s="250"/>
      <c r="AG271" s="248"/>
      <c r="AH271" s="249"/>
      <c r="AI271" s="249"/>
      <c r="AJ271" s="249"/>
      <c r="AK271" s="249"/>
      <c r="AL271" s="249"/>
      <c r="AM271" s="250"/>
      <c r="AN271" s="248"/>
      <c r="AO271" s="249"/>
      <c r="AP271" s="249"/>
      <c r="AQ271" s="249"/>
      <c r="AR271" s="249"/>
      <c r="AS271" s="249"/>
      <c r="AT271" s="250"/>
      <c r="AU271" s="248"/>
      <c r="AV271" s="249"/>
      <c r="AW271" s="249"/>
      <c r="AX271" s="700"/>
      <c r="AY271" s="701"/>
      <c r="AZ271" s="702"/>
      <c r="BA271" s="703"/>
      <c r="BB271" s="704"/>
      <c r="BC271" s="705"/>
      <c r="BD271" s="705"/>
      <c r="BE271" s="705"/>
      <c r="BF271" s="706"/>
    </row>
    <row r="272" spans="2:58" ht="20.25" customHeight="1" x14ac:dyDescent="0.15">
      <c r="B272" s="727"/>
      <c r="C272" s="731"/>
      <c r="D272" s="732"/>
      <c r="E272" s="733"/>
      <c r="F272" s="251"/>
      <c r="G272" s="738"/>
      <c r="H272" s="743"/>
      <c r="I272" s="741"/>
      <c r="J272" s="741"/>
      <c r="K272" s="742"/>
      <c r="L272" s="745"/>
      <c r="M272" s="708"/>
      <c r="N272" s="708"/>
      <c r="O272" s="709"/>
      <c r="P272" s="713" t="s">
        <v>249</v>
      </c>
      <c r="Q272" s="714"/>
      <c r="R272" s="715"/>
      <c r="S272" s="252" t="str">
        <f>IF(S271="","",VLOOKUP(S271,'シフト記号表（勤務時間帯）'!$C$6:$K$35,9,FALSE))</f>
        <v/>
      </c>
      <c r="T272" s="253" t="str">
        <f>IF(T271="","",VLOOKUP(T271,'シフト記号表（勤務時間帯）'!$C$6:$K$35,9,FALSE))</f>
        <v/>
      </c>
      <c r="U272" s="253" t="str">
        <f>IF(U271="","",VLOOKUP(U271,'シフト記号表（勤務時間帯）'!$C$6:$K$35,9,FALSE))</f>
        <v/>
      </c>
      <c r="V272" s="253" t="str">
        <f>IF(V271="","",VLOOKUP(V271,'シフト記号表（勤務時間帯）'!$C$6:$K$35,9,FALSE))</f>
        <v/>
      </c>
      <c r="W272" s="253" t="str">
        <f>IF(W271="","",VLOOKUP(W271,'シフト記号表（勤務時間帯）'!$C$6:$K$35,9,FALSE))</f>
        <v/>
      </c>
      <c r="X272" s="253" t="str">
        <f>IF(X271="","",VLOOKUP(X271,'シフト記号表（勤務時間帯）'!$C$6:$K$35,9,FALSE))</f>
        <v/>
      </c>
      <c r="Y272" s="254" t="str">
        <f>IF(Y271="","",VLOOKUP(Y271,'シフト記号表（勤務時間帯）'!$C$6:$K$35,9,FALSE))</f>
        <v/>
      </c>
      <c r="Z272" s="252" t="str">
        <f>IF(Z271="","",VLOOKUP(Z271,'シフト記号表（勤務時間帯）'!$C$6:$K$35,9,FALSE))</f>
        <v/>
      </c>
      <c r="AA272" s="253" t="str">
        <f>IF(AA271="","",VLOOKUP(AA271,'シフト記号表（勤務時間帯）'!$C$6:$K$35,9,FALSE))</f>
        <v/>
      </c>
      <c r="AB272" s="253" t="str">
        <f>IF(AB271="","",VLOOKUP(AB271,'シフト記号表（勤務時間帯）'!$C$6:$K$35,9,FALSE))</f>
        <v/>
      </c>
      <c r="AC272" s="253" t="str">
        <f>IF(AC271="","",VLOOKUP(AC271,'シフト記号表（勤務時間帯）'!$C$6:$K$35,9,FALSE))</f>
        <v/>
      </c>
      <c r="AD272" s="253" t="str">
        <f>IF(AD271="","",VLOOKUP(AD271,'シフト記号表（勤務時間帯）'!$C$6:$K$35,9,FALSE))</f>
        <v/>
      </c>
      <c r="AE272" s="253" t="str">
        <f>IF(AE271="","",VLOOKUP(AE271,'シフト記号表（勤務時間帯）'!$C$6:$K$35,9,FALSE))</f>
        <v/>
      </c>
      <c r="AF272" s="254" t="str">
        <f>IF(AF271="","",VLOOKUP(AF271,'シフト記号表（勤務時間帯）'!$C$6:$K$35,9,FALSE))</f>
        <v/>
      </c>
      <c r="AG272" s="252" t="str">
        <f>IF(AG271="","",VLOOKUP(AG271,'シフト記号表（勤務時間帯）'!$C$6:$K$35,9,FALSE))</f>
        <v/>
      </c>
      <c r="AH272" s="253" t="str">
        <f>IF(AH271="","",VLOOKUP(AH271,'シフト記号表（勤務時間帯）'!$C$6:$K$35,9,FALSE))</f>
        <v/>
      </c>
      <c r="AI272" s="253" t="str">
        <f>IF(AI271="","",VLOOKUP(AI271,'シフト記号表（勤務時間帯）'!$C$6:$K$35,9,FALSE))</f>
        <v/>
      </c>
      <c r="AJ272" s="253" t="str">
        <f>IF(AJ271="","",VLOOKUP(AJ271,'シフト記号表（勤務時間帯）'!$C$6:$K$35,9,FALSE))</f>
        <v/>
      </c>
      <c r="AK272" s="253" t="str">
        <f>IF(AK271="","",VLOOKUP(AK271,'シフト記号表（勤務時間帯）'!$C$6:$K$35,9,FALSE))</f>
        <v/>
      </c>
      <c r="AL272" s="253" t="str">
        <f>IF(AL271="","",VLOOKUP(AL271,'シフト記号表（勤務時間帯）'!$C$6:$K$35,9,FALSE))</f>
        <v/>
      </c>
      <c r="AM272" s="254" t="str">
        <f>IF(AM271="","",VLOOKUP(AM271,'シフト記号表（勤務時間帯）'!$C$6:$K$35,9,FALSE))</f>
        <v/>
      </c>
      <c r="AN272" s="252" t="str">
        <f>IF(AN271="","",VLOOKUP(AN271,'シフト記号表（勤務時間帯）'!$C$6:$K$35,9,FALSE))</f>
        <v/>
      </c>
      <c r="AO272" s="253" t="str">
        <f>IF(AO271="","",VLOOKUP(AO271,'シフト記号表（勤務時間帯）'!$C$6:$K$35,9,FALSE))</f>
        <v/>
      </c>
      <c r="AP272" s="253" t="str">
        <f>IF(AP271="","",VLOOKUP(AP271,'シフト記号表（勤務時間帯）'!$C$6:$K$35,9,FALSE))</f>
        <v/>
      </c>
      <c r="AQ272" s="253" t="str">
        <f>IF(AQ271="","",VLOOKUP(AQ271,'シフト記号表（勤務時間帯）'!$C$6:$K$35,9,FALSE))</f>
        <v/>
      </c>
      <c r="AR272" s="253" t="str">
        <f>IF(AR271="","",VLOOKUP(AR271,'シフト記号表（勤務時間帯）'!$C$6:$K$35,9,FALSE))</f>
        <v/>
      </c>
      <c r="AS272" s="253" t="str">
        <f>IF(AS271="","",VLOOKUP(AS271,'シフト記号表（勤務時間帯）'!$C$6:$K$35,9,FALSE))</f>
        <v/>
      </c>
      <c r="AT272" s="254" t="str">
        <f>IF(AT271="","",VLOOKUP(AT271,'シフト記号表（勤務時間帯）'!$C$6:$K$35,9,FALSE))</f>
        <v/>
      </c>
      <c r="AU272" s="252" t="str">
        <f>IF(AU271="","",VLOOKUP(AU271,'シフト記号表（勤務時間帯）'!$C$6:$K$35,9,FALSE))</f>
        <v/>
      </c>
      <c r="AV272" s="253" t="str">
        <f>IF(AV271="","",VLOOKUP(AV271,'シフト記号表（勤務時間帯）'!$C$6:$K$35,9,FALSE))</f>
        <v/>
      </c>
      <c r="AW272" s="253" t="str">
        <f>IF(AW271="","",VLOOKUP(AW271,'シフト記号表（勤務時間帯）'!$C$6:$K$35,9,FALSE))</f>
        <v/>
      </c>
      <c r="AX272" s="716" t="str">
        <f>IF($BB$3="４週",SUM(S272:AT272),IF($BB$3="暦月",SUM(S272:AW272),""))</f>
        <v/>
      </c>
      <c r="AY272" s="717"/>
      <c r="AZ272" s="718" t="str">
        <f>IF($BB$3="４週",AX272/4,IF($BB$3="暦月",'勤務表（参考様式１_100名まで）'!AX272/('勤務表（参考様式１_100名まで）'!$BB$8/7),""))</f>
        <v/>
      </c>
      <c r="BA272" s="719"/>
      <c r="BB272" s="707"/>
      <c r="BC272" s="708"/>
      <c r="BD272" s="708"/>
      <c r="BE272" s="708"/>
      <c r="BF272" s="709"/>
    </row>
    <row r="273" spans="2:58" ht="20.25" customHeight="1" x14ac:dyDescent="0.15">
      <c r="B273" s="727"/>
      <c r="C273" s="734"/>
      <c r="D273" s="735"/>
      <c r="E273" s="736"/>
      <c r="F273" s="260">
        <f>C271</f>
        <v>0</v>
      </c>
      <c r="G273" s="739"/>
      <c r="H273" s="743"/>
      <c r="I273" s="741"/>
      <c r="J273" s="741"/>
      <c r="K273" s="742"/>
      <c r="L273" s="746"/>
      <c r="M273" s="711"/>
      <c r="N273" s="711"/>
      <c r="O273" s="712"/>
      <c r="P273" s="720" t="s">
        <v>250</v>
      </c>
      <c r="Q273" s="721"/>
      <c r="R273" s="722"/>
      <c r="S273" s="256" t="str">
        <f>IF(S271="","",VLOOKUP(S271,'シフト記号表（勤務時間帯）'!$C$6:$U$35,19,FALSE))</f>
        <v/>
      </c>
      <c r="T273" s="257" t="str">
        <f>IF(T271="","",VLOOKUP(T271,'シフト記号表（勤務時間帯）'!$C$6:$U$35,19,FALSE))</f>
        <v/>
      </c>
      <c r="U273" s="257" t="str">
        <f>IF(U271="","",VLOOKUP(U271,'シフト記号表（勤務時間帯）'!$C$6:$U$35,19,FALSE))</f>
        <v/>
      </c>
      <c r="V273" s="257" t="str">
        <f>IF(V271="","",VLOOKUP(V271,'シフト記号表（勤務時間帯）'!$C$6:$U$35,19,FALSE))</f>
        <v/>
      </c>
      <c r="W273" s="257" t="str">
        <f>IF(W271="","",VLOOKUP(W271,'シフト記号表（勤務時間帯）'!$C$6:$U$35,19,FALSE))</f>
        <v/>
      </c>
      <c r="X273" s="257" t="str">
        <f>IF(X271="","",VLOOKUP(X271,'シフト記号表（勤務時間帯）'!$C$6:$U$35,19,FALSE))</f>
        <v/>
      </c>
      <c r="Y273" s="258" t="str">
        <f>IF(Y271="","",VLOOKUP(Y271,'シフト記号表（勤務時間帯）'!$C$6:$U$35,19,FALSE))</f>
        <v/>
      </c>
      <c r="Z273" s="256" t="str">
        <f>IF(Z271="","",VLOOKUP(Z271,'シフト記号表（勤務時間帯）'!$C$6:$U$35,19,FALSE))</f>
        <v/>
      </c>
      <c r="AA273" s="257" t="str">
        <f>IF(AA271="","",VLOOKUP(AA271,'シフト記号表（勤務時間帯）'!$C$6:$U$35,19,FALSE))</f>
        <v/>
      </c>
      <c r="AB273" s="257" t="str">
        <f>IF(AB271="","",VLOOKUP(AB271,'シフト記号表（勤務時間帯）'!$C$6:$U$35,19,FALSE))</f>
        <v/>
      </c>
      <c r="AC273" s="257" t="str">
        <f>IF(AC271="","",VLOOKUP(AC271,'シフト記号表（勤務時間帯）'!$C$6:$U$35,19,FALSE))</f>
        <v/>
      </c>
      <c r="AD273" s="257" t="str">
        <f>IF(AD271="","",VLOOKUP(AD271,'シフト記号表（勤務時間帯）'!$C$6:$U$35,19,FALSE))</f>
        <v/>
      </c>
      <c r="AE273" s="257" t="str">
        <f>IF(AE271="","",VLOOKUP(AE271,'シフト記号表（勤務時間帯）'!$C$6:$U$35,19,FALSE))</f>
        <v/>
      </c>
      <c r="AF273" s="258" t="str">
        <f>IF(AF271="","",VLOOKUP(AF271,'シフト記号表（勤務時間帯）'!$C$6:$U$35,19,FALSE))</f>
        <v/>
      </c>
      <c r="AG273" s="256" t="str">
        <f>IF(AG271="","",VLOOKUP(AG271,'シフト記号表（勤務時間帯）'!$C$6:$U$35,19,FALSE))</f>
        <v/>
      </c>
      <c r="AH273" s="257" t="str">
        <f>IF(AH271="","",VLOOKUP(AH271,'シフト記号表（勤務時間帯）'!$C$6:$U$35,19,FALSE))</f>
        <v/>
      </c>
      <c r="AI273" s="257" t="str">
        <f>IF(AI271="","",VLOOKUP(AI271,'シフト記号表（勤務時間帯）'!$C$6:$U$35,19,FALSE))</f>
        <v/>
      </c>
      <c r="AJ273" s="257" t="str">
        <f>IF(AJ271="","",VLOOKUP(AJ271,'シフト記号表（勤務時間帯）'!$C$6:$U$35,19,FALSE))</f>
        <v/>
      </c>
      <c r="AK273" s="257" t="str">
        <f>IF(AK271="","",VLOOKUP(AK271,'シフト記号表（勤務時間帯）'!$C$6:$U$35,19,FALSE))</f>
        <v/>
      </c>
      <c r="AL273" s="257" t="str">
        <f>IF(AL271="","",VLOOKUP(AL271,'シフト記号表（勤務時間帯）'!$C$6:$U$35,19,FALSE))</f>
        <v/>
      </c>
      <c r="AM273" s="258" t="str">
        <f>IF(AM271="","",VLOOKUP(AM271,'シフト記号表（勤務時間帯）'!$C$6:$U$35,19,FALSE))</f>
        <v/>
      </c>
      <c r="AN273" s="256" t="str">
        <f>IF(AN271="","",VLOOKUP(AN271,'シフト記号表（勤務時間帯）'!$C$6:$U$35,19,FALSE))</f>
        <v/>
      </c>
      <c r="AO273" s="257" t="str">
        <f>IF(AO271="","",VLOOKUP(AO271,'シフト記号表（勤務時間帯）'!$C$6:$U$35,19,FALSE))</f>
        <v/>
      </c>
      <c r="AP273" s="257" t="str">
        <f>IF(AP271="","",VLOOKUP(AP271,'シフト記号表（勤務時間帯）'!$C$6:$U$35,19,FALSE))</f>
        <v/>
      </c>
      <c r="AQ273" s="257" t="str">
        <f>IF(AQ271="","",VLOOKUP(AQ271,'シフト記号表（勤務時間帯）'!$C$6:$U$35,19,FALSE))</f>
        <v/>
      </c>
      <c r="AR273" s="257" t="str">
        <f>IF(AR271="","",VLOOKUP(AR271,'シフト記号表（勤務時間帯）'!$C$6:$U$35,19,FALSE))</f>
        <v/>
      </c>
      <c r="AS273" s="257" t="str">
        <f>IF(AS271="","",VLOOKUP(AS271,'シフト記号表（勤務時間帯）'!$C$6:$U$35,19,FALSE))</f>
        <v/>
      </c>
      <c r="AT273" s="258" t="str">
        <f>IF(AT271="","",VLOOKUP(AT271,'シフト記号表（勤務時間帯）'!$C$6:$U$35,19,FALSE))</f>
        <v/>
      </c>
      <c r="AU273" s="256" t="str">
        <f>IF(AU271="","",VLOOKUP(AU271,'シフト記号表（勤務時間帯）'!$C$6:$U$35,19,FALSE))</f>
        <v/>
      </c>
      <c r="AV273" s="257" t="str">
        <f>IF(AV271="","",VLOOKUP(AV271,'シフト記号表（勤務時間帯）'!$C$6:$U$35,19,FALSE))</f>
        <v/>
      </c>
      <c r="AW273" s="257" t="str">
        <f>IF(AW271="","",VLOOKUP(AW271,'シフト記号表（勤務時間帯）'!$C$6:$U$35,19,FALSE))</f>
        <v/>
      </c>
      <c r="AX273" s="723" t="str">
        <f>IF($BB$3="４週",SUM(S273:AT273),IF($BB$3="暦月",SUM(S273:AW273),""))</f>
        <v/>
      </c>
      <c r="AY273" s="724"/>
      <c r="AZ273" s="725" t="str">
        <f>IF($BB$3="４週",AX273/4,IF($BB$3="暦月",'勤務表（参考様式１_100名まで）'!AX273/('勤務表（参考様式１_100名まで）'!$BB$8/7),""))</f>
        <v/>
      </c>
      <c r="BA273" s="726"/>
      <c r="BB273" s="710"/>
      <c r="BC273" s="711"/>
      <c r="BD273" s="711"/>
      <c r="BE273" s="711"/>
      <c r="BF273" s="712"/>
    </row>
    <row r="274" spans="2:58" ht="20.25" customHeight="1" x14ac:dyDescent="0.15">
      <c r="B274" s="727">
        <f>B271+1</f>
        <v>85</v>
      </c>
      <c r="C274" s="728"/>
      <c r="D274" s="729"/>
      <c r="E274" s="730"/>
      <c r="F274" s="259"/>
      <c r="G274" s="737"/>
      <c r="H274" s="740"/>
      <c r="I274" s="741"/>
      <c r="J274" s="741"/>
      <c r="K274" s="742"/>
      <c r="L274" s="744"/>
      <c r="M274" s="705"/>
      <c r="N274" s="705"/>
      <c r="O274" s="706"/>
      <c r="P274" s="747" t="s">
        <v>248</v>
      </c>
      <c r="Q274" s="748"/>
      <c r="R274" s="749"/>
      <c r="S274" s="248"/>
      <c r="T274" s="249"/>
      <c r="U274" s="249"/>
      <c r="V274" s="249"/>
      <c r="W274" s="249"/>
      <c r="X274" s="249"/>
      <c r="Y274" s="250"/>
      <c r="Z274" s="248"/>
      <c r="AA274" s="249"/>
      <c r="AB274" s="249"/>
      <c r="AC274" s="249"/>
      <c r="AD274" s="249"/>
      <c r="AE274" s="249"/>
      <c r="AF274" s="250"/>
      <c r="AG274" s="248"/>
      <c r="AH274" s="249"/>
      <c r="AI274" s="249"/>
      <c r="AJ274" s="249"/>
      <c r="AK274" s="249"/>
      <c r="AL274" s="249"/>
      <c r="AM274" s="250"/>
      <c r="AN274" s="248"/>
      <c r="AO274" s="249"/>
      <c r="AP274" s="249"/>
      <c r="AQ274" s="249"/>
      <c r="AR274" s="249"/>
      <c r="AS274" s="249"/>
      <c r="AT274" s="250"/>
      <c r="AU274" s="248"/>
      <c r="AV274" s="249"/>
      <c r="AW274" s="249"/>
      <c r="AX274" s="700"/>
      <c r="AY274" s="701"/>
      <c r="AZ274" s="702"/>
      <c r="BA274" s="703"/>
      <c r="BB274" s="704"/>
      <c r="BC274" s="705"/>
      <c r="BD274" s="705"/>
      <c r="BE274" s="705"/>
      <c r="BF274" s="706"/>
    </row>
    <row r="275" spans="2:58" ht="20.25" customHeight="1" x14ac:dyDescent="0.15">
      <c r="B275" s="727"/>
      <c r="C275" s="731"/>
      <c r="D275" s="732"/>
      <c r="E275" s="733"/>
      <c r="F275" s="251"/>
      <c r="G275" s="738"/>
      <c r="H275" s="743"/>
      <c r="I275" s="741"/>
      <c r="J275" s="741"/>
      <c r="K275" s="742"/>
      <c r="L275" s="745"/>
      <c r="M275" s="708"/>
      <c r="N275" s="708"/>
      <c r="O275" s="709"/>
      <c r="P275" s="713" t="s">
        <v>249</v>
      </c>
      <c r="Q275" s="714"/>
      <c r="R275" s="715"/>
      <c r="S275" s="252" t="str">
        <f>IF(S274="","",VLOOKUP(S274,'シフト記号表（勤務時間帯）'!$C$6:$K$35,9,FALSE))</f>
        <v/>
      </c>
      <c r="T275" s="253" t="str">
        <f>IF(T274="","",VLOOKUP(T274,'シフト記号表（勤務時間帯）'!$C$6:$K$35,9,FALSE))</f>
        <v/>
      </c>
      <c r="U275" s="253" t="str">
        <f>IF(U274="","",VLOOKUP(U274,'シフト記号表（勤務時間帯）'!$C$6:$K$35,9,FALSE))</f>
        <v/>
      </c>
      <c r="V275" s="253" t="str">
        <f>IF(V274="","",VLOOKUP(V274,'シフト記号表（勤務時間帯）'!$C$6:$K$35,9,FALSE))</f>
        <v/>
      </c>
      <c r="W275" s="253" t="str">
        <f>IF(W274="","",VLOOKUP(W274,'シフト記号表（勤務時間帯）'!$C$6:$K$35,9,FALSE))</f>
        <v/>
      </c>
      <c r="X275" s="253" t="str">
        <f>IF(X274="","",VLOOKUP(X274,'シフト記号表（勤務時間帯）'!$C$6:$K$35,9,FALSE))</f>
        <v/>
      </c>
      <c r="Y275" s="254" t="str">
        <f>IF(Y274="","",VLOOKUP(Y274,'シフト記号表（勤務時間帯）'!$C$6:$K$35,9,FALSE))</f>
        <v/>
      </c>
      <c r="Z275" s="252" t="str">
        <f>IF(Z274="","",VLOOKUP(Z274,'シフト記号表（勤務時間帯）'!$C$6:$K$35,9,FALSE))</f>
        <v/>
      </c>
      <c r="AA275" s="253" t="str">
        <f>IF(AA274="","",VLOOKUP(AA274,'シフト記号表（勤務時間帯）'!$C$6:$K$35,9,FALSE))</f>
        <v/>
      </c>
      <c r="AB275" s="253" t="str">
        <f>IF(AB274="","",VLOOKUP(AB274,'シフト記号表（勤務時間帯）'!$C$6:$K$35,9,FALSE))</f>
        <v/>
      </c>
      <c r="AC275" s="253" t="str">
        <f>IF(AC274="","",VLOOKUP(AC274,'シフト記号表（勤務時間帯）'!$C$6:$K$35,9,FALSE))</f>
        <v/>
      </c>
      <c r="AD275" s="253" t="str">
        <f>IF(AD274="","",VLOOKUP(AD274,'シフト記号表（勤務時間帯）'!$C$6:$K$35,9,FALSE))</f>
        <v/>
      </c>
      <c r="AE275" s="253" t="str">
        <f>IF(AE274="","",VLOOKUP(AE274,'シフト記号表（勤務時間帯）'!$C$6:$K$35,9,FALSE))</f>
        <v/>
      </c>
      <c r="AF275" s="254" t="str">
        <f>IF(AF274="","",VLOOKUP(AF274,'シフト記号表（勤務時間帯）'!$C$6:$K$35,9,FALSE))</f>
        <v/>
      </c>
      <c r="AG275" s="252" t="str">
        <f>IF(AG274="","",VLOOKUP(AG274,'シフト記号表（勤務時間帯）'!$C$6:$K$35,9,FALSE))</f>
        <v/>
      </c>
      <c r="AH275" s="253" t="str">
        <f>IF(AH274="","",VLOOKUP(AH274,'シフト記号表（勤務時間帯）'!$C$6:$K$35,9,FALSE))</f>
        <v/>
      </c>
      <c r="AI275" s="253" t="str">
        <f>IF(AI274="","",VLOOKUP(AI274,'シフト記号表（勤務時間帯）'!$C$6:$K$35,9,FALSE))</f>
        <v/>
      </c>
      <c r="AJ275" s="253" t="str">
        <f>IF(AJ274="","",VLOOKUP(AJ274,'シフト記号表（勤務時間帯）'!$C$6:$K$35,9,FALSE))</f>
        <v/>
      </c>
      <c r="AK275" s="253" t="str">
        <f>IF(AK274="","",VLOOKUP(AK274,'シフト記号表（勤務時間帯）'!$C$6:$K$35,9,FALSE))</f>
        <v/>
      </c>
      <c r="AL275" s="253" t="str">
        <f>IF(AL274="","",VLOOKUP(AL274,'シフト記号表（勤務時間帯）'!$C$6:$K$35,9,FALSE))</f>
        <v/>
      </c>
      <c r="AM275" s="254" t="str">
        <f>IF(AM274="","",VLOOKUP(AM274,'シフト記号表（勤務時間帯）'!$C$6:$K$35,9,FALSE))</f>
        <v/>
      </c>
      <c r="AN275" s="252" t="str">
        <f>IF(AN274="","",VLOOKUP(AN274,'シフト記号表（勤務時間帯）'!$C$6:$K$35,9,FALSE))</f>
        <v/>
      </c>
      <c r="AO275" s="253" t="str">
        <f>IF(AO274="","",VLOOKUP(AO274,'シフト記号表（勤務時間帯）'!$C$6:$K$35,9,FALSE))</f>
        <v/>
      </c>
      <c r="AP275" s="253" t="str">
        <f>IF(AP274="","",VLOOKUP(AP274,'シフト記号表（勤務時間帯）'!$C$6:$K$35,9,FALSE))</f>
        <v/>
      </c>
      <c r="AQ275" s="253" t="str">
        <f>IF(AQ274="","",VLOOKUP(AQ274,'シフト記号表（勤務時間帯）'!$C$6:$K$35,9,FALSE))</f>
        <v/>
      </c>
      <c r="AR275" s="253" t="str">
        <f>IF(AR274="","",VLOOKUP(AR274,'シフト記号表（勤務時間帯）'!$C$6:$K$35,9,FALSE))</f>
        <v/>
      </c>
      <c r="AS275" s="253" t="str">
        <f>IF(AS274="","",VLOOKUP(AS274,'シフト記号表（勤務時間帯）'!$C$6:$K$35,9,FALSE))</f>
        <v/>
      </c>
      <c r="AT275" s="254" t="str">
        <f>IF(AT274="","",VLOOKUP(AT274,'シフト記号表（勤務時間帯）'!$C$6:$K$35,9,FALSE))</f>
        <v/>
      </c>
      <c r="AU275" s="252" t="str">
        <f>IF(AU274="","",VLOOKUP(AU274,'シフト記号表（勤務時間帯）'!$C$6:$K$35,9,FALSE))</f>
        <v/>
      </c>
      <c r="AV275" s="253" t="str">
        <f>IF(AV274="","",VLOOKUP(AV274,'シフト記号表（勤務時間帯）'!$C$6:$K$35,9,FALSE))</f>
        <v/>
      </c>
      <c r="AW275" s="253" t="str">
        <f>IF(AW274="","",VLOOKUP(AW274,'シフト記号表（勤務時間帯）'!$C$6:$K$35,9,FALSE))</f>
        <v/>
      </c>
      <c r="AX275" s="716" t="str">
        <f>IF($BB$3="４週",SUM(S275:AT275),IF($BB$3="暦月",SUM(S275:AW275),""))</f>
        <v/>
      </c>
      <c r="AY275" s="717"/>
      <c r="AZ275" s="718" t="str">
        <f>IF($BB$3="４週",AX275/4,IF($BB$3="暦月",'勤務表（参考様式１_100名まで）'!AX275/('勤務表（参考様式１_100名まで）'!$BB$8/7),""))</f>
        <v/>
      </c>
      <c r="BA275" s="719"/>
      <c r="BB275" s="707"/>
      <c r="BC275" s="708"/>
      <c r="BD275" s="708"/>
      <c r="BE275" s="708"/>
      <c r="BF275" s="709"/>
    </row>
    <row r="276" spans="2:58" ht="20.25" customHeight="1" x14ac:dyDescent="0.15">
      <c r="B276" s="727"/>
      <c r="C276" s="734"/>
      <c r="D276" s="735"/>
      <c r="E276" s="736"/>
      <c r="F276" s="260">
        <f>C274</f>
        <v>0</v>
      </c>
      <c r="G276" s="739"/>
      <c r="H276" s="743"/>
      <c r="I276" s="741"/>
      <c r="J276" s="741"/>
      <c r="K276" s="742"/>
      <c r="L276" s="746"/>
      <c r="M276" s="711"/>
      <c r="N276" s="711"/>
      <c r="O276" s="712"/>
      <c r="P276" s="720" t="s">
        <v>250</v>
      </c>
      <c r="Q276" s="721"/>
      <c r="R276" s="722"/>
      <c r="S276" s="256" t="str">
        <f>IF(S274="","",VLOOKUP(S274,'シフト記号表（勤務時間帯）'!$C$6:$U$35,19,FALSE))</f>
        <v/>
      </c>
      <c r="T276" s="257" t="str">
        <f>IF(T274="","",VLOOKUP(T274,'シフト記号表（勤務時間帯）'!$C$6:$U$35,19,FALSE))</f>
        <v/>
      </c>
      <c r="U276" s="257" t="str">
        <f>IF(U274="","",VLOOKUP(U274,'シフト記号表（勤務時間帯）'!$C$6:$U$35,19,FALSE))</f>
        <v/>
      </c>
      <c r="V276" s="257" t="str">
        <f>IF(V274="","",VLOOKUP(V274,'シフト記号表（勤務時間帯）'!$C$6:$U$35,19,FALSE))</f>
        <v/>
      </c>
      <c r="W276" s="257" t="str">
        <f>IF(W274="","",VLOOKUP(W274,'シフト記号表（勤務時間帯）'!$C$6:$U$35,19,FALSE))</f>
        <v/>
      </c>
      <c r="X276" s="257" t="str">
        <f>IF(X274="","",VLOOKUP(X274,'シフト記号表（勤務時間帯）'!$C$6:$U$35,19,FALSE))</f>
        <v/>
      </c>
      <c r="Y276" s="258" t="str">
        <f>IF(Y274="","",VLOOKUP(Y274,'シフト記号表（勤務時間帯）'!$C$6:$U$35,19,FALSE))</f>
        <v/>
      </c>
      <c r="Z276" s="256" t="str">
        <f>IF(Z274="","",VLOOKUP(Z274,'シフト記号表（勤務時間帯）'!$C$6:$U$35,19,FALSE))</f>
        <v/>
      </c>
      <c r="AA276" s="257" t="str">
        <f>IF(AA274="","",VLOOKUP(AA274,'シフト記号表（勤務時間帯）'!$C$6:$U$35,19,FALSE))</f>
        <v/>
      </c>
      <c r="AB276" s="257" t="str">
        <f>IF(AB274="","",VLOOKUP(AB274,'シフト記号表（勤務時間帯）'!$C$6:$U$35,19,FALSE))</f>
        <v/>
      </c>
      <c r="AC276" s="257" t="str">
        <f>IF(AC274="","",VLOOKUP(AC274,'シフト記号表（勤務時間帯）'!$C$6:$U$35,19,FALSE))</f>
        <v/>
      </c>
      <c r="AD276" s="257" t="str">
        <f>IF(AD274="","",VLOOKUP(AD274,'シフト記号表（勤務時間帯）'!$C$6:$U$35,19,FALSE))</f>
        <v/>
      </c>
      <c r="AE276" s="257" t="str">
        <f>IF(AE274="","",VLOOKUP(AE274,'シフト記号表（勤務時間帯）'!$C$6:$U$35,19,FALSE))</f>
        <v/>
      </c>
      <c r="AF276" s="258" t="str">
        <f>IF(AF274="","",VLOOKUP(AF274,'シフト記号表（勤務時間帯）'!$C$6:$U$35,19,FALSE))</f>
        <v/>
      </c>
      <c r="AG276" s="256" t="str">
        <f>IF(AG274="","",VLOOKUP(AG274,'シフト記号表（勤務時間帯）'!$C$6:$U$35,19,FALSE))</f>
        <v/>
      </c>
      <c r="AH276" s="257" t="str">
        <f>IF(AH274="","",VLOOKUP(AH274,'シフト記号表（勤務時間帯）'!$C$6:$U$35,19,FALSE))</f>
        <v/>
      </c>
      <c r="AI276" s="257" t="str">
        <f>IF(AI274="","",VLOOKUP(AI274,'シフト記号表（勤務時間帯）'!$C$6:$U$35,19,FALSE))</f>
        <v/>
      </c>
      <c r="AJ276" s="257" t="str">
        <f>IF(AJ274="","",VLOOKUP(AJ274,'シフト記号表（勤務時間帯）'!$C$6:$U$35,19,FALSE))</f>
        <v/>
      </c>
      <c r="AK276" s="257" t="str">
        <f>IF(AK274="","",VLOOKUP(AK274,'シフト記号表（勤務時間帯）'!$C$6:$U$35,19,FALSE))</f>
        <v/>
      </c>
      <c r="AL276" s="257" t="str">
        <f>IF(AL274="","",VLOOKUP(AL274,'シフト記号表（勤務時間帯）'!$C$6:$U$35,19,FALSE))</f>
        <v/>
      </c>
      <c r="AM276" s="258" t="str">
        <f>IF(AM274="","",VLOOKUP(AM274,'シフト記号表（勤務時間帯）'!$C$6:$U$35,19,FALSE))</f>
        <v/>
      </c>
      <c r="AN276" s="256" t="str">
        <f>IF(AN274="","",VLOOKUP(AN274,'シフト記号表（勤務時間帯）'!$C$6:$U$35,19,FALSE))</f>
        <v/>
      </c>
      <c r="AO276" s="257" t="str">
        <f>IF(AO274="","",VLOOKUP(AO274,'シフト記号表（勤務時間帯）'!$C$6:$U$35,19,FALSE))</f>
        <v/>
      </c>
      <c r="AP276" s="257" t="str">
        <f>IF(AP274="","",VLOOKUP(AP274,'シフト記号表（勤務時間帯）'!$C$6:$U$35,19,FALSE))</f>
        <v/>
      </c>
      <c r="AQ276" s="257" t="str">
        <f>IF(AQ274="","",VLOOKUP(AQ274,'シフト記号表（勤務時間帯）'!$C$6:$U$35,19,FALSE))</f>
        <v/>
      </c>
      <c r="AR276" s="257" t="str">
        <f>IF(AR274="","",VLOOKUP(AR274,'シフト記号表（勤務時間帯）'!$C$6:$U$35,19,FALSE))</f>
        <v/>
      </c>
      <c r="AS276" s="257" t="str">
        <f>IF(AS274="","",VLOOKUP(AS274,'シフト記号表（勤務時間帯）'!$C$6:$U$35,19,FALSE))</f>
        <v/>
      </c>
      <c r="AT276" s="258" t="str">
        <f>IF(AT274="","",VLOOKUP(AT274,'シフト記号表（勤務時間帯）'!$C$6:$U$35,19,FALSE))</f>
        <v/>
      </c>
      <c r="AU276" s="256" t="str">
        <f>IF(AU274="","",VLOOKUP(AU274,'シフト記号表（勤務時間帯）'!$C$6:$U$35,19,FALSE))</f>
        <v/>
      </c>
      <c r="AV276" s="257" t="str">
        <f>IF(AV274="","",VLOOKUP(AV274,'シフト記号表（勤務時間帯）'!$C$6:$U$35,19,FALSE))</f>
        <v/>
      </c>
      <c r="AW276" s="257" t="str">
        <f>IF(AW274="","",VLOOKUP(AW274,'シフト記号表（勤務時間帯）'!$C$6:$U$35,19,FALSE))</f>
        <v/>
      </c>
      <c r="AX276" s="723" t="str">
        <f>IF($BB$3="４週",SUM(S276:AT276),IF($BB$3="暦月",SUM(S276:AW276),""))</f>
        <v/>
      </c>
      <c r="AY276" s="724"/>
      <c r="AZ276" s="725" t="str">
        <f>IF($BB$3="４週",AX276/4,IF($BB$3="暦月",'勤務表（参考様式１_100名まで）'!AX276/('勤務表（参考様式１_100名まで）'!$BB$8/7),""))</f>
        <v/>
      </c>
      <c r="BA276" s="726"/>
      <c r="BB276" s="710"/>
      <c r="BC276" s="711"/>
      <c r="BD276" s="711"/>
      <c r="BE276" s="711"/>
      <c r="BF276" s="712"/>
    </row>
    <row r="277" spans="2:58" ht="20.25" customHeight="1" x14ac:dyDescent="0.15">
      <c r="B277" s="727">
        <f>B274+1</f>
        <v>86</v>
      </c>
      <c r="C277" s="728"/>
      <c r="D277" s="729"/>
      <c r="E277" s="730"/>
      <c r="F277" s="259"/>
      <c r="G277" s="737"/>
      <c r="H277" s="740"/>
      <c r="I277" s="741"/>
      <c r="J277" s="741"/>
      <c r="K277" s="742"/>
      <c r="L277" s="744"/>
      <c r="M277" s="705"/>
      <c r="N277" s="705"/>
      <c r="O277" s="706"/>
      <c r="P277" s="747" t="s">
        <v>248</v>
      </c>
      <c r="Q277" s="748"/>
      <c r="R277" s="749"/>
      <c r="S277" s="248"/>
      <c r="T277" s="249"/>
      <c r="U277" s="249"/>
      <c r="V277" s="249"/>
      <c r="W277" s="249"/>
      <c r="X277" s="249"/>
      <c r="Y277" s="250"/>
      <c r="Z277" s="248"/>
      <c r="AA277" s="249"/>
      <c r="AB277" s="249"/>
      <c r="AC277" s="249"/>
      <c r="AD277" s="249"/>
      <c r="AE277" s="249"/>
      <c r="AF277" s="250"/>
      <c r="AG277" s="248"/>
      <c r="AH277" s="249"/>
      <c r="AI277" s="249"/>
      <c r="AJ277" s="249"/>
      <c r="AK277" s="249"/>
      <c r="AL277" s="249"/>
      <c r="AM277" s="250"/>
      <c r="AN277" s="248"/>
      <c r="AO277" s="249"/>
      <c r="AP277" s="249"/>
      <c r="AQ277" s="249"/>
      <c r="AR277" s="249"/>
      <c r="AS277" s="249"/>
      <c r="AT277" s="250"/>
      <c r="AU277" s="248"/>
      <c r="AV277" s="249"/>
      <c r="AW277" s="249"/>
      <c r="AX277" s="700"/>
      <c r="AY277" s="701"/>
      <c r="AZ277" s="702"/>
      <c r="BA277" s="703"/>
      <c r="BB277" s="704"/>
      <c r="BC277" s="705"/>
      <c r="BD277" s="705"/>
      <c r="BE277" s="705"/>
      <c r="BF277" s="706"/>
    </row>
    <row r="278" spans="2:58" ht="20.25" customHeight="1" x14ac:dyDescent="0.15">
      <c r="B278" s="727"/>
      <c r="C278" s="731"/>
      <c r="D278" s="732"/>
      <c r="E278" s="733"/>
      <c r="F278" s="251"/>
      <c r="G278" s="738"/>
      <c r="H278" s="743"/>
      <c r="I278" s="741"/>
      <c r="J278" s="741"/>
      <c r="K278" s="742"/>
      <c r="L278" s="745"/>
      <c r="M278" s="708"/>
      <c r="N278" s="708"/>
      <c r="O278" s="709"/>
      <c r="P278" s="713" t="s">
        <v>249</v>
      </c>
      <c r="Q278" s="714"/>
      <c r="R278" s="715"/>
      <c r="S278" s="252" t="str">
        <f>IF(S277="","",VLOOKUP(S277,'シフト記号表（勤務時間帯）'!$C$6:$K$35,9,FALSE))</f>
        <v/>
      </c>
      <c r="T278" s="253" t="str">
        <f>IF(T277="","",VLOOKUP(T277,'シフト記号表（勤務時間帯）'!$C$6:$K$35,9,FALSE))</f>
        <v/>
      </c>
      <c r="U278" s="253" t="str">
        <f>IF(U277="","",VLOOKUP(U277,'シフト記号表（勤務時間帯）'!$C$6:$K$35,9,FALSE))</f>
        <v/>
      </c>
      <c r="V278" s="253" t="str">
        <f>IF(V277="","",VLOOKUP(V277,'シフト記号表（勤務時間帯）'!$C$6:$K$35,9,FALSE))</f>
        <v/>
      </c>
      <c r="W278" s="253" t="str">
        <f>IF(W277="","",VLOOKUP(W277,'シフト記号表（勤務時間帯）'!$C$6:$K$35,9,FALSE))</f>
        <v/>
      </c>
      <c r="X278" s="253" t="str">
        <f>IF(X277="","",VLOOKUP(X277,'シフト記号表（勤務時間帯）'!$C$6:$K$35,9,FALSE))</f>
        <v/>
      </c>
      <c r="Y278" s="254" t="str">
        <f>IF(Y277="","",VLOOKUP(Y277,'シフト記号表（勤務時間帯）'!$C$6:$K$35,9,FALSE))</f>
        <v/>
      </c>
      <c r="Z278" s="252" t="str">
        <f>IF(Z277="","",VLOOKUP(Z277,'シフト記号表（勤務時間帯）'!$C$6:$K$35,9,FALSE))</f>
        <v/>
      </c>
      <c r="AA278" s="253" t="str">
        <f>IF(AA277="","",VLOOKUP(AA277,'シフト記号表（勤務時間帯）'!$C$6:$K$35,9,FALSE))</f>
        <v/>
      </c>
      <c r="AB278" s="253" t="str">
        <f>IF(AB277="","",VLOOKUP(AB277,'シフト記号表（勤務時間帯）'!$C$6:$K$35,9,FALSE))</f>
        <v/>
      </c>
      <c r="AC278" s="253" t="str">
        <f>IF(AC277="","",VLOOKUP(AC277,'シフト記号表（勤務時間帯）'!$C$6:$K$35,9,FALSE))</f>
        <v/>
      </c>
      <c r="AD278" s="253" t="str">
        <f>IF(AD277="","",VLOOKUP(AD277,'シフト記号表（勤務時間帯）'!$C$6:$K$35,9,FALSE))</f>
        <v/>
      </c>
      <c r="AE278" s="253" t="str">
        <f>IF(AE277="","",VLOOKUP(AE277,'シフト記号表（勤務時間帯）'!$C$6:$K$35,9,FALSE))</f>
        <v/>
      </c>
      <c r="AF278" s="254" t="str">
        <f>IF(AF277="","",VLOOKUP(AF277,'シフト記号表（勤務時間帯）'!$C$6:$K$35,9,FALSE))</f>
        <v/>
      </c>
      <c r="AG278" s="252" t="str">
        <f>IF(AG277="","",VLOOKUP(AG277,'シフト記号表（勤務時間帯）'!$C$6:$K$35,9,FALSE))</f>
        <v/>
      </c>
      <c r="AH278" s="253" t="str">
        <f>IF(AH277="","",VLOOKUP(AH277,'シフト記号表（勤務時間帯）'!$C$6:$K$35,9,FALSE))</f>
        <v/>
      </c>
      <c r="AI278" s="253" t="str">
        <f>IF(AI277="","",VLOOKUP(AI277,'シフト記号表（勤務時間帯）'!$C$6:$K$35,9,FALSE))</f>
        <v/>
      </c>
      <c r="AJ278" s="253" t="str">
        <f>IF(AJ277="","",VLOOKUP(AJ277,'シフト記号表（勤務時間帯）'!$C$6:$K$35,9,FALSE))</f>
        <v/>
      </c>
      <c r="AK278" s="253" t="str">
        <f>IF(AK277="","",VLOOKUP(AK277,'シフト記号表（勤務時間帯）'!$C$6:$K$35,9,FALSE))</f>
        <v/>
      </c>
      <c r="AL278" s="253" t="str">
        <f>IF(AL277="","",VLOOKUP(AL277,'シフト記号表（勤務時間帯）'!$C$6:$K$35,9,FALSE))</f>
        <v/>
      </c>
      <c r="AM278" s="254" t="str">
        <f>IF(AM277="","",VLOOKUP(AM277,'シフト記号表（勤務時間帯）'!$C$6:$K$35,9,FALSE))</f>
        <v/>
      </c>
      <c r="AN278" s="252" t="str">
        <f>IF(AN277="","",VLOOKUP(AN277,'シフト記号表（勤務時間帯）'!$C$6:$K$35,9,FALSE))</f>
        <v/>
      </c>
      <c r="AO278" s="253" t="str">
        <f>IF(AO277="","",VLOOKUP(AO277,'シフト記号表（勤務時間帯）'!$C$6:$K$35,9,FALSE))</f>
        <v/>
      </c>
      <c r="AP278" s="253" t="str">
        <f>IF(AP277="","",VLOOKUP(AP277,'シフト記号表（勤務時間帯）'!$C$6:$K$35,9,FALSE))</f>
        <v/>
      </c>
      <c r="AQ278" s="253" t="str">
        <f>IF(AQ277="","",VLOOKUP(AQ277,'シフト記号表（勤務時間帯）'!$C$6:$K$35,9,FALSE))</f>
        <v/>
      </c>
      <c r="AR278" s="253" t="str">
        <f>IF(AR277="","",VLOOKUP(AR277,'シフト記号表（勤務時間帯）'!$C$6:$K$35,9,FALSE))</f>
        <v/>
      </c>
      <c r="AS278" s="253" t="str">
        <f>IF(AS277="","",VLOOKUP(AS277,'シフト記号表（勤務時間帯）'!$C$6:$K$35,9,FALSE))</f>
        <v/>
      </c>
      <c r="AT278" s="254" t="str">
        <f>IF(AT277="","",VLOOKUP(AT277,'シフト記号表（勤務時間帯）'!$C$6:$K$35,9,FALSE))</f>
        <v/>
      </c>
      <c r="AU278" s="252" t="str">
        <f>IF(AU277="","",VLOOKUP(AU277,'シフト記号表（勤務時間帯）'!$C$6:$K$35,9,FALSE))</f>
        <v/>
      </c>
      <c r="AV278" s="253" t="str">
        <f>IF(AV277="","",VLOOKUP(AV277,'シフト記号表（勤務時間帯）'!$C$6:$K$35,9,FALSE))</f>
        <v/>
      </c>
      <c r="AW278" s="253" t="str">
        <f>IF(AW277="","",VLOOKUP(AW277,'シフト記号表（勤務時間帯）'!$C$6:$K$35,9,FALSE))</f>
        <v/>
      </c>
      <c r="AX278" s="716" t="str">
        <f>IF($BB$3="４週",SUM(S278:AT278),IF($BB$3="暦月",SUM(S278:AW278),""))</f>
        <v/>
      </c>
      <c r="AY278" s="717"/>
      <c r="AZ278" s="718" t="str">
        <f>IF($BB$3="４週",AX278/4,IF($BB$3="暦月",'勤務表（参考様式１_100名まで）'!AX278/('勤務表（参考様式１_100名まで）'!$BB$8/7),""))</f>
        <v/>
      </c>
      <c r="BA278" s="719"/>
      <c r="BB278" s="707"/>
      <c r="BC278" s="708"/>
      <c r="BD278" s="708"/>
      <c r="BE278" s="708"/>
      <c r="BF278" s="709"/>
    </row>
    <row r="279" spans="2:58" ht="20.25" customHeight="1" x14ac:dyDescent="0.15">
      <c r="B279" s="727"/>
      <c r="C279" s="734"/>
      <c r="D279" s="735"/>
      <c r="E279" s="736"/>
      <c r="F279" s="260">
        <f>C277</f>
        <v>0</v>
      </c>
      <c r="G279" s="739"/>
      <c r="H279" s="743"/>
      <c r="I279" s="741"/>
      <c r="J279" s="741"/>
      <c r="K279" s="742"/>
      <c r="L279" s="746"/>
      <c r="M279" s="711"/>
      <c r="N279" s="711"/>
      <c r="O279" s="712"/>
      <c r="P279" s="720" t="s">
        <v>250</v>
      </c>
      <c r="Q279" s="721"/>
      <c r="R279" s="722"/>
      <c r="S279" s="256" t="str">
        <f>IF(S277="","",VLOOKUP(S277,'シフト記号表（勤務時間帯）'!$C$6:$U$35,19,FALSE))</f>
        <v/>
      </c>
      <c r="T279" s="257" t="str">
        <f>IF(T277="","",VLOOKUP(T277,'シフト記号表（勤務時間帯）'!$C$6:$U$35,19,FALSE))</f>
        <v/>
      </c>
      <c r="U279" s="257" t="str">
        <f>IF(U277="","",VLOOKUP(U277,'シフト記号表（勤務時間帯）'!$C$6:$U$35,19,FALSE))</f>
        <v/>
      </c>
      <c r="V279" s="257" t="str">
        <f>IF(V277="","",VLOOKUP(V277,'シフト記号表（勤務時間帯）'!$C$6:$U$35,19,FALSE))</f>
        <v/>
      </c>
      <c r="W279" s="257" t="str">
        <f>IF(W277="","",VLOOKUP(W277,'シフト記号表（勤務時間帯）'!$C$6:$U$35,19,FALSE))</f>
        <v/>
      </c>
      <c r="X279" s="257" t="str">
        <f>IF(X277="","",VLOOKUP(X277,'シフト記号表（勤務時間帯）'!$C$6:$U$35,19,FALSE))</f>
        <v/>
      </c>
      <c r="Y279" s="258" t="str">
        <f>IF(Y277="","",VLOOKUP(Y277,'シフト記号表（勤務時間帯）'!$C$6:$U$35,19,FALSE))</f>
        <v/>
      </c>
      <c r="Z279" s="256" t="str">
        <f>IF(Z277="","",VLOOKUP(Z277,'シフト記号表（勤務時間帯）'!$C$6:$U$35,19,FALSE))</f>
        <v/>
      </c>
      <c r="AA279" s="257" t="str">
        <f>IF(AA277="","",VLOOKUP(AA277,'シフト記号表（勤務時間帯）'!$C$6:$U$35,19,FALSE))</f>
        <v/>
      </c>
      <c r="AB279" s="257" t="str">
        <f>IF(AB277="","",VLOOKUP(AB277,'シフト記号表（勤務時間帯）'!$C$6:$U$35,19,FALSE))</f>
        <v/>
      </c>
      <c r="AC279" s="257" t="str">
        <f>IF(AC277="","",VLOOKUP(AC277,'シフト記号表（勤務時間帯）'!$C$6:$U$35,19,FALSE))</f>
        <v/>
      </c>
      <c r="AD279" s="257" t="str">
        <f>IF(AD277="","",VLOOKUP(AD277,'シフト記号表（勤務時間帯）'!$C$6:$U$35,19,FALSE))</f>
        <v/>
      </c>
      <c r="AE279" s="257" t="str">
        <f>IF(AE277="","",VLOOKUP(AE277,'シフト記号表（勤務時間帯）'!$C$6:$U$35,19,FALSE))</f>
        <v/>
      </c>
      <c r="AF279" s="258" t="str">
        <f>IF(AF277="","",VLOOKUP(AF277,'シフト記号表（勤務時間帯）'!$C$6:$U$35,19,FALSE))</f>
        <v/>
      </c>
      <c r="AG279" s="256" t="str">
        <f>IF(AG277="","",VLOOKUP(AG277,'シフト記号表（勤務時間帯）'!$C$6:$U$35,19,FALSE))</f>
        <v/>
      </c>
      <c r="AH279" s="257" t="str">
        <f>IF(AH277="","",VLOOKUP(AH277,'シフト記号表（勤務時間帯）'!$C$6:$U$35,19,FALSE))</f>
        <v/>
      </c>
      <c r="AI279" s="257" t="str">
        <f>IF(AI277="","",VLOOKUP(AI277,'シフト記号表（勤務時間帯）'!$C$6:$U$35,19,FALSE))</f>
        <v/>
      </c>
      <c r="AJ279" s="257" t="str">
        <f>IF(AJ277="","",VLOOKUP(AJ277,'シフト記号表（勤務時間帯）'!$C$6:$U$35,19,FALSE))</f>
        <v/>
      </c>
      <c r="AK279" s="257" t="str">
        <f>IF(AK277="","",VLOOKUP(AK277,'シフト記号表（勤務時間帯）'!$C$6:$U$35,19,FALSE))</f>
        <v/>
      </c>
      <c r="AL279" s="257" t="str">
        <f>IF(AL277="","",VLOOKUP(AL277,'シフト記号表（勤務時間帯）'!$C$6:$U$35,19,FALSE))</f>
        <v/>
      </c>
      <c r="AM279" s="258" t="str">
        <f>IF(AM277="","",VLOOKUP(AM277,'シフト記号表（勤務時間帯）'!$C$6:$U$35,19,FALSE))</f>
        <v/>
      </c>
      <c r="AN279" s="256" t="str">
        <f>IF(AN277="","",VLOOKUP(AN277,'シフト記号表（勤務時間帯）'!$C$6:$U$35,19,FALSE))</f>
        <v/>
      </c>
      <c r="AO279" s="257" t="str">
        <f>IF(AO277="","",VLOOKUP(AO277,'シフト記号表（勤務時間帯）'!$C$6:$U$35,19,FALSE))</f>
        <v/>
      </c>
      <c r="AP279" s="257" t="str">
        <f>IF(AP277="","",VLOOKUP(AP277,'シフト記号表（勤務時間帯）'!$C$6:$U$35,19,FALSE))</f>
        <v/>
      </c>
      <c r="AQ279" s="257" t="str">
        <f>IF(AQ277="","",VLOOKUP(AQ277,'シフト記号表（勤務時間帯）'!$C$6:$U$35,19,FALSE))</f>
        <v/>
      </c>
      <c r="AR279" s="257" t="str">
        <f>IF(AR277="","",VLOOKUP(AR277,'シフト記号表（勤務時間帯）'!$C$6:$U$35,19,FALSE))</f>
        <v/>
      </c>
      <c r="AS279" s="257" t="str">
        <f>IF(AS277="","",VLOOKUP(AS277,'シフト記号表（勤務時間帯）'!$C$6:$U$35,19,FALSE))</f>
        <v/>
      </c>
      <c r="AT279" s="258" t="str">
        <f>IF(AT277="","",VLOOKUP(AT277,'シフト記号表（勤務時間帯）'!$C$6:$U$35,19,FALSE))</f>
        <v/>
      </c>
      <c r="AU279" s="256" t="str">
        <f>IF(AU277="","",VLOOKUP(AU277,'シフト記号表（勤務時間帯）'!$C$6:$U$35,19,FALSE))</f>
        <v/>
      </c>
      <c r="AV279" s="257" t="str">
        <f>IF(AV277="","",VLOOKUP(AV277,'シフト記号表（勤務時間帯）'!$C$6:$U$35,19,FALSE))</f>
        <v/>
      </c>
      <c r="AW279" s="257" t="str">
        <f>IF(AW277="","",VLOOKUP(AW277,'シフト記号表（勤務時間帯）'!$C$6:$U$35,19,FALSE))</f>
        <v/>
      </c>
      <c r="AX279" s="723" t="str">
        <f>IF($BB$3="４週",SUM(S279:AT279),IF($BB$3="暦月",SUM(S279:AW279),""))</f>
        <v/>
      </c>
      <c r="AY279" s="724"/>
      <c r="AZ279" s="725" t="str">
        <f>IF($BB$3="４週",AX279/4,IF($BB$3="暦月",'勤務表（参考様式１_100名まで）'!AX279/('勤務表（参考様式１_100名まで）'!$BB$8/7),""))</f>
        <v/>
      </c>
      <c r="BA279" s="726"/>
      <c r="BB279" s="710"/>
      <c r="BC279" s="711"/>
      <c r="BD279" s="711"/>
      <c r="BE279" s="711"/>
      <c r="BF279" s="712"/>
    </row>
    <row r="280" spans="2:58" ht="20.25" customHeight="1" x14ac:dyDescent="0.15">
      <c r="B280" s="727">
        <f>B277+1</f>
        <v>87</v>
      </c>
      <c r="C280" s="728"/>
      <c r="D280" s="729"/>
      <c r="E280" s="730"/>
      <c r="F280" s="259"/>
      <c r="G280" s="737"/>
      <c r="H280" s="740"/>
      <c r="I280" s="741"/>
      <c r="J280" s="741"/>
      <c r="K280" s="742"/>
      <c r="L280" s="744"/>
      <c r="M280" s="705"/>
      <c r="N280" s="705"/>
      <c r="O280" s="706"/>
      <c r="P280" s="747" t="s">
        <v>248</v>
      </c>
      <c r="Q280" s="748"/>
      <c r="R280" s="749"/>
      <c r="S280" s="248"/>
      <c r="T280" s="249"/>
      <c r="U280" s="249"/>
      <c r="V280" s="249"/>
      <c r="W280" s="249"/>
      <c r="X280" s="249"/>
      <c r="Y280" s="250"/>
      <c r="Z280" s="248"/>
      <c r="AA280" s="249"/>
      <c r="AB280" s="249"/>
      <c r="AC280" s="249"/>
      <c r="AD280" s="249"/>
      <c r="AE280" s="249"/>
      <c r="AF280" s="250"/>
      <c r="AG280" s="248"/>
      <c r="AH280" s="249"/>
      <c r="AI280" s="249"/>
      <c r="AJ280" s="249"/>
      <c r="AK280" s="249"/>
      <c r="AL280" s="249"/>
      <c r="AM280" s="250"/>
      <c r="AN280" s="248"/>
      <c r="AO280" s="249"/>
      <c r="AP280" s="249"/>
      <c r="AQ280" s="249"/>
      <c r="AR280" s="249"/>
      <c r="AS280" s="249"/>
      <c r="AT280" s="250"/>
      <c r="AU280" s="248"/>
      <c r="AV280" s="249"/>
      <c r="AW280" s="249"/>
      <c r="AX280" s="700"/>
      <c r="AY280" s="701"/>
      <c r="AZ280" s="702"/>
      <c r="BA280" s="703"/>
      <c r="BB280" s="704"/>
      <c r="BC280" s="705"/>
      <c r="BD280" s="705"/>
      <c r="BE280" s="705"/>
      <c r="BF280" s="706"/>
    </row>
    <row r="281" spans="2:58" ht="20.25" customHeight="1" x14ac:dyDescent="0.15">
      <c r="B281" s="727"/>
      <c r="C281" s="731"/>
      <c r="D281" s="732"/>
      <c r="E281" s="733"/>
      <c r="F281" s="251"/>
      <c r="G281" s="738"/>
      <c r="H281" s="743"/>
      <c r="I281" s="741"/>
      <c r="J281" s="741"/>
      <c r="K281" s="742"/>
      <c r="L281" s="745"/>
      <c r="M281" s="708"/>
      <c r="N281" s="708"/>
      <c r="O281" s="709"/>
      <c r="P281" s="713" t="s">
        <v>249</v>
      </c>
      <c r="Q281" s="714"/>
      <c r="R281" s="715"/>
      <c r="S281" s="252" t="str">
        <f>IF(S280="","",VLOOKUP(S280,'シフト記号表（勤務時間帯）'!$C$6:$K$35,9,FALSE))</f>
        <v/>
      </c>
      <c r="T281" s="253" t="str">
        <f>IF(T280="","",VLOOKUP(T280,'シフト記号表（勤務時間帯）'!$C$6:$K$35,9,FALSE))</f>
        <v/>
      </c>
      <c r="U281" s="253" t="str">
        <f>IF(U280="","",VLOOKUP(U280,'シフト記号表（勤務時間帯）'!$C$6:$K$35,9,FALSE))</f>
        <v/>
      </c>
      <c r="V281" s="253" t="str">
        <f>IF(V280="","",VLOOKUP(V280,'シフト記号表（勤務時間帯）'!$C$6:$K$35,9,FALSE))</f>
        <v/>
      </c>
      <c r="W281" s="253" t="str">
        <f>IF(W280="","",VLOOKUP(W280,'シフト記号表（勤務時間帯）'!$C$6:$K$35,9,FALSE))</f>
        <v/>
      </c>
      <c r="X281" s="253" t="str">
        <f>IF(X280="","",VLOOKUP(X280,'シフト記号表（勤務時間帯）'!$C$6:$K$35,9,FALSE))</f>
        <v/>
      </c>
      <c r="Y281" s="254" t="str">
        <f>IF(Y280="","",VLOOKUP(Y280,'シフト記号表（勤務時間帯）'!$C$6:$K$35,9,FALSE))</f>
        <v/>
      </c>
      <c r="Z281" s="252" t="str">
        <f>IF(Z280="","",VLOOKUP(Z280,'シフト記号表（勤務時間帯）'!$C$6:$K$35,9,FALSE))</f>
        <v/>
      </c>
      <c r="AA281" s="253" t="str">
        <f>IF(AA280="","",VLOOKUP(AA280,'シフト記号表（勤務時間帯）'!$C$6:$K$35,9,FALSE))</f>
        <v/>
      </c>
      <c r="AB281" s="253" t="str">
        <f>IF(AB280="","",VLOOKUP(AB280,'シフト記号表（勤務時間帯）'!$C$6:$K$35,9,FALSE))</f>
        <v/>
      </c>
      <c r="AC281" s="253" t="str">
        <f>IF(AC280="","",VLOOKUP(AC280,'シフト記号表（勤務時間帯）'!$C$6:$K$35,9,FALSE))</f>
        <v/>
      </c>
      <c r="AD281" s="253" t="str">
        <f>IF(AD280="","",VLOOKUP(AD280,'シフト記号表（勤務時間帯）'!$C$6:$K$35,9,FALSE))</f>
        <v/>
      </c>
      <c r="AE281" s="253" t="str">
        <f>IF(AE280="","",VLOOKUP(AE280,'シフト記号表（勤務時間帯）'!$C$6:$K$35,9,FALSE))</f>
        <v/>
      </c>
      <c r="AF281" s="254" t="str">
        <f>IF(AF280="","",VLOOKUP(AF280,'シフト記号表（勤務時間帯）'!$C$6:$K$35,9,FALSE))</f>
        <v/>
      </c>
      <c r="AG281" s="252" t="str">
        <f>IF(AG280="","",VLOOKUP(AG280,'シフト記号表（勤務時間帯）'!$C$6:$K$35,9,FALSE))</f>
        <v/>
      </c>
      <c r="AH281" s="253" t="str">
        <f>IF(AH280="","",VLOOKUP(AH280,'シフト記号表（勤務時間帯）'!$C$6:$K$35,9,FALSE))</f>
        <v/>
      </c>
      <c r="AI281" s="253" t="str">
        <f>IF(AI280="","",VLOOKUP(AI280,'シフト記号表（勤務時間帯）'!$C$6:$K$35,9,FALSE))</f>
        <v/>
      </c>
      <c r="AJ281" s="253" t="str">
        <f>IF(AJ280="","",VLOOKUP(AJ280,'シフト記号表（勤務時間帯）'!$C$6:$K$35,9,FALSE))</f>
        <v/>
      </c>
      <c r="AK281" s="253" t="str">
        <f>IF(AK280="","",VLOOKUP(AK280,'シフト記号表（勤務時間帯）'!$C$6:$K$35,9,FALSE))</f>
        <v/>
      </c>
      <c r="AL281" s="253" t="str">
        <f>IF(AL280="","",VLOOKUP(AL280,'シフト記号表（勤務時間帯）'!$C$6:$K$35,9,FALSE))</f>
        <v/>
      </c>
      <c r="AM281" s="254" t="str">
        <f>IF(AM280="","",VLOOKUP(AM280,'シフト記号表（勤務時間帯）'!$C$6:$K$35,9,FALSE))</f>
        <v/>
      </c>
      <c r="AN281" s="252" t="str">
        <f>IF(AN280="","",VLOOKUP(AN280,'シフト記号表（勤務時間帯）'!$C$6:$K$35,9,FALSE))</f>
        <v/>
      </c>
      <c r="AO281" s="253" t="str">
        <f>IF(AO280="","",VLOOKUP(AO280,'シフト記号表（勤務時間帯）'!$C$6:$K$35,9,FALSE))</f>
        <v/>
      </c>
      <c r="AP281" s="253" t="str">
        <f>IF(AP280="","",VLOOKUP(AP280,'シフト記号表（勤務時間帯）'!$C$6:$K$35,9,FALSE))</f>
        <v/>
      </c>
      <c r="AQ281" s="253" t="str">
        <f>IF(AQ280="","",VLOOKUP(AQ280,'シフト記号表（勤務時間帯）'!$C$6:$K$35,9,FALSE))</f>
        <v/>
      </c>
      <c r="AR281" s="253" t="str">
        <f>IF(AR280="","",VLOOKUP(AR280,'シフト記号表（勤務時間帯）'!$C$6:$K$35,9,FALSE))</f>
        <v/>
      </c>
      <c r="AS281" s="253" t="str">
        <f>IF(AS280="","",VLOOKUP(AS280,'シフト記号表（勤務時間帯）'!$C$6:$K$35,9,FALSE))</f>
        <v/>
      </c>
      <c r="AT281" s="254" t="str">
        <f>IF(AT280="","",VLOOKUP(AT280,'シフト記号表（勤務時間帯）'!$C$6:$K$35,9,FALSE))</f>
        <v/>
      </c>
      <c r="AU281" s="252" t="str">
        <f>IF(AU280="","",VLOOKUP(AU280,'シフト記号表（勤務時間帯）'!$C$6:$K$35,9,FALSE))</f>
        <v/>
      </c>
      <c r="AV281" s="253" t="str">
        <f>IF(AV280="","",VLOOKUP(AV280,'シフト記号表（勤務時間帯）'!$C$6:$K$35,9,FALSE))</f>
        <v/>
      </c>
      <c r="AW281" s="253" t="str">
        <f>IF(AW280="","",VLOOKUP(AW280,'シフト記号表（勤務時間帯）'!$C$6:$K$35,9,FALSE))</f>
        <v/>
      </c>
      <c r="AX281" s="716" t="str">
        <f>IF($BB$3="４週",SUM(S281:AT281),IF($BB$3="暦月",SUM(S281:AW281),""))</f>
        <v/>
      </c>
      <c r="AY281" s="717"/>
      <c r="AZ281" s="718" t="str">
        <f>IF($BB$3="４週",AX281/4,IF($BB$3="暦月",'勤務表（参考様式１_100名まで）'!AX281/('勤務表（参考様式１_100名まで）'!$BB$8/7),""))</f>
        <v/>
      </c>
      <c r="BA281" s="719"/>
      <c r="BB281" s="707"/>
      <c r="BC281" s="708"/>
      <c r="BD281" s="708"/>
      <c r="BE281" s="708"/>
      <c r="BF281" s="709"/>
    </row>
    <row r="282" spans="2:58" ht="20.25" customHeight="1" x14ac:dyDescent="0.15">
      <c r="B282" s="727"/>
      <c r="C282" s="734"/>
      <c r="D282" s="735"/>
      <c r="E282" s="736"/>
      <c r="F282" s="260">
        <f>C280</f>
        <v>0</v>
      </c>
      <c r="G282" s="739"/>
      <c r="H282" s="743"/>
      <c r="I282" s="741"/>
      <c r="J282" s="741"/>
      <c r="K282" s="742"/>
      <c r="L282" s="746"/>
      <c r="M282" s="711"/>
      <c r="N282" s="711"/>
      <c r="O282" s="712"/>
      <c r="P282" s="720" t="s">
        <v>250</v>
      </c>
      <c r="Q282" s="721"/>
      <c r="R282" s="722"/>
      <c r="S282" s="256" t="str">
        <f>IF(S280="","",VLOOKUP(S280,'シフト記号表（勤務時間帯）'!$C$6:$U$35,19,FALSE))</f>
        <v/>
      </c>
      <c r="T282" s="257" t="str">
        <f>IF(T280="","",VLOOKUP(T280,'シフト記号表（勤務時間帯）'!$C$6:$U$35,19,FALSE))</f>
        <v/>
      </c>
      <c r="U282" s="257" t="str">
        <f>IF(U280="","",VLOOKUP(U280,'シフト記号表（勤務時間帯）'!$C$6:$U$35,19,FALSE))</f>
        <v/>
      </c>
      <c r="V282" s="257" t="str">
        <f>IF(V280="","",VLOOKUP(V280,'シフト記号表（勤務時間帯）'!$C$6:$U$35,19,FALSE))</f>
        <v/>
      </c>
      <c r="W282" s="257" t="str">
        <f>IF(W280="","",VLOOKUP(W280,'シフト記号表（勤務時間帯）'!$C$6:$U$35,19,FALSE))</f>
        <v/>
      </c>
      <c r="X282" s="257" t="str">
        <f>IF(X280="","",VLOOKUP(X280,'シフト記号表（勤務時間帯）'!$C$6:$U$35,19,FALSE))</f>
        <v/>
      </c>
      <c r="Y282" s="258" t="str">
        <f>IF(Y280="","",VLOOKUP(Y280,'シフト記号表（勤務時間帯）'!$C$6:$U$35,19,FALSE))</f>
        <v/>
      </c>
      <c r="Z282" s="256" t="str">
        <f>IF(Z280="","",VLOOKUP(Z280,'シフト記号表（勤務時間帯）'!$C$6:$U$35,19,FALSE))</f>
        <v/>
      </c>
      <c r="AA282" s="257" t="str">
        <f>IF(AA280="","",VLOOKUP(AA280,'シフト記号表（勤務時間帯）'!$C$6:$U$35,19,FALSE))</f>
        <v/>
      </c>
      <c r="AB282" s="257" t="str">
        <f>IF(AB280="","",VLOOKUP(AB280,'シフト記号表（勤務時間帯）'!$C$6:$U$35,19,FALSE))</f>
        <v/>
      </c>
      <c r="AC282" s="257" t="str">
        <f>IF(AC280="","",VLOOKUP(AC280,'シフト記号表（勤務時間帯）'!$C$6:$U$35,19,FALSE))</f>
        <v/>
      </c>
      <c r="AD282" s="257" t="str">
        <f>IF(AD280="","",VLOOKUP(AD280,'シフト記号表（勤務時間帯）'!$C$6:$U$35,19,FALSE))</f>
        <v/>
      </c>
      <c r="AE282" s="257" t="str">
        <f>IF(AE280="","",VLOOKUP(AE280,'シフト記号表（勤務時間帯）'!$C$6:$U$35,19,FALSE))</f>
        <v/>
      </c>
      <c r="AF282" s="258" t="str">
        <f>IF(AF280="","",VLOOKUP(AF280,'シフト記号表（勤務時間帯）'!$C$6:$U$35,19,FALSE))</f>
        <v/>
      </c>
      <c r="AG282" s="256" t="str">
        <f>IF(AG280="","",VLOOKUP(AG280,'シフト記号表（勤務時間帯）'!$C$6:$U$35,19,FALSE))</f>
        <v/>
      </c>
      <c r="AH282" s="257" t="str">
        <f>IF(AH280="","",VLOOKUP(AH280,'シフト記号表（勤務時間帯）'!$C$6:$U$35,19,FALSE))</f>
        <v/>
      </c>
      <c r="AI282" s="257" t="str">
        <f>IF(AI280="","",VLOOKUP(AI280,'シフト記号表（勤務時間帯）'!$C$6:$U$35,19,FALSE))</f>
        <v/>
      </c>
      <c r="AJ282" s="257" t="str">
        <f>IF(AJ280="","",VLOOKUP(AJ280,'シフト記号表（勤務時間帯）'!$C$6:$U$35,19,FALSE))</f>
        <v/>
      </c>
      <c r="AK282" s="257" t="str">
        <f>IF(AK280="","",VLOOKUP(AK280,'シフト記号表（勤務時間帯）'!$C$6:$U$35,19,FALSE))</f>
        <v/>
      </c>
      <c r="AL282" s="257" t="str">
        <f>IF(AL280="","",VLOOKUP(AL280,'シフト記号表（勤務時間帯）'!$C$6:$U$35,19,FALSE))</f>
        <v/>
      </c>
      <c r="AM282" s="258" t="str">
        <f>IF(AM280="","",VLOOKUP(AM280,'シフト記号表（勤務時間帯）'!$C$6:$U$35,19,FALSE))</f>
        <v/>
      </c>
      <c r="AN282" s="256" t="str">
        <f>IF(AN280="","",VLOOKUP(AN280,'シフト記号表（勤務時間帯）'!$C$6:$U$35,19,FALSE))</f>
        <v/>
      </c>
      <c r="AO282" s="257" t="str">
        <f>IF(AO280="","",VLOOKUP(AO280,'シフト記号表（勤務時間帯）'!$C$6:$U$35,19,FALSE))</f>
        <v/>
      </c>
      <c r="AP282" s="257" t="str">
        <f>IF(AP280="","",VLOOKUP(AP280,'シフト記号表（勤務時間帯）'!$C$6:$U$35,19,FALSE))</f>
        <v/>
      </c>
      <c r="AQ282" s="257" t="str">
        <f>IF(AQ280="","",VLOOKUP(AQ280,'シフト記号表（勤務時間帯）'!$C$6:$U$35,19,FALSE))</f>
        <v/>
      </c>
      <c r="AR282" s="257" t="str">
        <f>IF(AR280="","",VLOOKUP(AR280,'シフト記号表（勤務時間帯）'!$C$6:$U$35,19,FALSE))</f>
        <v/>
      </c>
      <c r="AS282" s="257" t="str">
        <f>IF(AS280="","",VLOOKUP(AS280,'シフト記号表（勤務時間帯）'!$C$6:$U$35,19,FALSE))</f>
        <v/>
      </c>
      <c r="AT282" s="258" t="str">
        <f>IF(AT280="","",VLOOKUP(AT280,'シフト記号表（勤務時間帯）'!$C$6:$U$35,19,FALSE))</f>
        <v/>
      </c>
      <c r="AU282" s="256" t="str">
        <f>IF(AU280="","",VLOOKUP(AU280,'シフト記号表（勤務時間帯）'!$C$6:$U$35,19,FALSE))</f>
        <v/>
      </c>
      <c r="AV282" s="257" t="str">
        <f>IF(AV280="","",VLOOKUP(AV280,'シフト記号表（勤務時間帯）'!$C$6:$U$35,19,FALSE))</f>
        <v/>
      </c>
      <c r="AW282" s="257" t="str">
        <f>IF(AW280="","",VLOOKUP(AW280,'シフト記号表（勤務時間帯）'!$C$6:$U$35,19,FALSE))</f>
        <v/>
      </c>
      <c r="AX282" s="723" t="str">
        <f>IF($BB$3="４週",SUM(S282:AT282),IF($BB$3="暦月",SUM(S282:AW282),""))</f>
        <v/>
      </c>
      <c r="AY282" s="724"/>
      <c r="AZ282" s="725" t="str">
        <f>IF($BB$3="４週",AX282/4,IF($BB$3="暦月",'勤務表（参考様式１_100名まで）'!AX282/('勤務表（参考様式１_100名まで）'!$BB$8/7),""))</f>
        <v/>
      </c>
      <c r="BA282" s="726"/>
      <c r="BB282" s="710"/>
      <c r="BC282" s="711"/>
      <c r="BD282" s="711"/>
      <c r="BE282" s="711"/>
      <c r="BF282" s="712"/>
    </row>
    <row r="283" spans="2:58" ht="20.25" customHeight="1" x14ac:dyDescent="0.15">
      <c r="B283" s="727">
        <f>B280+1</f>
        <v>88</v>
      </c>
      <c r="C283" s="728"/>
      <c r="D283" s="729"/>
      <c r="E283" s="730"/>
      <c r="F283" s="259"/>
      <c r="G283" s="737"/>
      <c r="H283" s="740"/>
      <c r="I283" s="741"/>
      <c r="J283" s="741"/>
      <c r="K283" s="742"/>
      <c r="L283" s="744"/>
      <c r="M283" s="705"/>
      <c r="N283" s="705"/>
      <c r="O283" s="706"/>
      <c r="P283" s="747" t="s">
        <v>248</v>
      </c>
      <c r="Q283" s="748"/>
      <c r="R283" s="749"/>
      <c r="S283" s="248"/>
      <c r="T283" s="249"/>
      <c r="U283" s="249"/>
      <c r="V283" s="249"/>
      <c r="W283" s="249"/>
      <c r="X283" s="249"/>
      <c r="Y283" s="250"/>
      <c r="Z283" s="248"/>
      <c r="AA283" s="249"/>
      <c r="AB283" s="249"/>
      <c r="AC283" s="249"/>
      <c r="AD283" s="249"/>
      <c r="AE283" s="249"/>
      <c r="AF283" s="250"/>
      <c r="AG283" s="248"/>
      <c r="AH283" s="249"/>
      <c r="AI283" s="249"/>
      <c r="AJ283" s="249"/>
      <c r="AK283" s="249"/>
      <c r="AL283" s="249"/>
      <c r="AM283" s="250"/>
      <c r="AN283" s="248"/>
      <c r="AO283" s="249"/>
      <c r="AP283" s="249"/>
      <c r="AQ283" s="249"/>
      <c r="AR283" s="249"/>
      <c r="AS283" s="249"/>
      <c r="AT283" s="250"/>
      <c r="AU283" s="248"/>
      <c r="AV283" s="249"/>
      <c r="AW283" s="249"/>
      <c r="AX283" s="700"/>
      <c r="AY283" s="701"/>
      <c r="AZ283" s="702"/>
      <c r="BA283" s="703"/>
      <c r="BB283" s="704"/>
      <c r="BC283" s="705"/>
      <c r="BD283" s="705"/>
      <c r="BE283" s="705"/>
      <c r="BF283" s="706"/>
    </row>
    <row r="284" spans="2:58" ht="20.25" customHeight="1" x14ac:dyDescent="0.15">
      <c r="B284" s="727"/>
      <c r="C284" s="731"/>
      <c r="D284" s="732"/>
      <c r="E284" s="733"/>
      <c r="F284" s="251"/>
      <c r="G284" s="738"/>
      <c r="H284" s="743"/>
      <c r="I284" s="741"/>
      <c r="J284" s="741"/>
      <c r="K284" s="742"/>
      <c r="L284" s="745"/>
      <c r="M284" s="708"/>
      <c r="N284" s="708"/>
      <c r="O284" s="709"/>
      <c r="P284" s="713" t="s">
        <v>249</v>
      </c>
      <c r="Q284" s="714"/>
      <c r="R284" s="715"/>
      <c r="S284" s="252" t="str">
        <f>IF(S283="","",VLOOKUP(S283,'シフト記号表（勤務時間帯）'!$C$6:$K$35,9,FALSE))</f>
        <v/>
      </c>
      <c r="T284" s="253" t="str">
        <f>IF(T283="","",VLOOKUP(T283,'シフト記号表（勤務時間帯）'!$C$6:$K$35,9,FALSE))</f>
        <v/>
      </c>
      <c r="U284" s="253" t="str">
        <f>IF(U283="","",VLOOKUP(U283,'シフト記号表（勤務時間帯）'!$C$6:$K$35,9,FALSE))</f>
        <v/>
      </c>
      <c r="V284" s="253" t="str">
        <f>IF(V283="","",VLOOKUP(V283,'シフト記号表（勤務時間帯）'!$C$6:$K$35,9,FALSE))</f>
        <v/>
      </c>
      <c r="W284" s="253" t="str">
        <f>IF(W283="","",VLOOKUP(W283,'シフト記号表（勤務時間帯）'!$C$6:$K$35,9,FALSE))</f>
        <v/>
      </c>
      <c r="X284" s="253" t="str">
        <f>IF(X283="","",VLOOKUP(X283,'シフト記号表（勤務時間帯）'!$C$6:$K$35,9,FALSE))</f>
        <v/>
      </c>
      <c r="Y284" s="254" t="str">
        <f>IF(Y283="","",VLOOKUP(Y283,'シフト記号表（勤務時間帯）'!$C$6:$K$35,9,FALSE))</f>
        <v/>
      </c>
      <c r="Z284" s="252" t="str">
        <f>IF(Z283="","",VLOOKUP(Z283,'シフト記号表（勤務時間帯）'!$C$6:$K$35,9,FALSE))</f>
        <v/>
      </c>
      <c r="AA284" s="253" t="str">
        <f>IF(AA283="","",VLOOKUP(AA283,'シフト記号表（勤務時間帯）'!$C$6:$K$35,9,FALSE))</f>
        <v/>
      </c>
      <c r="AB284" s="253" t="str">
        <f>IF(AB283="","",VLOOKUP(AB283,'シフト記号表（勤務時間帯）'!$C$6:$K$35,9,FALSE))</f>
        <v/>
      </c>
      <c r="AC284" s="253" t="str">
        <f>IF(AC283="","",VLOOKUP(AC283,'シフト記号表（勤務時間帯）'!$C$6:$K$35,9,FALSE))</f>
        <v/>
      </c>
      <c r="AD284" s="253" t="str">
        <f>IF(AD283="","",VLOOKUP(AD283,'シフト記号表（勤務時間帯）'!$C$6:$K$35,9,FALSE))</f>
        <v/>
      </c>
      <c r="AE284" s="253" t="str">
        <f>IF(AE283="","",VLOOKUP(AE283,'シフト記号表（勤務時間帯）'!$C$6:$K$35,9,FALSE))</f>
        <v/>
      </c>
      <c r="AF284" s="254" t="str">
        <f>IF(AF283="","",VLOOKUP(AF283,'シフト記号表（勤務時間帯）'!$C$6:$K$35,9,FALSE))</f>
        <v/>
      </c>
      <c r="AG284" s="252" t="str">
        <f>IF(AG283="","",VLOOKUP(AG283,'シフト記号表（勤務時間帯）'!$C$6:$K$35,9,FALSE))</f>
        <v/>
      </c>
      <c r="AH284" s="253" t="str">
        <f>IF(AH283="","",VLOOKUP(AH283,'シフト記号表（勤務時間帯）'!$C$6:$K$35,9,FALSE))</f>
        <v/>
      </c>
      <c r="AI284" s="253" t="str">
        <f>IF(AI283="","",VLOOKUP(AI283,'シフト記号表（勤務時間帯）'!$C$6:$K$35,9,FALSE))</f>
        <v/>
      </c>
      <c r="AJ284" s="253" t="str">
        <f>IF(AJ283="","",VLOOKUP(AJ283,'シフト記号表（勤務時間帯）'!$C$6:$K$35,9,FALSE))</f>
        <v/>
      </c>
      <c r="AK284" s="253" t="str">
        <f>IF(AK283="","",VLOOKUP(AK283,'シフト記号表（勤務時間帯）'!$C$6:$K$35,9,FALSE))</f>
        <v/>
      </c>
      <c r="AL284" s="253" t="str">
        <f>IF(AL283="","",VLOOKUP(AL283,'シフト記号表（勤務時間帯）'!$C$6:$K$35,9,FALSE))</f>
        <v/>
      </c>
      <c r="AM284" s="254" t="str">
        <f>IF(AM283="","",VLOOKUP(AM283,'シフト記号表（勤務時間帯）'!$C$6:$K$35,9,FALSE))</f>
        <v/>
      </c>
      <c r="AN284" s="252" t="str">
        <f>IF(AN283="","",VLOOKUP(AN283,'シフト記号表（勤務時間帯）'!$C$6:$K$35,9,FALSE))</f>
        <v/>
      </c>
      <c r="AO284" s="253" t="str">
        <f>IF(AO283="","",VLOOKUP(AO283,'シフト記号表（勤務時間帯）'!$C$6:$K$35,9,FALSE))</f>
        <v/>
      </c>
      <c r="AP284" s="253" t="str">
        <f>IF(AP283="","",VLOOKUP(AP283,'シフト記号表（勤務時間帯）'!$C$6:$K$35,9,FALSE))</f>
        <v/>
      </c>
      <c r="AQ284" s="253" t="str">
        <f>IF(AQ283="","",VLOOKUP(AQ283,'シフト記号表（勤務時間帯）'!$C$6:$K$35,9,FALSE))</f>
        <v/>
      </c>
      <c r="AR284" s="253" t="str">
        <f>IF(AR283="","",VLOOKUP(AR283,'シフト記号表（勤務時間帯）'!$C$6:$K$35,9,FALSE))</f>
        <v/>
      </c>
      <c r="AS284" s="253" t="str">
        <f>IF(AS283="","",VLOOKUP(AS283,'シフト記号表（勤務時間帯）'!$C$6:$K$35,9,FALSE))</f>
        <v/>
      </c>
      <c r="AT284" s="254" t="str">
        <f>IF(AT283="","",VLOOKUP(AT283,'シフト記号表（勤務時間帯）'!$C$6:$K$35,9,FALSE))</f>
        <v/>
      </c>
      <c r="AU284" s="252" t="str">
        <f>IF(AU283="","",VLOOKUP(AU283,'シフト記号表（勤務時間帯）'!$C$6:$K$35,9,FALSE))</f>
        <v/>
      </c>
      <c r="AV284" s="253" t="str">
        <f>IF(AV283="","",VLOOKUP(AV283,'シフト記号表（勤務時間帯）'!$C$6:$K$35,9,FALSE))</f>
        <v/>
      </c>
      <c r="AW284" s="253" t="str">
        <f>IF(AW283="","",VLOOKUP(AW283,'シフト記号表（勤務時間帯）'!$C$6:$K$35,9,FALSE))</f>
        <v/>
      </c>
      <c r="AX284" s="716" t="str">
        <f>IF($BB$3="４週",SUM(S284:AT284),IF($BB$3="暦月",SUM(S284:AW284),""))</f>
        <v/>
      </c>
      <c r="AY284" s="717"/>
      <c r="AZ284" s="718" t="str">
        <f>IF($BB$3="４週",AX284/4,IF($BB$3="暦月",'勤務表（参考様式１_100名まで）'!AX284/('勤務表（参考様式１_100名まで）'!$BB$8/7),""))</f>
        <v/>
      </c>
      <c r="BA284" s="719"/>
      <c r="BB284" s="707"/>
      <c r="BC284" s="708"/>
      <c r="BD284" s="708"/>
      <c r="BE284" s="708"/>
      <c r="BF284" s="709"/>
    </row>
    <row r="285" spans="2:58" ht="20.25" customHeight="1" x14ac:dyDescent="0.15">
      <c r="B285" s="727"/>
      <c r="C285" s="734"/>
      <c r="D285" s="735"/>
      <c r="E285" s="736"/>
      <c r="F285" s="260">
        <f>C283</f>
        <v>0</v>
      </c>
      <c r="G285" s="739"/>
      <c r="H285" s="743"/>
      <c r="I285" s="741"/>
      <c r="J285" s="741"/>
      <c r="K285" s="742"/>
      <c r="L285" s="746"/>
      <c r="M285" s="711"/>
      <c r="N285" s="711"/>
      <c r="O285" s="712"/>
      <c r="P285" s="720" t="s">
        <v>250</v>
      </c>
      <c r="Q285" s="721"/>
      <c r="R285" s="722"/>
      <c r="S285" s="256" t="str">
        <f>IF(S283="","",VLOOKUP(S283,'シフト記号表（勤務時間帯）'!$C$6:$U$35,19,FALSE))</f>
        <v/>
      </c>
      <c r="T285" s="257" t="str">
        <f>IF(T283="","",VLOOKUP(T283,'シフト記号表（勤務時間帯）'!$C$6:$U$35,19,FALSE))</f>
        <v/>
      </c>
      <c r="U285" s="257" t="str">
        <f>IF(U283="","",VLOOKUP(U283,'シフト記号表（勤務時間帯）'!$C$6:$U$35,19,FALSE))</f>
        <v/>
      </c>
      <c r="V285" s="257" t="str">
        <f>IF(V283="","",VLOOKUP(V283,'シフト記号表（勤務時間帯）'!$C$6:$U$35,19,FALSE))</f>
        <v/>
      </c>
      <c r="W285" s="257" t="str">
        <f>IF(W283="","",VLOOKUP(W283,'シフト記号表（勤務時間帯）'!$C$6:$U$35,19,FALSE))</f>
        <v/>
      </c>
      <c r="X285" s="257" t="str">
        <f>IF(X283="","",VLOOKUP(X283,'シフト記号表（勤務時間帯）'!$C$6:$U$35,19,FALSE))</f>
        <v/>
      </c>
      <c r="Y285" s="258" t="str">
        <f>IF(Y283="","",VLOOKUP(Y283,'シフト記号表（勤務時間帯）'!$C$6:$U$35,19,FALSE))</f>
        <v/>
      </c>
      <c r="Z285" s="256" t="str">
        <f>IF(Z283="","",VLOOKUP(Z283,'シフト記号表（勤務時間帯）'!$C$6:$U$35,19,FALSE))</f>
        <v/>
      </c>
      <c r="AA285" s="257" t="str">
        <f>IF(AA283="","",VLOOKUP(AA283,'シフト記号表（勤務時間帯）'!$C$6:$U$35,19,FALSE))</f>
        <v/>
      </c>
      <c r="AB285" s="257" t="str">
        <f>IF(AB283="","",VLOOKUP(AB283,'シフト記号表（勤務時間帯）'!$C$6:$U$35,19,FALSE))</f>
        <v/>
      </c>
      <c r="AC285" s="257" t="str">
        <f>IF(AC283="","",VLOOKUP(AC283,'シフト記号表（勤務時間帯）'!$C$6:$U$35,19,FALSE))</f>
        <v/>
      </c>
      <c r="AD285" s="257" t="str">
        <f>IF(AD283="","",VLOOKUP(AD283,'シフト記号表（勤務時間帯）'!$C$6:$U$35,19,FALSE))</f>
        <v/>
      </c>
      <c r="AE285" s="257" t="str">
        <f>IF(AE283="","",VLOOKUP(AE283,'シフト記号表（勤務時間帯）'!$C$6:$U$35,19,FALSE))</f>
        <v/>
      </c>
      <c r="AF285" s="258" t="str">
        <f>IF(AF283="","",VLOOKUP(AF283,'シフト記号表（勤務時間帯）'!$C$6:$U$35,19,FALSE))</f>
        <v/>
      </c>
      <c r="AG285" s="256" t="str">
        <f>IF(AG283="","",VLOOKUP(AG283,'シフト記号表（勤務時間帯）'!$C$6:$U$35,19,FALSE))</f>
        <v/>
      </c>
      <c r="AH285" s="257" t="str">
        <f>IF(AH283="","",VLOOKUP(AH283,'シフト記号表（勤務時間帯）'!$C$6:$U$35,19,FALSE))</f>
        <v/>
      </c>
      <c r="AI285" s="257" t="str">
        <f>IF(AI283="","",VLOOKUP(AI283,'シフト記号表（勤務時間帯）'!$C$6:$U$35,19,FALSE))</f>
        <v/>
      </c>
      <c r="AJ285" s="257" t="str">
        <f>IF(AJ283="","",VLOOKUP(AJ283,'シフト記号表（勤務時間帯）'!$C$6:$U$35,19,FALSE))</f>
        <v/>
      </c>
      <c r="AK285" s="257" t="str">
        <f>IF(AK283="","",VLOOKUP(AK283,'シフト記号表（勤務時間帯）'!$C$6:$U$35,19,FALSE))</f>
        <v/>
      </c>
      <c r="AL285" s="257" t="str">
        <f>IF(AL283="","",VLOOKUP(AL283,'シフト記号表（勤務時間帯）'!$C$6:$U$35,19,FALSE))</f>
        <v/>
      </c>
      <c r="AM285" s="258" t="str">
        <f>IF(AM283="","",VLOOKUP(AM283,'シフト記号表（勤務時間帯）'!$C$6:$U$35,19,FALSE))</f>
        <v/>
      </c>
      <c r="AN285" s="256" t="str">
        <f>IF(AN283="","",VLOOKUP(AN283,'シフト記号表（勤務時間帯）'!$C$6:$U$35,19,FALSE))</f>
        <v/>
      </c>
      <c r="AO285" s="257" t="str">
        <f>IF(AO283="","",VLOOKUP(AO283,'シフト記号表（勤務時間帯）'!$C$6:$U$35,19,FALSE))</f>
        <v/>
      </c>
      <c r="AP285" s="257" t="str">
        <f>IF(AP283="","",VLOOKUP(AP283,'シフト記号表（勤務時間帯）'!$C$6:$U$35,19,FALSE))</f>
        <v/>
      </c>
      <c r="AQ285" s="257" t="str">
        <f>IF(AQ283="","",VLOOKUP(AQ283,'シフト記号表（勤務時間帯）'!$C$6:$U$35,19,FALSE))</f>
        <v/>
      </c>
      <c r="AR285" s="257" t="str">
        <f>IF(AR283="","",VLOOKUP(AR283,'シフト記号表（勤務時間帯）'!$C$6:$U$35,19,FALSE))</f>
        <v/>
      </c>
      <c r="AS285" s="257" t="str">
        <f>IF(AS283="","",VLOOKUP(AS283,'シフト記号表（勤務時間帯）'!$C$6:$U$35,19,FALSE))</f>
        <v/>
      </c>
      <c r="AT285" s="258" t="str">
        <f>IF(AT283="","",VLOOKUP(AT283,'シフト記号表（勤務時間帯）'!$C$6:$U$35,19,FALSE))</f>
        <v/>
      </c>
      <c r="AU285" s="256" t="str">
        <f>IF(AU283="","",VLOOKUP(AU283,'シフト記号表（勤務時間帯）'!$C$6:$U$35,19,FALSE))</f>
        <v/>
      </c>
      <c r="AV285" s="257" t="str">
        <f>IF(AV283="","",VLOOKUP(AV283,'シフト記号表（勤務時間帯）'!$C$6:$U$35,19,FALSE))</f>
        <v/>
      </c>
      <c r="AW285" s="257" t="str">
        <f>IF(AW283="","",VLOOKUP(AW283,'シフト記号表（勤務時間帯）'!$C$6:$U$35,19,FALSE))</f>
        <v/>
      </c>
      <c r="AX285" s="723" t="str">
        <f>IF($BB$3="４週",SUM(S285:AT285),IF($BB$3="暦月",SUM(S285:AW285),""))</f>
        <v/>
      </c>
      <c r="AY285" s="724"/>
      <c r="AZ285" s="725" t="str">
        <f>IF($BB$3="４週",AX285/4,IF($BB$3="暦月",'勤務表（参考様式１_100名まで）'!AX285/('勤務表（参考様式１_100名まで）'!$BB$8/7),""))</f>
        <v/>
      </c>
      <c r="BA285" s="726"/>
      <c r="BB285" s="710"/>
      <c r="BC285" s="711"/>
      <c r="BD285" s="711"/>
      <c r="BE285" s="711"/>
      <c r="BF285" s="712"/>
    </row>
    <row r="286" spans="2:58" ht="20.25" customHeight="1" x14ac:dyDescent="0.15">
      <c r="B286" s="727">
        <f>B283+1</f>
        <v>89</v>
      </c>
      <c r="C286" s="728"/>
      <c r="D286" s="729"/>
      <c r="E286" s="730"/>
      <c r="F286" s="259"/>
      <c r="G286" s="737"/>
      <c r="H286" s="740"/>
      <c r="I286" s="741"/>
      <c r="J286" s="741"/>
      <c r="K286" s="742"/>
      <c r="L286" s="744"/>
      <c r="M286" s="705"/>
      <c r="N286" s="705"/>
      <c r="O286" s="706"/>
      <c r="P286" s="747" t="s">
        <v>248</v>
      </c>
      <c r="Q286" s="748"/>
      <c r="R286" s="749"/>
      <c r="S286" s="248"/>
      <c r="T286" s="249"/>
      <c r="U286" s="249"/>
      <c r="V286" s="249"/>
      <c r="W286" s="249"/>
      <c r="X286" s="249"/>
      <c r="Y286" s="250"/>
      <c r="Z286" s="248"/>
      <c r="AA286" s="249"/>
      <c r="AB286" s="249"/>
      <c r="AC286" s="249"/>
      <c r="AD286" s="249"/>
      <c r="AE286" s="249"/>
      <c r="AF286" s="250"/>
      <c r="AG286" s="248"/>
      <c r="AH286" s="249"/>
      <c r="AI286" s="249"/>
      <c r="AJ286" s="249"/>
      <c r="AK286" s="249"/>
      <c r="AL286" s="249"/>
      <c r="AM286" s="250"/>
      <c r="AN286" s="248"/>
      <c r="AO286" s="249"/>
      <c r="AP286" s="249"/>
      <c r="AQ286" s="249"/>
      <c r="AR286" s="249"/>
      <c r="AS286" s="249"/>
      <c r="AT286" s="250"/>
      <c r="AU286" s="248"/>
      <c r="AV286" s="249"/>
      <c r="AW286" s="249"/>
      <c r="AX286" s="700"/>
      <c r="AY286" s="701"/>
      <c r="AZ286" s="702"/>
      <c r="BA286" s="703"/>
      <c r="BB286" s="704"/>
      <c r="BC286" s="705"/>
      <c r="BD286" s="705"/>
      <c r="BE286" s="705"/>
      <c r="BF286" s="706"/>
    </row>
    <row r="287" spans="2:58" ht="20.25" customHeight="1" x14ac:dyDescent="0.15">
      <c r="B287" s="727"/>
      <c r="C287" s="731"/>
      <c r="D287" s="732"/>
      <c r="E287" s="733"/>
      <c r="F287" s="251"/>
      <c r="G287" s="738"/>
      <c r="H287" s="743"/>
      <c r="I287" s="741"/>
      <c r="J287" s="741"/>
      <c r="K287" s="742"/>
      <c r="L287" s="745"/>
      <c r="M287" s="708"/>
      <c r="N287" s="708"/>
      <c r="O287" s="709"/>
      <c r="P287" s="713" t="s">
        <v>249</v>
      </c>
      <c r="Q287" s="714"/>
      <c r="R287" s="715"/>
      <c r="S287" s="252" t="str">
        <f>IF(S286="","",VLOOKUP(S286,'シフト記号表（勤務時間帯）'!$C$6:$K$35,9,FALSE))</f>
        <v/>
      </c>
      <c r="T287" s="253" t="str">
        <f>IF(T286="","",VLOOKUP(T286,'シフト記号表（勤務時間帯）'!$C$6:$K$35,9,FALSE))</f>
        <v/>
      </c>
      <c r="U287" s="253" t="str">
        <f>IF(U286="","",VLOOKUP(U286,'シフト記号表（勤務時間帯）'!$C$6:$K$35,9,FALSE))</f>
        <v/>
      </c>
      <c r="V287" s="253" t="str">
        <f>IF(V286="","",VLOOKUP(V286,'シフト記号表（勤務時間帯）'!$C$6:$K$35,9,FALSE))</f>
        <v/>
      </c>
      <c r="W287" s="253" t="str">
        <f>IF(W286="","",VLOOKUP(W286,'シフト記号表（勤務時間帯）'!$C$6:$K$35,9,FALSE))</f>
        <v/>
      </c>
      <c r="X287" s="253" t="str">
        <f>IF(X286="","",VLOOKUP(X286,'シフト記号表（勤務時間帯）'!$C$6:$K$35,9,FALSE))</f>
        <v/>
      </c>
      <c r="Y287" s="254" t="str">
        <f>IF(Y286="","",VLOOKUP(Y286,'シフト記号表（勤務時間帯）'!$C$6:$K$35,9,FALSE))</f>
        <v/>
      </c>
      <c r="Z287" s="252" t="str">
        <f>IF(Z286="","",VLOOKUP(Z286,'シフト記号表（勤務時間帯）'!$C$6:$K$35,9,FALSE))</f>
        <v/>
      </c>
      <c r="AA287" s="253" t="str">
        <f>IF(AA286="","",VLOOKUP(AA286,'シフト記号表（勤務時間帯）'!$C$6:$K$35,9,FALSE))</f>
        <v/>
      </c>
      <c r="AB287" s="253" t="str">
        <f>IF(AB286="","",VLOOKUP(AB286,'シフト記号表（勤務時間帯）'!$C$6:$K$35,9,FALSE))</f>
        <v/>
      </c>
      <c r="AC287" s="253" t="str">
        <f>IF(AC286="","",VLOOKUP(AC286,'シフト記号表（勤務時間帯）'!$C$6:$K$35,9,FALSE))</f>
        <v/>
      </c>
      <c r="AD287" s="253" t="str">
        <f>IF(AD286="","",VLOOKUP(AD286,'シフト記号表（勤務時間帯）'!$C$6:$K$35,9,FALSE))</f>
        <v/>
      </c>
      <c r="AE287" s="253" t="str">
        <f>IF(AE286="","",VLOOKUP(AE286,'シフト記号表（勤務時間帯）'!$C$6:$K$35,9,FALSE))</f>
        <v/>
      </c>
      <c r="AF287" s="254" t="str">
        <f>IF(AF286="","",VLOOKUP(AF286,'シフト記号表（勤務時間帯）'!$C$6:$K$35,9,FALSE))</f>
        <v/>
      </c>
      <c r="AG287" s="252" t="str">
        <f>IF(AG286="","",VLOOKUP(AG286,'シフト記号表（勤務時間帯）'!$C$6:$K$35,9,FALSE))</f>
        <v/>
      </c>
      <c r="AH287" s="253" t="str">
        <f>IF(AH286="","",VLOOKUP(AH286,'シフト記号表（勤務時間帯）'!$C$6:$K$35,9,FALSE))</f>
        <v/>
      </c>
      <c r="AI287" s="253" t="str">
        <f>IF(AI286="","",VLOOKUP(AI286,'シフト記号表（勤務時間帯）'!$C$6:$K$35,9,FALSE))</f>
        <v/>
      </c>
      <c r="AJ287" s="253" t="str">
        <f>IF(AJ286="","",VLOOKUP(AJ286,'シフト記号表（勤務時間帯）'!$C$6:$K$35,9,FALSE))</f>
        <v/>
      </c>
      <c r="AK287" s="253" t="str">
        <f>IF(AK286="","",VLOOKUP(AK286,'シフト記号表（勤務時間帯）'!$C$6:$K$35,9,FALSE))</f>
        <v/>
      </c>
      <c r="AL287" s="253" t="str">
        <f>IF(AL286="","",VLOOKUP(AL286,'シフト記号表（勤務時間帯）'!$C$6:$K$35,9,FALSE))</f>
        <v/>
      </c>
      <c r="AM287" s="254" t="str">
        <f>IF(AM286="","",VLOOKUP(AM286,'シフト記号表（勤務時間帯）'!$C$6:$K$35,9,FALSE))</f>
        <v/>
      </c>
      <c r="AN287" s="252" t="str">
        <f>IF(AN286="","",VLOOKUP(AN286,'シフト記号表（勤務時間帯）'!$C$6:$K$35,9,FALSE))</f>
        <v/>
      </c>
      <c r="AO287" s="253" t="str">
        <f>IF(AO286="","",VLOOKUP(AO286,'シフト記号表（勤務時間帯）'!$C$6:$K$35,9,FALSE))</f>
        <v/>
      </c>
      <c r="AP287" s="253" t="str">
        <f>IF(AP286="","",VLOOKUP(AP286,'シフト記号表（勤務時間帯）'!$C$6:$K$35,9,FALSE))</f>
        <v/>
      </c>
      <c r="AQ287" s="253" t="str">
        <f>IF(AQ286="","",VLOOKUP(AQ286,'シフト記号表（勤務時間帯）'!$C$6:$K$35,9,FALSE))</f>
        <v/>
      </c>
      <c r="AR287" s="253" t="str">
        <f>IF(AR286="","",VLOOKUP(AR286,'シフト記号表（勤務時間帯）'!$C$6:$K$35,9,FALSE))</f>
        <v/>
      </c>
      <c r="AS287" s="253" t="str">
        <f>IF(AS286="","",VLOOKUP(AS286,'シフト記号表（勤務時間帯）'!$C$6:$K$35,9,FALSE))</f>
        <v/>
      </c>
      <c r="AT287" s="254" t="str">
        <f>IF(AT286="","",VLOOKUP(AT286,'シフト記号表（勤務時間帯）'!$C$6:$K$35,9,FALSE))</f>
        <v/>
      </c>
      <c r="AU287" s="252" t="str">
        <f>IF(AU286="","",VLOOKUP(AU286,'シフト記号表（勤務時間帯）'!$C$6:$K$35,9,FALSE))</f>
        <v/>
      </c>
      <c r="AV287" s="253" t="str">
        <f>IF(AV286="","",VLOOKUP(AV286,'シフト記号表（勤務時間帯）'!$C$6:$K$35,9,FALSE))</f>
        <v/>
      </c>
      <c r="AW287" s="253" t="str">
        <f>IF(AW286="","",VLOOKUP(AW286,'シフト記号表（勤務時間帯）'!$C$6:$K$35,9,FALSE))</f>
        <v/>
      </c>
      <c r="AX287" s="716" t="str">
        <f>IF($BB$3="４週",SUM(S287:AT287),IF($BB$3="暦月",SUM(S287:AW287),""))</f>
        <v/>
      </c>
      <c r="AY287" s="717"/>
      <c r="AZ287" s="718" t="str">
        <f>IF($BB$3="４週",AX287/4,IF($BB$3="暦月",'勤務表（参考様式１_100名まで）'!AX287/('勤務表（参考様式１_100名まで）'!$BB$8/7),""))</f>
        <v/>
      </c>
      <c r="BA287" s="719"/>
      <c r="BB287" s="707"/>
      <c r="BC287" s="708"/>
      <c r="BD287" s="708"/>
      <c r="BE287" s="708"/>
      <c r="BF287" s="709"/>
    </row>
    <row r="288" spans="2:58" ht="20.25" customHeight="1" x14ac:dyDescent="0.15">
      <c r="B288" s="727"/>
      <c r="C288" s="734"/>
      <c r="D288" s="735"/>
      <c r="E288" s="736"/>
      <c r="F288" s="260">
        <f>C286</f>
        <v>0</v>
      </c>
      <c r="G288" s="739"/>
      <c r="H288" s="743"/>
      <c r="I288" s="741"/>
      <c r="J288" s="741"/>
      <c r="K288" s="742"/>
      <c r="L288" s="746"/>
      <c r="M288" s="711"/>
      <c r="N288" s="711"/>
      <c r="O288" s="712"/>
      <c r="P288" s="720" t="s">
        <v>250</v>
      </c>
      <c r="Q288" s="721"/>
      <c r="R288" s="722"/>
      <c r="S288" s="256" t="str">
        <f>IF(S286="","",VLOOKUP(S286,'シフト記号表（勤務時間帯）'!$C$6:$U$35,19,FALSE))</f>
        <v/>
      </c>
      <c r="T288" s="257" t="str">
        <f>IF(T286="","",VLOOKUP(T286,'シフト記号表（勤務時間帯）'!$C$6:$U$35,19,FALSE))</f>
        <v/>
      </c>
      <c r="U288" s="257" t="str">
        <f>IF(U286="","",VLOOKUP(U286,'シフト記号表（勤務時間帯）'!$C$6:$U$35,19,FALSE))</f>
        <v/>
      </c>
      <c r="V288" s="257" t="str">
        <f>IF(V286="","",VLOOKUP(V286,'シフト記号表（勤務時間帯）'!$C$6:$U$35,19,FALSE))</f>
        <v/>
      </c>
      <c r="W288" s="257" t="str">
        <f>IF(W286="","",VLOOKUP(W286,'シフト記号表（勤務時間帯）'!$C$6:$U$35,19,FALSE))</f>
        <v/>
      </c>
      <c r="X288" s="257" t="str">
        <f>IF(X286="","",VLOOKUP(X286,'シフト記号表（勤務時間帯）'!$C$6:$U$35,19,FALSE))</f>
        <v/>
      </c>
      <c r="Y288" s="258" t="str">
        <f>IF(Y286="","",VLOOKUP(Y286,'シフト記号表（勤務時間帯）'!$C$6:$U$35,19,FALSE))</f>
        <v/>
      </c>
      <c r="Z288" s="256" t="str">
        <f>IF(Z286="","",VLOOKUP(Z286,'シフト記号表（勤務時間帯）'!$C$6:$U$35,19,FALSE))</f>
        <v/>
      </c>
      <c r="AA288" s="257" t="str">
        <f>IF(AA286="","",VLOOKUP(AA286,'シフト記号表（勤務時間帯）'!$C$6:$U$35,19,FALSE))</f>
        <v/>
      </c>
      <c r="AB288" s="257" t="str">
        <f>IF(AB286="","",VLOOKUP(AB286,'シフト記号表（勤務時間帯）'!$C$6:$U$35,19,FALSE))</f>
        <v/>
      </c>
      <c r="AC288" s="257" t="str">
        <f>IF(AC286="","",VLOOKUP(AC286,'シフト記号表（勤務時間帯）'!$C$6:$U$35,19,FALSE))</f>
        <v/>
      </c>
      <c r="AD288" s="257" t="str">
        <f>IF(AD286="","",VLOOKUP(AD286,'シフト記号表（勤務時間帯）'!$C$6:$U$35,19,FALSE))</f>
        <v/>
      </c>
      <c r="AE288" s="257" t="str">
        <f>IF(AE286="","",VLOOKUP(AE286,'シフト記号表（勤務時間帯）'!$C$6:$U$35,19,FALSE))</f>
        <v/>
      </c>
      <c r="AF288" s="258" t="str">
        <f>IF(AF286="","",VLOOKUP(AF286,'シフト記号表（勤務時間帯）'!$C$6:$U$35,19,FALSE))</f>
        <v/>
      </c>
      <c r="AG288" s="256" t="str">
        <f>IF(AG286="","",VLOOKUP(AG286,'シフト記号表（勤務時間帯）'!$C$6:$U$35,19,FALSE))</f>
        <v/>
      </c>
      <c r="AH288" s="257" t="str">
        <f>IF(AH286="","",VLOOKUP(AH286,'シフト記号表（勤務時間帯）'!$C$6:$U$35,19,FALSE))</f>
        <v/>
      </c>
      <c r="AI288" s="257" t="str">
        <f>IF(AI286="","",VLOOKUP(AI286,'シフト記号表（勤務時間帯）'!$C$6:$U$35,19,FALSE))</f>
        <v/>
      </c>
      <c r="AJ288" s="257" t="str">
        <f>IF(AJ286="","",VLOOKUP(AJ286,'シフト記号表（勤務時間帯）'!$C$6:$U$35,19,FALSE))</f>
        <v/>
      </c>
      <c r="AK288" s="257" t="str">
        <f>IF(AK286="","",VLOOKUP(AK286,'シフト記号表（勤務時間帯）'!$C$6:$U$35,19,FALSE))</f>
        <v/>
      </c>
      <c r="AL288" s="257" t="str">
        <f>IF(AL286="","",VLOOKUP(AL286,'シフト記号表（勤務時間帯）'!$C$6:$U$35,19,FALSE))</f>
        <v/>
      </c>
      <c r="AM288" s="258" t="str">
        <f>IF(AM286="","",VLOOKUP(AM286,'シフト記号表（勤務時間帯）'!$C$6:$U$35,19,FALSE))</f>
        <v/>
      </c>
      <c r="AN288" s="256" t="str">
        <f>IF(AN286="","",VLOOKUP(AN286,'シフト記号表（勤務時間帯）'!$C$6:$U$35,19,FALSE))</f>
        <v/>
      </c>
      <c r="AO288" s="257" t="str">
        <f>IF(AO286="","",VLOOKUP(AO286,'シフト記号表（勤務時間帯）'!$C$6:$U$35,19,FALSE))</f>
        <v/>
      </c>
      <c r="AP288" s="257" t="str">
        <f>IF(AP286="","",VLOOKUP(AP286,'シフト記号表（勤務時間帯）'!$C$6:$U$35,19,FALSE))</f>
        <v/>
      </c>
      <c r="AQ288" s="257" t="str">
        <f>IF(AQ286="","",VLOOKUP(AQ286,'シフト記号表（勤務時間帯）'!$C$6:$U$35,19,FALSE))</f>
        <v/>
      </c>
      <c r="AR288" s="257" t="str">
        <f>IF(AR286="","",VLOOKUP(AR286,'シフト記号表（勤務時間帯）'!$C$6:$U$35,19,FALSE))</f>
        <v/>
      </c>
      <c r="AS288" s="257" t="str">
        <f>IF(AS286="","",VLOOKUP(AS286,'シフト記号表（勤務時間帯）'!$C$6:$U$35,19,FALSE))</f>
        <v/>
      </c>
      <c r="AT288" s="258" t="str">
        <f>IF(AT286="","",VLOOKUP(AT286,'シフト記号表（勤務時間帯）'!$C$6:$U$35,19,FALSE))</f>
        <v/>
      </c>
      <c r="AU288" s="256" t="str">
        <f>IF(AU286="","",VLOOKUP(AU286,'シフト記号表（勤務時間帯）'!$C$6:$U$35,19,FALSE))</f>
        <v/>
      </c>
      <c r="AV288" s="257" t="str">
        <f>IF(AV286="","",VLOOKUP(AV286,'シフト記号表（勤務時間帯）'!$C$6:$U$35,19,FALSE))</f>
        <v/>
      </c>
      <c r="AW288" s="257" t="str">
        <f>IF(AW286="","",VLOOKUP(AW286,'シフト記号表（勤務時間帯）'!$C$6:$U$35,19,FALSE))</f>
        <v/>
      </c>
      <c r="AX288" s="723" t="str">
        <f>IF($BB$3="４週",SUM(S288:AT288),IF($BB$3="暦月",SUM(S288:AW288),""))</f>
        <v/>
      </c>
      <c r="AY288" s="724"/>
      <c r="AZ288" s="725" t="str">
        <f>IF($BB$3="４週",AX288/4,IF($BB$3="暦月",'勤務表（参考様式１_100名まで）'!AX288/('勤務表（参考様式１_100名まで）'!$BB$8/7),""))</f>
        <v/>
      </c>
      <c r="BA288" s="726"/>
      <c r="BB288" s="710"/>
      <c r="BC288" s="711"/>
      <c r="BD288" s="711"/>
      <c r="BE288" s="711"/>
      <c r="BF288" s="712"/>
    </row>
    <row r="289" spans="2:58" ht="20.25" customHeight="1" x14ac:dyDescent="0.15">
      <c r="B289" s="727">
        <f>B286+1</f>
        <v>90</v>
      </c>
      <c r="C289" s="728"/>
      <c r="D289" s="729"/>
      <c r="E289" s="730"/>
      <c r="F289" s="259"/>
      <c r="G289" s="737"/>
      <c r="H289" s="740"/>
      <c r="I289" s="741"/>
      <c r="J289" s="741"/>
      <c r="K289" s="742"/>
      <c r="L289" s="744"/>
      <c r="M289" s="705"/>
      <c r="N289" s="705"/>
      <c r="O289" s="706"/>
      <c r="P289" s="747" t="s">
        <v>248</v>
      </c>
      <c r="Q289" s="748"/>
      <c r="R289" s="749"/>
      <c r="S289" s="248"/>
      <c r="T289" s="249"/>
      <c r="U289" s="249"/>
      <c r="V289" s="249"/>
      <c r="W289" s="249"/>
      <c r="X289" s="249"/>
      <c r="Y289" s="250"/>
      <c r="Z289" s="248"/>
      <c r="AA289" s="249"/>
      <c r="AB289" s="249"/>
      <c r="AC289" s="249"/>
      <c r="AD289" s="249"/>
      <c r="AE289" s="249"/>
      <c r="AF289" s="250"/>
      <c r="AG289" s="248"/>
      <c r="AH289" s="249"/>
      <c r="AI289" s="249"/>
      <c r="AJ289" s="249"/>
      <c r="AK289" s="249"/>
      <c r="AL289" s="249"/>
      <c r="AM289" s="250"/>
      <c r="AN289" s="248"/>
      <c r="AO289" s="249"/>
      <c r="AP289" s="249"/>
      <c r="AQ289" s="249"/>
      <c r="AR289" s="249"/>
      <c r="AS289" s="249"/>
      <c r="AT289" s="250"/>
      <c r="AU289" s="248"/>
      <c r="AV289" s="249"/>
      <c r="AW289" s="249"/>
      <c r="AX289" s="700"/>
      <c r="AY289" s="701"/>
      <c r="AZ289" s="702"/>
      <c r="BA289" s="703"/>
      <c r="BB289" s="704"/>
      <c r="BC289" s="705"/>
      <c r="BD289" s="705"/>
      <c r="BE289" s="705"/>
      <c r="BF289" s="706"/>
    </row>
    <row r="290" spans="2:58" ht="20.25" customHeight="1" x14ac:dyDescent="0.15">
      <c r="B290" s="727"/>
      <c r="C290" s="731"/>
      <c r="D290" s="732"/>
      <c r="E290" s="733"/>
      <c r="F290" s="251"/>
      <c r="G290" s="738"/>
      <c r="H290" s="743"/>
      <c r="I290" s="741"/>
      <c r="J290" s="741"/>
      <c r="K290" s="742"/>
      <c r="L290" s="745"/>
      <c r="M290" s="708"/>
      <c r="N290" s="708"/>
      <c r="O290" s="709"/>
      <c r="P290" s="713" t="s">
        <v>249</v>
      </c>
      <c r="Q290" s="714"/>
      <c r="R290" s="715"/>
      <c r="S290" s="252" t="str">
        <f>IF(S289="","",VLOOKUP(S289,'シフト記号表（勤務時間帯）'!$C$6:$K$35,9,FALSE))</f>
        <v/>
      </c>
      <c r="T290" s="253" t="str">
        <f>IF(T289="","",VLOOKUP(T289,'シフト記号表（勤務時間帯）'!$C$6:$K$35,9,FALSE))</f>
        <v/>
      </c>
      <c r="U290" s="253" t="str">
        <f>IF(U289="","",VLOOKUP(U289,'シフト記号表（勤務時間帯）'!$C$6:$K$35,9,FALSE))</f>
        <v/>
      </c>
      <c r="V290" s="253" t="str">
        <f>IF(V289="","",VLOOKUP(V289,'シフト記号表（勤務時間帯）'!$C$6:$K$35,9,FALSE))</f>
        <v/>
      </c>
      <c r="W290" s="253" t="str">
        <f>IF(W289="","",VLOOKUP(W289,'シフト記号表（勤務時間帯）'!$C$6:$K$35,9,FALSE))</f>
        <v/>
      </c>
      <c r="X290" s="253" t="str">
        <f>IF(X289="","",VLOOKUP(X289,'シフト記号表（勤務時間帯）'!$C$6:$K$35,9,FALSE))</f>
        <v/>
      </c>
      <c r="Y290" s="254" t="str">
        <f>IF(Y289="","",VLOOKUP(Y289,'シフト記号表（勤務時間帯）'!$C$6:$K$35,9,FALSE))</f>
        <v/>
      </c>
      <c r="Z290" s="252" t="str">
        <f>IF(Z289="","",VLOOKUP(Z289,'シフト記号表（勤務時間帯）'!$C$6:$K$35,9,FALSE))</f>
        <v/>
      </c>
      <c r="AA290" s="253" t="str">
        <f>IF(AA289="","",VLOOKUP(AA289,'シフト記号表（勤務時間帯）'!$C$6:$K$35,9,FALSE))</f>
        <v/>
      </c>
      <c r="AB290" s="253" t="str">
        <f>IF(AB289="","",VLOOKUP(AB289,'シフト記号表（勤務時間帯）'!$C$6:$K$35,9,FALSE))</f>
        <v/>
      </c>
      <c r="AC290" s="253" t="str">
        <f>IF(AC289="","",VLOOKUP(AC289,'シフト記号表（勤務時間帯）'!$C$6:$K$35,9,FALSE))</f>
        <v/>
      </c>
      <c r="AD290" s="253" t="str">
        <f>IF(AD289="","",VLOOKUP(AD289,'シフト記号表（勤務時間帯）'!$C$6:$K$35,9,FALSE))</f>
        <v/>
      </c>
      <c r="AE290" s="253" t="str">
        <f>IF(AE289="","",VLOOKUP(AE289,'シフト記号表（勤務時間帯）'!$C$6:$K$35,9,FALSE))</f>
        <v/>
      </c>
      <c r="AF290" s="254" t="str">
        <f>IF(AF289="","",VLOOKUP(AF289,'シフト記号表（勤務時間帯）'!$C$6:$K$35,9,FALSE))</f>
        <v/>
      </c>
      <c r="AG290" s="252" t="str">
        <f>IF(AG289="","",VLOOKUP(AG289,'シフト記号表（勤務時間帯）'!$C$6:$K$35,9,FALSE))</f>
        <v/>
      </c>
      <c r="AH290" s="253" t="str">
        <f>IF(AH289="","",VLOOKUP(AH289,'シフト記号表（勤務時間帯）'!$C$6:$K$35,9,FALSE))</f>
        <v/>
      </c>
      <c r="AI290" s="253" t="str">
        <f>IF(AI289="","",VLOOKUP(AI289,'シフト記号表（勤務時間帯）'!$C$6:$K$35,9,FALSE))</f>
        <v/>
      </c>
      <c r="AJ290" s="253" t="str">
        <f>IF(AJ289="","",VLOOKUP(AJ289,'シフト記号表（勤務時間帯）'!$C$6:$K$35,9,FALSE))</f>
        <v/>
      </c>
      <c r="AK290" s="253" t="str">
        <f>IF(AK289="","",VLOOKUP(AK289,'シフト記号表（勤務時間帯）'!$C$6:$K$35,9,FALSE))</f>
        <v/>
      </c>
      <c r="AL290" s="253" t="str">
        <f>IF(AL289="","",VLOOKUP(AL289,'シフト記号表（勤務時間帯）'!$C$6:$K$35,9,FALSE))</f>
        <v/>
      </c>
      <c r="AM290" s="254" t="str">
        <f>IF(AM289="","",VLOOKUP(AM289,'シフト記号表（勤務時間帯）'!$C$6:$K$35,9,FALSE))</f>
        <v/>
      </c>
      <c r="AN290" s="252" t="str">
        <f>IF(AN289="","",VLOOKUP(AN289,'シフト記号表（勤務時間帯）'!$C$6:$K$35,9,FALSE))</f>
        <v/>
      </c>
      <c r="AO290" s="253" t="str">
        <f>IF(AO289="","",VLOOKUP(AO289,'シフト記号表（勤務時間帯）'!$C$6:$K$35,9,FALSE))</f>
        <v/>
      </c>
      <c r="AP290" s="253" t="str">
        <f>IF(AP289="","",VLOOKUP(AP289,'シフト記号表（勤務時間帯）'!$C$6:$K$35,9,FALSE))</f>
        <v/>
      </c>
      <c r="AQ290" s="253" t="str">
        <f>IF(AQ289="","",VLOOKUP(AQ289,'シフト記号表（勤務時間帯）'!$C$6:$K$35,9,FALSE))</f>
        <v/>
      </c>
      <c r="AR290" s="253" t="str">
        <f>IF(AR289="","",VLOOKUP(AR289,'シフト記号表（勤務時間帯）'!$C$6:$K$35,9,FALSE))</f>
        <v/>
      </c>
      <c r="AS290" s="253" t="str">
        <f>IF(AS289="","",VLOOKUP(AS289,'シフト記号表（勤務時間帯）'!$C$6:$K$35,9,FALSE))</f>
        <v/>
      </c>
      <c r="AT290" s="254" t="str">
        <f>IF(AT289="","",VLOOKUP(AT289,'シフト記号表（勤務時間帯）'!$C$6:$K$35,9,FALSE))</f>
        <v/>
      </c>
      <c r="AU290" s="252" t="str">
        <f>IF(AU289="","",VLOOKUP(AU289,'シフト記号表（勤務時間帯）'!$C$6:$K$35,9,FALSE))</f>
        <v/>
      </c>
      <c r="AV290" s="253" t="str">
        <f>IF(AV289="","",VLOOKUP(AV289,'シフト記号表（勤務時間帯）'!$C$6:$K$35,9,FALSE))</f>
        <v/>
      </c>
      <c r="AW290" s="253" t="str">
        <f>IF(AW289="","",VLOOKUP(AW289,'シフト記号表（勤務時間帯）'!$C$6:$K$35,9,FALSE))</f>
        <v/>
      </c>
      <c r="AX290" s="716" t="str">
        <f>IF($BB$3="４週",SUM(S290:AT290),IF($BB$3="暦月",SUM(S290:AW290),""))</f>
        <v/>
      </c>
      <c r="AY290" s="717"/>
      <c r="AZ290" s="718" t="str">
        <f>IF($BB$3="４週",AX290/4,IF($BB$3="暦月",'勤務表（参考様式１_100名まで）'!AX290/('勤務表（参考様式１_100名まで）'!$BB$8/7),""))</f>
        <v/>
      </c>
      <c r="BA290" s="719"/>
      <c r="BB290" s="707"/>
      <c r="BC290" s="708"/>
      <c r="BD290" s="708"/>
      <c r="BE290" s="708"/>
      <c r="BF290" s="709"/>
    </row>
    <row r="291" spans="2:58" ht="20.25" customHeight="1" x14ac:dyDescent="0.15">
      <c r="B291" s="727"/>
      <c r="C291" s="734"/>
      <c r="D291" s="735"/>
      <c r="E291" s="736"/>
      <c r="F291" s="260">
        <f>C289</f>
        <v>0</v>
      </c>
      <c r="G291" s="739"/>
      <c r="H291" s="743"/>
      <c r="I291" s="741"/>
      <c r="J291" s="741"/>
      <c r="K291" s="742"/>
      <c r="L291" s="746"/>
      <c r="M291" s="711"/>
      <c r="N291" s="711"/>
      <c r="O291" s="712"/>
      <c r="P291" s="720" t="s">
        <v>250</v>
      </c>
      <c r="Q291" s="721"/>
      <c r="R291" s="722"/>
      <c r="S291" s="256" t="str">
        <f>IF(S289="","",VLOOKUP(S289,'シフト記号表（勤務時間帯）'!$C$6:$U$35,19,FALSE))</f>
        <v/>
      </c>
      <c r="T291" s="257" t="str">
        <f>IF(T289="","",VLOOKUP(T289,'シフト記号表（勤務時間帯）'!$C$6:$U$35,19,FALSE))</f>
        <v/>
      </c>
      <c r="U291" s="257" t="str">
        <f>IF(U289="","",VLOOKUP(U289,'シフト記号表（勤務時間帯）'!$C$6:$U$35,19,FALSE))</f>
        <v/>
      </c>
      <c r="V291" s="257" t="str">
        <f>IF(V289="","",VLOOKUP(V289,'シフト記号表（勤務時間帯）'!$C$6:$U$35,19,FALSE))</f>
        <v/>
      </c>
      <c r="W291" s="257" t="str">
        <f>IF(W289="","",VLOOKUP(W289,'シフト記号表（勤務時間帯）'!$C$6:$U$35,19,FALSE))</f>
        <v/>
      </c>
      <c r="X291" s="257" t="str">
        <f>IF(X289="","",VLOOKUP(X289,'シフト記号表（勤務時間帯）'!$C$6:$U$35,19,FALSE))</f>
        <v/>
      </c>
      <c r="Y291" s="258" t="str">
        <f>IF(Y289="","",VLOOKUP(Y289,'シフト記号表（勤務時間帯）'!$C$6:$U$35,19,FALSE))</f>
        <v/>
      </c>
      <c r="Z291" s="256" t="str">
        <f>IF(Z289="","",VLOOKUP(Z289,'シフト記号表（勤務時間帯）'!$C$6:$U$35,19,FALSE))</f>
        <v/>
      </c>
      <c r="AA291" s="257" t="str">
        <f>IF(AA289="","",VLOOKUP(AA289,'シフト記号表（勤務時間帯）'!$C$6:$U$35,19,FALSE))</f>
        <v/>
      </c>
      <c r="AB291" s="257" t="str">
        <f>IF(AB289="","",VLOOKUP(AB289,'シフト記号表（勤務時間帯）'!$C$6:$U$35,19,FALSE))</f>
        <v/>
      </c>
      <c r="AC291" s="257" t="str">
        <f>IF(AC289="","",VLOOKUP(AC289,'シフト記号表（勤務時間帯）'!$C$6:$U$35,19,FALSE))</f>
        <v/>
      </c>
      <c r="AD291" s="257" t="str">
        <f>IF(AD289="","",VLOOKUP(AD289,'シフト記号表（勤務時間帯）'!$C$6:$U$35,19,FALSE))</f>
        <v/>
      </c>
      <c r="AE291" s="257" t="str">
        <f>IF(AE289="","",VLOOKUP(AE289,'シフト記号表（勤務時間帯）'!$C$6:$U$35,19,FALSE))</f>
        <v/>
      </c>
      <c r="AF291" s="258" t="str">
        <f>IF(AF289="","",VLOOKUP(AF289,'シフト記号表（勤務時間帯）'!$C$6:$U$35,19,FALSE))</f>
        <v/>
      </c>
      <c r="AG291" s="256" t="str">
        <f>IF(AG289="","",VLOOKUP(AG289,'シフト記号表（勤務時間帯）'!$C$6:$U$35,19,FALSE))</f>
        <v/>
      </c>
      <c r="AH291" s="257" t="str">
        <f>IF(AH289="","",VLOOKUP(AH289,'シフト記号表（勤務時間帯）'!$C$6:$U$35,19,FALSE))</f>
        <v/>
      </c>
      <c r="AI291" s="257" t="str">
        <f>IF(AI289="","",VLOOKUP(AI289,'シフト記号表（勤務時間帯）'!$C$6:$U$35,19,FALSE))</f>
        <v/>
      </c>
      <c r="AJ291" s="257" t="str">
        <f>IF(AJ289="","",VLOOKUP(AJ289,'シフト記号表（勤務時間帯）'!$C$6:$U$35,19,FALSE))</f>
        <v/>
      </c>
      <c r="AK291" s="257" t="str">
        <f>IF(AK289="","",VLOOKUP(AK289,'シフト記号表（勤務時間帯）'!$C$6:$U$35,19,FALSE))</f>
        <v/>
      </c>
      <c r="AL291" s="257" t="str">
        <f>IF(AL289="","",VLOOKUP(AL289,'シフト記号表（勤務時間帯）'!$C$6:$U$35,19,FALSE))</f>
        <v/>
      </c>
      <c r="AM291" s="258" t="str">
        <f>IF(AM289="","",VLOOKUP(AM289,'シフト記号表（勤務時間帯）'!$C$6:$U$35,19,FALSE))</f>
        <v/>
      </c>
      <c r="AN291" s="256" t="str">
        <f>IF(AN289="","",VLOOKUP(AN289,'シフト記号表（勤務時間帯）'!$C$6:$U$35,19,FALSE))</f>
        <v/>
      </c>
      <c r="AO291" s="257" t="str">
        <f>IF(AO289="","",VLOOKUP(AO289,'シフト記号表（勤務時間帯）'!$C$6:$U$35,19,FALSE))</f>
        <v/>
      </c>
      <c r="AP291" s="257" t="str">
        <f>IF(AP289="","",VLOOKUP(AP289,'シフト記号表（勤務時間帯）'!$C$6:$U$35,19,FALSE))</f>
        <v/>
      </c>
      <c r="AQ291" s="257" t="str">
        <f>IF(AQ289="","",VLOOKUP(AQ289,'シフト記号表（勤務時間帯）'!$C$6:$U$35,19,FALSE))</f>
        <v/>
      </c>
      <c r="AR291" s="257" t="str">
        <f>IF(AR289="","",VLOOKUP(AR289,'シフト記号表（勤務時間帯）'!$C$6:$U$35,19,FALSE))</f>
        <v/>
      </c>
      <c r="AS291" s="257" t="str">
        <f>IF(AS289="","",VLOOKUP(AS289,'シフト記号表（勤務時間帯）'!$C$6:$U$35,19,FALSE))</f>
        <v/>
      </c>
      <c r="AT291" s="258" t="str">
        <f>IF(AT289="","",VLOOKUP(AT289,'シフト記号表（勤務時間帯）'!$C$6:$U$35,19,FALSE))</f>
        <v/>
      </c>
      <c r="AU291" s="256" t="str">
        <f>IF(AU289="","",VLOOKUP(AU289,'シフト記号表（勤務時間帯）'!$C$6:$U$35,19,FALSE))</f>
        <v/>
      </c>
      <c r="AV291" s="257" t="str">
        <f>IF(AV289="","",VLOOKUP(AV289,'シフト記号表（勤務時間帯）'!$C$6:$U$35,19,FALSE))</f>
        <v/>
      </c>
      <c r="AW291" s="257" t="str">
        <f>IF(AW289="","",VLOOKUP(AW289,'シフト記号表（勤務時間帯）'!$C$6:$U$35,19,FALSE))</f>
        <v/>
      </c>
      <c r="AX291" s="723" t="str">
        <f>IF($BB$3="４週",SUM(S291:AT291),IF($BB$3="暦月",SUM(S291:AW291),""))</f>
        <v/>
      </c>
      <c r="AY291" s="724"/>
      <c r="AZ291" s="725" t="str">
        <f>IF($BB$3="４週",AX291/4,IF($BB$3="暦月",'勤務表（参考様式１_100名まで）'!AX291/('勤務表（参考様式１_100名まで）'!$BB$8/7),""))</f>
        <v/>
      </c>
      <c r="BA291" s="726"/>
      <c r="BB291" s="710"/>
      <c r="BC291" s="711"/>
      <c r="BD291" s="711"/>
      <c r="BE291" s="711"/>
      <c r="BF291" s="712"/>
    </row>
    <row r="292" spans="2:58" ht="20.25" customHeight="1" x14ac:dyDescent="0.15">
      <c r="B292" s="727">
        <f>B289+1</f>
        <v>91</v>
      </c>
      <c r="C292" s="728"/>
      <c r="D292" s="729"/>
      <c r="E292" s="730"/>
      <c r="F292" s="259"/>
      <c r="G292" s="737"/>
      <c r="H292" s="740"/>
      <c r="I292" s="741"/>
      <c r="J292" s="741"/>
      <c r="K292" s="742"/>
      <c r="L292" s="744"/>
      <c r="M292" s="705"/>
      <c r="N292" s="705"/>
      <c r="O292" s="706"/>
      <c r="P292" s="747" t="s">
        <v>248</v>
      </c>
      <c r="Q292" s="748"/>
      <c r="R292" s="749"/>
      <c r="S292" s="248"/>
      <c r="T292" s="249"/>
      <c r="U292" s="249"/>
      <c r="V292" s="249"/>
      <c r="W292" s="249"/>
      <c r="X292" s="249"/>
      <c r="Y292" s="250"/>
      <c r="Z292" s="248"/>
      <c r="AA292" s="249"/>
      <c r="AB292" s="249"/>
      <c r="AC292" s="249"/>
      <c r="AD292" s="249"/>
      <c r="AE292" s="249"/>
      <c r="AF292" s="250"/>
      <c r="AG292" s="248"/>
      <c r="AH292" s="249"/>
      <c r="AI292" s="249"/>
      <c r="AJ292" s="249"/>
      <c r="AK292" s="249"/>
      <c r="AL292" s="249"/>
      <c r="AM292" s="250"/>
      <c r="AN292" s="248"/>
      <c r="AO292" s="249"/>
      <c r="AP292" s="249"/>
      <c r="AQ292" s="249"/>
      <c r="AR292" s="249"/>
      <c r="AS292" s="249"/>
      <c r="AT292" s="250"/>
      <c r="AU292" s="248"/>
      <c r="AV292" s="249"/>
      <c r="AW292" s="249"/>
      <c r="AX292" s="700"/>
      <c r="AY292" s="701"/>
      <c r="AZ292" s="702"/>
      <c r="BA292" s="703"/>
      <c r="BB292" s="704"/>
      <c r="BC292" s="705"/>
      <c r="BD292" s="705"/>
      <c r="BE292" s="705"/>
      <c r="BF292" s="706"/>
    </row>
    <row r="293" spans="2:58" ht="20.25" customHeight="1" x14ac:dyDescent="0.15">
      <c r="B293" s="727"/>
      <c r="C293" s="731"/>
      <c r="D293" s="732"/>
      <c r="E293" s="733"/>
      <c r="F293" s="251"/>
      <c r="G293" s="738"/>
      <c r="H293" s="743"/>
      <c r="I293" s="741"/>
      <c r="J293" s="741"/>
      <c r="K293" s="742"/>
      <c r="L293" s="745"/>
      <c r="M293" s="708"/>
      <c r="N293" s="708"/>
      <c r="O293" s="709"/>
      <c r="P293" s="713" t="s">
        <v>249</v>
      </c>
      <c r="Q293" s="714"/>
      <c r="R293" s="715"/>
      <c r="S293" s="252" t="str">
        <f>IF(S292="","",VLOOKUP(S292,'シフト記号表（勤務時間帯）'!$C$6:$K$35,9,FALSE))</f>
        <v/>
      </c>
      <c r="T293" s="253" t="str">
        <f>IF(T292="","",VLOOKUP(T292,'シフト記号表（勤務時間帯）'!$C$6:$K$35,9,FALSE))</f>
        <v/>
      </c>
      <c r="U293" s="253" t="str">
        <f>IF(U292="","",VLOOKUP(U292,'シフト記号表（勤務時間帯）'!$C$6:$K$35,9,FALSE))</f>
        <v/>
      </c>
      <c r="V293" s="253" t="str">
        <f>IF(V292="","",VLOOKUP(V292,'シフト記号表（勤務時間帯）'!$C$6:$K$35,9,FALSE))</f>
        <v/>
      </c>
      <c r="W293" s="253" t="str">
        <f>IF(W292="","",VLOOKUP(W292,'シフト記号表（勤務時間帯）'!$C$6:$K$35,9,FALSE))</f>
        <v/>
      </c>
      <c r="X293" s="253" t="str">
        <f>IF(X292="","",VLOOKUP(X292,'シフト記号表（勤務時間帯）'!$C$6:$K$35,9,FALSE))</f>
        <v/>
      </c>
      <c r="Y293" s="254" t="str">
        <f>IF(Y292="","",VLOOKUP(Y292,'シフト記号表（勤務時間帯）'!$C$6:$K$35,9,FALSE))</f>
        <v/>
      </c>
      <c r="Z293" s="252" t="str">
        <f>IF(Z292="","",VLOOKUP(Z292,'シフト記号表（勤務時間帯）'!$C$6:$K$35,9,FALSE))</f>
        <v/>
      </c>
      <c r="AA293" s="253" t="str">
        <f>IF(AA292="","",VLOOKUP(AA292,'シフト記号表（勤務時間帯）'!$C$6:$K$35,9,FALSE))</f>
        <v/>
      </c>
      <c r="AB293" s="253" t="str">
        <f>IF(AB292="","",VLOOKUP(AB292,'シフト記号表（勤務時間帯）'!$C$6:$K$35,9,FALSE))</f>
        <v/>
      </c>
      <c r="AC293" s="253" t="str">
        <f>IF(AC292="","",VLOOKUP(AC292,'シフト記号表（勤務時間帯）'!$C$6:$K$35,9,FALSE))</f>
        <v/>
      </c>
      <c r="AD293" s="253" t="str">
        <f>IF(AD292="","",VLOOKUP(AD292,'シフト記号表（勤務時間帯）'!$C$6:$K$35,9,FALSE))</f>
        <v/>
      </c>
      <c r="AE293" s="253" t="str">
        <f>IF(AE292="","",VLOOKUP(AE292,'シフト記号表（勤務時間帯）'!$C$6:$K$35,9,FALSE))</f>
        <v/>
      </c>
      <c r="AF293" s="254" t="str">
        <f>IF(AF292="","",VLOOKUP(AF292,'シフト記号表（勤務時間帯）'!$C$6:$K$35,9,FALSE))</f>
        <v/>
      </c>
      <c r="AG293" s="252" t="str">
        <f>IF(AG292="","",VLOOKUP(AG292,'シフト記号表（勤務時間帯）'!$C$6:$K$35,9,FALSE))</f>
        <v/>
      </c>
      <c r="AH293" s="253" t="str">
        <f>IF(AH292="","",VLOOKUP(AH292,'シフト記号表（勤務時間帯）'!$C$6:$K$35,9,FALSE))</f>
        <v/>
      </c>
      <c r="AI293" s="253" t="str">
        <f>IF(AI292="","",VLOOKUP(AI292,'シフト記号表（勤務時間帯）'!$C$6:$K$35,9,FALSE))</f>
        <v/>
      </c>
      <c r="AJ293" s="253" t="str">
        <f>IF(AJ292="","",VLOOKUP(AJ292,'シフト記号表（勤務時間帯）'!$C$6:$K$35,9,FALSE))</f>
        <v/>
      </c>
      <c r="AK293" s="253" t="str">
        <f>IF(AK292="","",VLOOKUP(AK292,'シフト記号表（勤務時間帯）'!$C$6:$K$35,9,FALSE))</f>
        <v/>
      </c>
      <c r="AL293" s="253" t="str">
        <f>IF(AL292="","",VLOOKUP(AL292,'シフト記号表（勤務時間帯）'!$C$6:$K$35,9,FALSE))</f>
        <v/>
      </c>
      <c r="AM293" s="254" t="str">
        <f>IF(AM292="","",VLOOKUP(AM292,'シフト記号表（勤務時間帯）'!$C$6:$K$35,9,FALSE))</f>
        <v/>
      </c>
      <c r="AN293" s="252" t="str">
        <f>IF(AN292="","",VLOOKUP(AN292,'シフト記号表（勤務時間帯）'!$C$6:$K$35,9,FALSE))</f>
        <v/>
      </c>
      <c r="AO293" s="253" t="str">
        <f>IF(AO292="","",VLOOKUP(AO292,'シフト記号表（勤務時間帯）'!$C$6:$K$35,9,FALSE))</f>
        <v/>
      </c>
      <c r="AP293" s="253" t="str">
        <f>IF(AP292="","",VLOOKUP(AP292,'シフト記号表（勤務時間帯）'!$C$6:$K$35,9,FALSE))</f>
        <v/>
      </c>
      <c r="AQ293" s="253" t="str">
        <f>IF(AQ292="","",VLOOKUP(AQ292,'シフト記号表（勤務時間帯）'!$C$6:$K$35,9,FALSE))</f>
        <v/>
      </c>
      <c r="AR293" s="253" t="str">
        <f>IF(AR292="","",VLOOKUP(AR292,'シフト記号表（勤務時間帯）'!$C$6:$K$35,9,FALSE))</f>
        <v/>
      </c>
      <c r="AS293" s="253" t="str">
        <f>IF(AS292="","",VLOOKUP(AS292,'シフト記号表（勤務時間帯）'!$C$6:$K$35,9,FALSE))</f>
        <v/>
      </c>
      <c r="AT293" s="254" t="str">
        <f>IF(AT292="","",VLOOKUP(AT292,'シフト記号表（勤務時間帯）'!$C$6:$K$35,9,FALSE))</f>
        <v/>
      </c>
      <c r="AU293" s="252" t="str">
        <f>IF(AU292="","",VLOOKUP(AU292,'シフト記号表（勤務時間帯）'!$C$6:$K$35,9,FALSE))</f>
        <v/>
      </c>
      <c r="AV293" s="253" t="str">
        <f>IF(AV292="","",VLOOKUP(AV292,'シフト記号表（勤務時間帯）'!$C$6:$K$35,9,FALSE))</f>
        <v/>
      </c>
      <c r="AW293" s="253" t="str">
        <f>IF(AW292="","",VLOOKUP(AW292,'シフト記号表（勤務時間帯）'!$C$6:$K$35,9,FALSE))</f>
        <v/>
      </c>
      <c r="AX293" s="716" t="str">
        <f>IF($BB$3="４週",SUM(S293:AT293),IF($BB$3="暦月",SUM(S293:AW293),""))</f>
        <v/>
      </c>
      <c r="AY293" s="717"/>
      <c r="AZ293" s="718" t="str">
        <f>IF($BB$3="４週",AX293/4,IF($BB$3="暦月",'勤務表（参考様式１_100名まで）'!AX293/('勤務表（参考様式１_100名まで）'!$BB$8/7),""))</f>
        <v/>
      </c>
      <c r="BA293" s="719"/>
      <c r="BB293" s="707"/>
      <c r="BC293" s="708"/>
      <c r="BD293" s="708"/>
      <c r="BE293" s="708"/>
      <c r="BF293" s="709"/>
    </row>
    <row r="294" spans="2:58" ht="20.25" customHeight="1" x14ac:dyDescent="0.15">
      <c r="B294" s="727"/>
      <c r="C294" s="734"/>
      <c r="D294" s="735"/>
      <c r="E294" s="736"/>
      <c r="F294" s="260">
        <f>C292</f>
        <v>0</v>
      </c>
      <c r="G294" s="739"/>
      <c r="H294" s="743"/>
      <c r="I294" s="741"/>
      <c r="J294" s="741"/>
      <c r="K294" s="742"/>
      <c r="L294" s="746"/>
      <c r="M294" s="711"/>
      <c r="N294" s="711"/>
      <c r="O294" s="712"/>
      <c r="P294" s="720" t="s">
        <v>250</v>
      </c>
      <c r="Q294" s="721"/>
      <c r="R294" s="722"/>
      <c r="S294" s="256" t="str">
        <f>IF(S292="","",VLOOKUP(S292,'シフト記号表（勤務時間帯）'!$C$6:$U$35,19,FALSE))</f>
        <v/>
      </c>
      <c r="T294" s="257" t="str">
        <f>IF(T292="","",VLOOKUP(T292,'シフト記号表（勤務時間帯）'!$C$6:$U$35,19,FALSE))</f>
        <v/>
      </c>
      <c r="U294" s="257" t="str">
        <f>IF(U292="","",VLOOKUP(U292,'シフト記号表（勤務時間帯）'!$C$6:$U$35,19,FALSE))</f>
        <v/>
      </c>
      <c r="V294" s="257" t="str">
        <f>IF(V292="","",VLOOKUP(V292,'シフト記号表（勤務時間帯）'!$C$6:$U$35,19,FALSE))</f>
        <v/>
      </c>
      <c r="W294" s="257" t="str">
        <f>IF(W292="","",VLOOKUP(W292,'シフト記号表（勤務時間帯）'!$C$6:$U$35,19,FALSE))</f>
        <v/>
      </c>
      <c r="X294" s="257" t="str">
        <f>IF(X292="","",VLOOKUP(X292,'シフト記号表（勤務時間帯）'!$C$6:$U$35,19,FALSE))</f>
        <v/>
      </c>
      <c r="Y294" s="258" t="str">
        <f>IF(Y292="","",VLOOKUP(Y292,'シフト記号表（勤務時間帯）'!$C$6:$U$35,19,FALSE))</f>
        <v/>
      </c>
      <c r="Z294" s="256" t="str">
        <f>IF(Z292="","",VLOOKUP(Z292,'シフト記号表（勤務時間帯）'!$C$6:$U$35,19,FALSE))</f>
        <v/>
      </c>
      <c r="AA294" s="257" t="str">
        <f>IF(AA292="","",VLOOKUP(AA292,'シフト記号表（勤務時間帯）'!$C$6:$U$35,19,FALSE))</f>
        <v/>
      </c>
      <c r="AB294" s="257" t="str">
        <f>IF(AB292="","",VLOOKUP(AB292,'シフト記号表（勤務時間帯）'!$C$6:$U$35,19,FALSE))</f>
        <v/>
      </c>
      <c r="AC294" s="257" t="str">
        <f>IF(AC292="","",VLOOKUP(AC292,'シフト記号表（勤務時間帯）'!$C$6:$U$35,19,FALSE))</f>
        <v/>
      </c>
      <c r="AD294" s="257" t="str">
        <f>IF(AD292="","",VLOOKUP(AD292,'シフト記号表（勤務時間帯）'!$C$6:$U$35,19,FALSE))</f>
        <v/>
      </c>
      <c r="AE294" s="257" t="str">
        <f>IF(AE292="","",VLOOKUP(AE292,'シフト記号表（勤務時間帯）'!$C$6:$U$35,19,FALSE))</f>
        <v/>
      </c>
      <c r="AF294" s="258" t="str">
        <f>IF(AF292="","",VLOOKUP(AF292,'シフト記号表（勤務時間帯）'!$C$6:$U$35,19,FALSE))</f>
        <v/>
      </c>
      <c r="AG294" s="256" t="str">
        <f>IF(AG292="","",VLOOKUP(AG292,'シフト記号表（勤務時間帯）'!$C$6:$U$35,19,FALSE))</f>
        <v/>
      </c>
      <c r="AH294" s="257" t="str">
        <f>IF(AH292="","",VLOOKUP(AH292,'シフト記号表（勤務時間帯）'!$C$6:$U$35,19,FALSE))</f>
        <v/>
      </c>
      <c r="AI294" s="257" t="str">
        <f>IF(AI292="","",VLOOKUP(AI292,'シフト記号表（勤務時間帯）'!$C$6:$U$35,19,FALSE))</f>
        <v/>
      </c>
      <c r="AJ294" s="257" t="str">
        <f>IF(AJ292="","",VLOOKUP(AJ292,'シフト記号表（勤務時間帯）'!$C$6:$U$35,19,FALSE))</f>
        <v/>
      </c>
      <c r="AK294" s="257" t="str">
        <f>IF(AK292="","",VLOOKUP(AK292,'シフト記号表（勤務時間帯）'!$C$6:$U$35,19,FALSE))</f>
        <v/>
      </c>
      <c r="AL294" s="257" t="str">
        <f>IF(AL292="","",VLOOKUP(AL292,'シフト記号表（勤務時間帯）'!$C$6:$U$35,19,FALSE))</f>
        <v/>
      </c>
      <c r="AM294" s="258" t="str">
        <f>IF(AM292="","",VLOOKUP(AM292,'シフト記号表（勤務時間帯）'!$C$6:$U$35,19,FALSE))</f>
        <v/>
      </c>
      <c r="AN294" s="256" t="str">
        <f>IF(AN292="","",VLOOKUP(AN292,'シフト記号表（勤務時間帯）'!$C$6:$U$35,19,FALSE))</f>
        <v/>
      </c>
      <c r="AO294" s="257" t="str">
        <f>IF(AO292="","",VLOOKUP(AO292,'シフト記号表（勤務時間帯）'!$C$6:$U$35,19,FALSE))</f>
        <v/>
      </c>
      <c r="AP294" s="257" t="str">
        <f>IF(AP292="","",VLOOKUP(AP292,'シフト記号表（勤務時間帯）'!$C$6:$U$35,19,FALSE))</f>
        <v/>
      </c>
      <c r="AQ294" s="257" t="str">
        <f>IF(AQ292="","",VLOOKUP(AQ292,'シフト記号表（勤務時間帯）'!$C$6:$U$35,19,FALSE))</f>
        <v/>
      </c>
      <c r="AR294" s="257" t="str">
        <f>IF(AR292="","",VLOOKUP(AR292,'シフト記号表（勤務時間帯）'!$C$6:$U$35,19,FALSE))</f>
        <v/>
      </c>
      <c r="AS294" s="257" t="str">
        <f>IF(AS292="","",VLOOKUP(AS292,'シフト記号表（勤務時間帯）'!$C$6:$U$35,19,FALSE))</f>
        <v/>
      </c>
      <c r="AT294" s="258" t="str">
        <f>IF(AT292="","",VLOOKUP(AT292,'シフト記号表（勤務時間帯）'!$C$6:$U$35,19,FALSE))</f>
        <v/>
      </c>
      <c r="AU294" s="256" t="str">
        <f>IF(AU292="","",VLOOKUP(AU292,'シフト記号表（勤務時間帯）'!$C$6:$U$35,19,FALSE))</f>
        <v/>
      </c>
      <c r="AV294" s="257" t="str">
        <f>IF(AV292="","",VLOOKUP(AV292,'シフト記号表（勤務時間帯）'!$C$6:$U$35,19,FALSE))</f>
        <v/>
      </c>
      <c r="AW294" s="257" t="str">
        <f>IF(AW292="","",VLOOKUP(AW292,'シフト記号表（勤務時間帯）'!$C$6:$U$35,19,FALSE))</f>
        <v/>
      </c>
      <c r="AX294" s="723" t="str">
        <f>IF($BB$3="４週",SUM(S294:AT294),IF($BB$3="暦月",SUM(S294:AW294),""))</f>
        <v/>
      </c>
      <c r="AY294" s="724"/>
      <c r="AZ294" s="725" t="str">
        <f>IF($BB$3="４週",AX294/4,IF($BB$3="暦月",'勤務表（参考様式１_100名まで）'!AX294/('勤務表（参考様式１_100名まで）'!$BB$8/7),""))</f>
        <v/>
      </c>
      <c r="BA294" s="726"/>
      <c r="BB294" s="710"/>
      <c r="BC294" s="711"/>
      <c r="BD294" s="711"/>
      <c r="BE294" s="711"/>
      <c r="BF294" s="712"/>
    </row>
    <row r="295" spans="2:58" ht="20.25" customHeight="1" x14ac:dyDescent="0.15">
      <c r="B295" s="727">
        <f>B292+1</f>
        <v>92</v>
      </c>
      <c r="C295" s="728"/>
      <c r="D295" s="729"/>
      <c r="E295" s="730"/>
      <c r="F295" s="259"/>
      <c r="G295" s="737"/>
      <c r="H295" s="740"/>
      <c r="I295" s="741"/>
      <c r="J295" s="741"/>
      <c r="K295" s="742"/>
      <c r="L295" s="744"/>
      <c r="M295" s="705"/>
      <c r="N295" s="705"/>
      <c r="O295" s="706"/>
      <c r="P295" s="747" t="s">
        <v>248</v>
      </c>
      <c r="Q295" s="748"/>
      <c r="R295" s="749"/>
      <c r="S295" s="248"/>
      <c r="T295" s="249"/>
      <c r="U295" s="249"/>
      <c r="V295" s="249"/>
      <c r="W295" s="249"/>
      <c r="X295" s="249"/>
      <c r="Y295" s="250"/>
      <c r="Z295" s="248"/>
      <c r="AA295" s="249"/>
      <c r="AB295" s="249"/>
      <c r="AC295" s="249"/>
      <c r="AD295" s="249"/>
      <c r="AE295" s="249"/>
      <c r="AF295" s="250"/>
      <c r="AG295" s="248"/>
      <c r="AH295" s="249"/>
      <c r="AI295" s="249"/>
      <c r="AJ295" s="249"/>
      <c r="AK295" s="249"/>
      <c r="AL295" s="249"/>
      <c r="AM295" s="250"/>
      <c r="AN295" s="248"/>
      <c r="AO295" s="249"/>
      <c r="AP295" s="249"/>
      <c r="AQ295" s="249"/>
      <c r="AR295" s="249"/>
      <c r="AS295" s="249"/>
      <c r="AT295" s="250"/>
      <c r="AU295" s="248"/>
      <c r="AV295" s="249"/>
      <c r="AW295" s="249"/>
      <c r="AX295" s="700"/>
      <c r="AY295" s="701"/>
      <c r="AZ295" s="702"/>
      <c r="BA295" s="703"/>
      <c r="BB295" s="704"/>
      <c r="BC295" s="705"/>
      <c r="BD295" s="705"/>
      <c r="BE295" s="705"/>
      <c r="BF295" s="706"/>
    </row>
    <row r="296" spans="2:58" ht="20.25" customHeight="1" x14ac:dyDescent="0.15">
      <c r="B296" s="727"/>
      <c r="C296" s="731"/>
      <c r="D296" s="732"/>
      <c r="E296" s="733"/>
      <c r="F296" s="251"/>
      <c r="G296" s="738"/>
      <c r="H296" s="743"/>
      <c r="I296" s="741"/>
      <c r="J296" s="741"/>
      <c r="K296" s="742"/>
      <c r="L296" s="745"/>
      <c r="M296" s="708"/>
      <c r="N296" s="708"/>
      <c r="O296" s="709"/>
      <c r="P296" s="713" t="s">
        <v>249</v>
      </c>
      <c r="Q296" s="714"/>
      <c r="R296" s="715"/>
      <c r="S296" s="252" t="str">
        <f>IF(S295="","",VLOOKUP(S295,'シフト記号表（勤務時間帯）'!$C$6:$K$35,9,FALSE))</f>
        <v/>
      </c>
      <c r="T296" s="253" t="str">
        <f>IF(T295="","",VLOOKUP(T295,'シフト記号表（勤務時間帯）'!$C$6:$K$35,9,FALSE))</f>
        <v/>
      </c>
      <c r="U296" s="253" t="str">
        <f>IF(U295="","",VLOOKUP(U295,'シフト記号表（勤務時間帯）'!$C$6:$K$35,9,FALSE))</f>
        <v/>
      </c>
      <c r="V296" s="253" t="str">
        <f>IF(V295="","",VLOOKUP(V295,'シフト記号表（勤務時間帯）'!$C$6:$K$35,9,FALSE))</f>
        <v/>
      </c>
      <c r="W296" s="253" t="str">
        <f>IF(W295="","",VLOOKUP(W295,'シフト記号表（勤務時間帯）'!$C$6:$K$35,9,FALSE))</f>
        <v/>
      </c>
      <c r="X296" s="253" t="str">
        <f>IF(X295="","",VLOOKUP(X295,'シフト記号表（勤務時間帯）'!$C$6:$K$35,9,FALSE))</f>
        <v/>
      </c>
      <c r="Y296" s="254" t="str">
        <f>IF(Y295="","",VLOOKUP(Y295,'シフト記号表（勤務時間帯）'!$C$6:$K$35,9,FALSE))</f>
        <v/>
      </c>
      <c r="Z296" s="252" t="str">
        <f>IF(Z295="","",VLOOKUP(Z295,'シフト記号表（勤務時間帯）'!$C$6:$K$35,9,FALSE))</f>
        <v/>
      </c>
      <c r="AA296" s="253" t="str">
        <f>IF(AA295="","",VLOOKUP(AA295,'シフト記号表（勤務時間帯）'!$C$6:$K$35,9,FALSE))</f>
        <v/>
      </c>
      <c r="AB296" s="253" t="str">
        <f>IF(AB295="","",VLOOKUP(AB295,'シフト記号表（勤務時間帯）'!$C$6:$K$35,9,FALSE))</f>
        <v/>
      </c>
      <c r="AC296" s="253" t="str">
        <f>IF(AC295="","",VLOOKUP(AC295,'シフト記号表（勤務時間帯）'!$C$6:$K$35,9,FALSE))</f>
        <v/>
      </c>
      <c r="AD296" s="253" t="str">
        <f>IF(AD295="","",VLOOKUP(AD295,'シフト記号表（勤務時間帯）'!$C$6:$K$35,9,FALSE))</f>
        <v/>
      </c>
      <c r="AE296" s="253" t="str">
        <f>IF(AE295="","",VLOOKUP(AE295,'シフト記号表（勤務時間帯）'!$C$6:$K$35,9,FALSE))</f>
        <v/>
      </c>
      <c r="AF296" s="254" t="str">
        <f>IF(AF295="","",VLOOKUP(AF295,'シフト記号表（勤務時間帯）'!$C$6:$K$35,9,FALSE))</f>
        <v/>
      </c>
      <c r="AG296" s="252" t="str">
        <f>IF(AG295="","",VLOOKUP(AG295,'シフト記号表（勤務時間帯）'!$C$6:$K$35,9,FALSE))</f>
        <v/>
      </c>
      <c r="AH296" s="253" t="str">
        <f>IF(AH295="","",VLOOKUP(AH295,'シフト記号表（勤務時間帯）'!$C$6:$K$35,9,FALSE))</f>
        <v/>
      </c>
      <c r="AI296" s="253" t="str">
        <f>IF(AI295="","",VLOOKUP(AI295,'シフト記号表（勤務時間帯）'!$C$6:$K$35,9,FALSE))</f>
        <v/>
      </c>
      <c r="AJ296" s="253" t="str">
        <f>IF(AJ295="","",VLOOKUP(AJ295,'シフト記号表（勤務時間帯）'!$C$6:$K$35,9,FALSE))</f>
        <v/>
      </c>
      <c r="AK296" s="253" t="str">
        <f>IF(AK295="","",VLOOKUP(AK295,'シフト記号表（勤務時間帯）'!$C$6:$K$35,9,FALSE))</f>
        <v/>
      </c>
      <c r="AL296" s="253" t="str">
        <f>IF(AL295="","",VLOOKUP(AL295,'シフト記号表（勤務時間帯）'!$C$6:$K$35,9,FALSE))</f>
        <v/>
      </c>
      <c r="AM296" s="254" t="str">
        <f>IF(AM295="","",VLOOKUP(AM295,'シフト記号表（勤務時間帯）'!$C$6:$K$35,9,FALSE))</f>
        <v/>
      </c>
      <c r="AN296" s="252" t="str">
        <f>IF(AN295="","",VLOOKUP(AN295,'シフト記号表（勤務時間帯）'!$C$6:$K$35,9,FALSE))</f>
        <v/>
      </c>
      <c r="AO296" s="253" t="str">
        <f>IF(AO295="","",VLOOKUP(AO295,'シフト記号表（勤務時間帯）'!$C$6:$K$35,9,FALSE))</f>
        <v/>
      </c>
      <c r="AP296" s="253" t="str">
        <f>IF(AP295="","",VLOOKUP(AP295,'シフト記号表（勤務時間帯）'!$C$6:$K$35,9,FALSE))</f>
        <v/>
      </c>
      <c r="AQ296" s="253" t="str">
        <f>IF(AQ295="","",VLOOKUP(AQ295,'シフト記号表（勤務時間帯）'!$C$6:$K$35,9,FALSE))</f>
        <v/>
      </c>
      <c r="AR296" s="253" t="str">
        <f>IF(AR295="","",VLOOKUP(AR295,'シフト記号表（勤務時間帯）'!$C$6:$K$35,9,FALSE))</f>
        <v/>
      </c>
      <c r="AS296" s="253" t="str">
        <f>IF(AS295="","",VLOOKUP(AS295,'シフト記号表（勤務時間帯）'!$C$6:$K$35,9,FALSE))</f>
        <v/>
      </c>
      <c r="AT296" s="254" t="str">
        <f>IF(AT295="","",VLOOKUP(AT295,'シフト記号表（勤務時間帯）'!$C$6:$K$35,9,FALSE))</f>
        <v/>
      </c>
      <c r="AU296" s="252" t="str">
        <f>IF(AU295="","",VLOOKUP(AU295,'シフト記号表（勤務時間帯）'!$C$6:$K$35,9,FALSE))</f>
        <v/>
      </c>
      <c r="AV296" s="253" t="str">
        <f>IF(AV295="","",VLOOKUP(AV295,'シフト記号表（勤務時間帯）'!$C$6:$K$35,9,FALSE))</f>
        <v/>
      </c>
      <c r="AW296" s="253" t="str">
        <f>IF(AW295="","",VLOOKUP(AW295,'シフト記号表（勤務時間帯）'!$C$6:$K$35,9,FALSE))</f>
        <v/>
      </c>
      <c r="AX296" s="716" t="str">
        <f>IF($BB$3="４週",SUM(S296:AT296),IF($BB$3="暦月",SUM(S296:AW296),""))</f>
        <v/>
      </c>
      <c r="AY296" s="717"/>
      <c r="AZ296" s="718" t="str">
        <f>IF($BB$3="４週",AX296/4,IF($BB$3="暦月",'勤務表（参考様式１_100名まで）'!AX296/('勤務表（参考様式１_100名まで）'!$BB$8/7),""))</f>
        <v/>
      </c>
      <c r="BA296" s="719"/>
      <c r="BB296" s="707"/>
      <c r="BC296" s="708"/>
      <c r="BD296" s="708"/>
      <c r="BE296" s="708"/>
      <c r="BF296" s="709"/>
    </row>
    <row r="297" spans="2:58" ht="20.25" customHeight="1" x14ac:dyDescent="0.15">
      <c r="B297" s="727"/>
      <c r="C297" s="734"/>
      <c r="D297" s="735"/>
      <c r="E297" s="736"/>
      <c r="F297" s="260">
        <f>C295</f>
        <v>0</v>
      </c>
      <c r="G297" s="739"/>
      <c r="H297" s="743"/>
      <c r="I297" s="741"/>
      <c r="J297" s="741"/>
      <c r="K297" s="742"/>
      <c r="L297" s="746"/>
      <c r="M297" s="711"/>
      <c r="N297" s="711"/>
      <c r="O297" s="712"/>
      <c r="P297" s="720" t="s">
        <v>250</v>
      </c>
      <c r="Q297" s="721"/>
      <c r="R297" s="722"/>
      <c r="S297" s="256" t="str">
        <f>IF(S295="","",VLOOKUP(S295,'シフト記号表（勤務時間帯）'!$C$6:$U$35,19,FALSE))</f>
        <v/>
      </c>
      <c r="T297" s="257" t="str">
        <f>IF(T295="","",VLOOKUP(T295,'シフト記号表（勤務時間帯）'!$C$6:$U$35,19,FALSE))</f>
        <v/>
      </c>
      <c r="U297" s="257" t="str">
        <f>IF(U295="","",VLOOKUP(U295,'シフト記号表（勤務時間帯）'!$C$6:$U$35,19,FALSE))</f>
        <v/>
      </c>
      <c r="V297" s="257" t="str">
        <f>IF(V295="","",VLOOKUP(V295,'シフト記号表（勤務時間帯）'!$C$6:$U$35,19,FALSE))</f>
        <v/>
      </c>
      <c r="W297" s="257" t="str">
        <f>IF(W295="","",VLOOKUP(W295,'シフト記号表（勤務時間帯）'!$C$6:$U$35,19,FALSE))</f>
        <v/>
      </c>
      <c r="X297" s="257" t="str">
        <f>IF(X295="","",VLOOKUP(X295,'シフト記号表（勤務時間帯）'!$C$6:$U$35,19,FALSE))</f>
        <v/>
      </c>
      <c r="Y297" s="258" t="str">
        <f>IF(Y295="","",VLOOKUP(Y295,'シフト記号表（勤務時間帯）'!$C$6:$U$35,19,FALSE))</f>
        <v/>
      </c>
      <c r="Z297" s="256" t="str">
        <f>IF(Z295="","",VLOOKUP(Z295,'シフト記号表（勤務時間帯）'!$C$6:$U$35,19,FALSE))</f>
        <v/>
      </c>
      <c r="AA297" s="257" t="str">
        <f>IF(AA295="","",VLOOKUP(AA295,'シフト記号表（勤務時間帯）'!$C$6:$U$35,19,FALSE))</f>
        <v/>
      </c>
      <c r="AB297" s="257" t="str">
        <f>IF(AB295="","",VLOOKUP(AB295,'シフト記号表（勤務時間帯）'!$C$6:$U$35,19,FALSE))</f>
        <v/>
      </c>
      <c r="AC297" s="257" t="str">
        <f>IF(AC295="","",VLOOKUP(AC295,'シフト記号表（勤務時間帯）'!$C$6:$U$35,19,FALSE))</f>
        <v/>
      </c>
      <c r="AD297" s="257" t="str">
        <f>IF(AD295="","",VLOOKUP(AD295,'シフト記号表（勤務時間帯）'!$C$6:$U$35,19,FALSE))</f>
        <v/>
      </c>
      <c r="AE297" s="257" t="str">
        <f>IF(AE295="","",VLOOKUP(AE295,'シフト記号表（勤務時間帯）'!$C$6:$U$35,19,FALSE))</f>
        <v/>
      </c>
      <c r="AF297" s="258" t="str">
        <f>IF(AF295="","",VLOOKUP(AF295,'シフト記号表（勤務時間帯）'!$C$6:$U$35,19,FALSE))</f>
        <v/>
      </c>
      <c r="AG297" s="256" t="str">
        <f>IF(AG295="","",VLOOKUP(AG295,'シフト記号表（勤務時間帯）'!$C$6:$U$35,19,FALSE))</f>
        <v/>
      </c>
      <c r="AH297" s="257" t="str">
        <f>IF(AH295="","",VLOOKUP(AH295,'シフト記号表（勤務時間帯）'!$C$6:$U$35,19,FALSE))</f>
        <v/>
      </c>
      <c r="AI297" s="257" t="str">
        <f>IF(AI295="","",VLOOKUP(AI295,'シフト記号表（勤務時間帯）'!$C$6:$U$35,19,FALSE))</f>
        <v/>
      </c>
      <c r="AJ297" s="257" t="str">
        <f>IF(AJ295="","",VLOOKUP(AJ295,'シフト記号表（勤務時間帯）'!$C$6:$U$35,19,FALSE))</f>
        <v/>
      </c>
      <c r="AK297" s="257" t="str">
        <f>IF(AK295="","",VLOOKUP(AK295,'シフト記号表（勤務時間帯）'!$C$6:$U$35,19,FALSE))</f>
        <v/>
      </c>
      <c r="AL297" s="257" t="str">
        <f>IF(AL295="","",VLOOKUP(AL295,'シフト記号表（勤務時間帯）'!$C$6:$U$35,19,FALSE))</f>
        <v/>
      </c>
      <c r="AM297" s="258" t="str">
        <f>IF(AM295="","",VLOOKUP(AM295,'シフト記号表（勤務時間帯）'!$C$6:$U$35,19,FALSE))</f>
        <v/>
      </c>
      <c r="AN297" s="256" t="str">
        <f>IF(AN295="","",VLOOKUP(AN295,'シフト記号表（勤務時間帯）'!$C$6:$U$35,19,FALSE))</f>
        <v/>
      </c>
      <c r="AO297" s="257" t="str">
        <f>IF(AO295="","",VLOOKUP(AO295,'シフト記号表（勤務時間帯）'!$C$6:$U$35,19,FALSE))</f>
        <v/>
      </c>
      <c r="AP297" s="257" t="str">
        <f>IF(AP295="","",VLOOKUP(AP295,'シフト記号表（勤務時間帯）'!$C$6:$U$35,19,FALSE))</f>
        <v/>
      </c>
      <c r="AQ297" s="257" t="str">
        <f>IF(AQ295="","",VLOOKUP(AQ295,'シフト記号表（勤務時間帯）'!$C$6:$U$35,19,FALSE))</f>
        <v/>
      </c>
      <c r="AR297" s="257" t="str">
        <f>IF(AR295="","",VLOOKUP(AR295,'シフト記号表（勤務時間帯）'!$C$6:$U$35,19,FALSE))</f>
        <v/>
      </c>
      <c r="AS297" s="257" t="str">
        <f>IF(AS295="","",VLOOKUP(AS295,'シフト記号表（勤務時間帯）'!$C$6:$U$35,19,FALSE))</f>
        <v/>
      </c>
      <c r="AT297" s="258" t="str">
        <f>IF(AT295="","",VLOOKUP(AT295,'シフト記号表（勤務時間帯）'!$C$6:$U$35,19,FALSE))</f>
        <v/>
      </c>
      <c r="AU297" s="256" t="str">
        <f>IF(AU295="","",VLOOKUP(AU295,'シフト記号表（勤務時間帯）'!$C$6:$U$35,19,FALSE))</f>
        <v/>
      </c>
      <c r="AV297" s="257" t="str">
        <f>IF(AV295="","",VLOOKUP(AV295,'シフト記号表（勤務時間帯）'!$C$6:$U$35,19,FALSE))</f>
        <v/>
      </c>
      <c r="AW297" s="257" t="str">
        <f>IF(AW295="","",VLOOKUP(AW295,'シフト記号表（勤務時間帯）'!$C$6:$U$35,19,FALSE))</f>
        <v/>
      </c>
      <c r="AX297" s="723" t="str">
        <f>IF($BB$3="４週",SUM(S297:AT297),IF($BB$3="暦月",SUM(S297:AW297),""))</f>
        <v/>
      </c>
      <c r="AY297" s="724"/>
      <c r="AZ297" s="725" t="str">
        <f>IF($BB$3="４週",AX297/4,IF($BB$3="暦月",'勤務表（参考様式１_100名まで）'!AX297/('勤務表（参考様式１_100名まで）'!$BB$8/7),""))</f>
        <v/>
      </c>
      <c r="BA297" s="726"/>
      <c r="BB297" s="710"/>
      <c r="BC297" s="711"/>
      <c r="BD297" s="711"/>
      <c r="BE297" s="711"/>
      <c r="BF297" s="712"/>
    </row>
    <row r="298" spans="2:58" ht="20.25" customHeight="1" x14ac:dyDescent="0.15">
      <c r="B298" s="727">
        <f>B295+1</f>
        <v>93</v>
      </c>
      <c r="C298" s="728"/>
      <c r="D298" s="729"/>
      <c r="E298" s="730"/>
      <c r="F298" s="259"/>
      <c r="G298" s="737"/>
      <c r="H298" s="740"/>
      <c r="I298" s="741"/>
      <c r="J298" s="741"/>
      <c r="K298" s="742"/>
      <c r="L298" s="744"/>
      <c r="M298" s="705"/>
      <c r="N298" s="705"/>
      <c r="O298" s="706"/>
      <c r="P298" s="747" t="s">
        <v>248</v>
      </c>
      <c r="Q298" s="748"/>
      <c r="R298" s="749"/>
      <c r="S298" s="248"/>
      <c r="T298" s="249"/>
      <c r="U298" s="249"/>
      <c r="V298" s="249"/>
      <c r="W298" s="249"/>
      <c r="X298" s="249"/>
      <c r="Y298" s="250"/>
      <c r="Z298" s="248"/>
      <c r="AA298" s="249"/>
      <c r="AB298" s="249"/>
      <c r="AC298" s="249"/>
      <c r="AD298" s="249"/>
      <c r="AE298" s="249"/>
      <c r="AF298" s="250"/>
      <c r="AG298" s="248"/>
      <c r="AH298" s="249"/>
      <c r="AI298" s="249"/>
      <c r="AJ298" s="249"/>
      <c r="AK298" s="249"/>
      <c r="AL298" s="249"/>
      <c r="AM298" s="250"/>
      <c r="AN298" s="248"/>
      <c r="AO298" s="249"/>
      <c r="AP298" s="249"/>
      <c r="AQ298" s="249"/>
      <c r="AR298" s="249"/>
      <c r="AS298" s="249"/>
      <c r="AT298" s="250"/>
      <c r="AU298" s="248"/>
      <c r="AV298" s="249"/>
      <c r="AW298" s="249"/>
      <c r="AX298" s="700"/>
      <c r="AY298" s="701"/>
      <c r="AZ298" s="702"/>
      <c r="BA298" s="703"/>
      <c r="BB298" s="704"/>
      <c r="BC298" s="705"/>
      <c r="BD298" s="705"/>
      <c r="BE298" s="705"/>
      <c r="BF298" s="706"/>
    </row>
    <row r="299" spans="2:58" ht="20.25" customHeight="1" x14ac:dyDescent="0.15">
      <c r="B299" s="727"/>
      <c r="C299" s="731"/>
      <c r="D299" s="732"/>
      <c r="E299" s="733"/>
      <c r="F299" s="251"/>
      <c r="G299" s="738"/>
      <c r="H299" s="743"/>
      <c r="I299" s="741"/>
      <c r="J299" s="741"/>
      <c r="K299" s="742"/>
      <c r="L299" s="745"/>
      <c r="M299" s="708"/>
      <c r="N299" s="708"/>
      <c r="O299" s="709"/>
      <c r="P299" s="713" t="s">
        <v>249</v>
      </c>
      <c r="Q299" s="714"/>
      <c r="R299" s="715"/>
      <c r="S299" s="252" t="str">
        <f>IF(S298="","",VLOOKUP(S298,'シフト記号表（勤務時間帯）'!$C$6:$K$35,9,FALSE))</f>
        <v/>
      </c>
      <c r="T299" s="253" t="str">
        <f>IF(T298="","",VLOOKUP(T298,'シフト記号表（勤務時間帯）'!$C$6:$K$35,9,FALSE))</f>
        <v/>
      </c>
      <c r="U299" s="253" t="str">
        <f>IF(U298="","",VLOOKUP(U298,'シフト記号表（勤務時間帯）'!$C$6:$K$35,9,FALSE))</f>
        <v/>
      </c>
      <c r="V299" s="253" t="str">
        <f>IF(V298="","",VLOOKUP(V298,'シフト記号表（勤務時間帯）'!$C$6:$K$35,9,FALSE))</f>
        <v/>
      </c>
      <c r="W299" s="253" t="str">
        <f>IF(W298="","",VLOOKUP(W298,'シフト記号表（勤務時間帯）'!$C$6:$K$35,9,FALSE))</f>
        <v/>
      </c>
      <c r="X299" s="253" t="str">
        <f>IF(X298="","",VLOOKUP(X298,'シフト記号表（勤務時間帯）'!$C$6:$K$35,9,FALSE))</f>
        <v/>
      </c>
      <c r="Y299" s="254" t="str">
        <f>IF(Y298="","",VLOOKUP(Y298,'シフト記号表（勤務時間帯）'!$C$6:$K$35,9,FALSE))</f>
        <v/>
      </c>
      <c r="Z299" s="252" t="str">
        <f>IF(Z298="","",VLOOKUP(Z298,'シフト記号表（勤務時間帯）'!$C$6:$K$35,9,FALSE))</f>
        <v/>
      </c>
      <c r="AA299" s="253" t="str">
        <f>IF(AA298="","",VLOOKUP(AA298,'シフト記号表（勤務時間帯）'!$C$6:$K$35,9,FALSE))</f>
        <v/>
      </c>
      <c r="AB299" s="253" t="str">
        <f>IF(AB298="","",VLOOKUP(AB298,'シフト記号表（勤務時間帯）'!$C$6:$K$35,9,FALSE))</f>
        <v/>
      </c>
      <c r="AC299" s="253" t="str">
        <f>IF(AC298="","",VLOOKUP(AC298,'シフト記号表（勤務時間帯）'!$C$6:$K$35,9,FALSE))</f>
        <v/>
      </c>
      <c r="AD299" s="253" t="str">
        <f>IF(AD298="","",VLOOKUP(AD298,'シフト記号表（勤務時間帯）'!$C$6:$K$35,9,FALSE))</f>
        <v/>
      </c>
      <c r="AE299" s="253" t="str">
        <f>IF(AE298="","",VLOOKUP(AE298,'シフト記号表（勤務時間帯）'!$C$6:$K$35,9,FALSE))</f>
        <v/>
      </c>
      <c r="AF299" s="254" t="str">
        <f>IF(AF298="","",VLOOKUP(AF298,'シフト記号表（勤務時間帯）'!$C$6:$K$35,9,FALSE))</f>
        <v/>
      </c>
      <c r="AG299" s="252" t="str">
        <f>IF(AG298="","",VLOOKUP(AG298,'シフト記号表（勤務時間帯）'!$C$6:$K$35,9,FALSE))</f>
        <v/>
      </c>
      <c r="AH299" s="253" t="str">
        <f>IF(AH298="","",VLOOKUP(AH298,'シフト記号表（勤務時間帯）'!$C$6:$K$35,9,FALSE))</f>
        <v/>
      </c>
      <c r="AI299" s="253" t="str">
        <f>IF(AI298="","",VLOOKUP(AI298,'シフト記号表（勤務時間帯）'!$C$6:$K$35,9,FALSE))</f>
        <v/>
      </c>
      <c r="AJ299" s="253" t="str">
        <f>IF(AJ298="","",VLOOKUP(AJ298,'シフト記号表（勤務時間帯）'!$C$6:$K$35,9,FALSE))</f>
        <v/>
      </c>
      <c r="AK299" s="253" t="str">
        <f>IF(AK298="","",VLOOKUP(AK298,'シフト記号表（勤務時間帯）'!$C$6:$K$35,9,FALSE))</f>
        <v/>
      </c>
      <c r="AL299" s="253" t="str">
        <f>IF(AL298="","",VLOOKUP(AL298,'シフト記号表（勤務時間帯）'!$C$6:$K$35,9,FALSE))</f>
        <v/>
      </c>
      <c r="AM299" s="254" t="str">
        <f>IF(AM298="","",VLOOKUP(AM298,'シフト記号表（勤務時間帯）'!$C$6:$K$35,9,FALSE))</f>
        <v/>
      </c>
      <c r="AN299" s="252" t="str">
        <f>IF(AN298="","",VLOOKUP(AN298,'シフト記号表（勤務時間帯）'!$C$6:$K$35,9,FALSE))</f>
        <v/>
      </c>
      <c r="AO299" s="253" t="str">
        <f>IF(AO298="","",VLOOKUP(AO298,'シフト記号表（勤務時間帯）'!$C$6:$K$35,9,FALSE))</f>
        <v/>
      </c>
      <c r="AP299" s="253" t="str">
        <f>IF(AP298="","",VLOOKUP(AP298,'シフト記号表（勤務時間帯）'!$C$6:$K$35,9,FALSE))</f>
        <v/>
      </c>
      <c r="AQ299" s="253" t="str">
        <f>IF(AQ298="","",VLOOKUP(AQ298,'シフト記号表（勤務時間帯）'!$C$6:$K$35,9,FALSE))</f>
        <v/>
      </c>
      <c r="AR299" s="253" t="str">
        <f>IF(AR298="","",VLOOKUP(AR298,'シフト記号表（勤務時間帯）'!$C$6:$K$35,9,FALSE))</f>
        <v/>
      </c>
      <c r="AS299" s="253" t="str">
        <f>IF(AS298="","",VLOOKUP(AS298,'シフト記号表（勤務時間帯）'!$C$6:$K$35,9,FALSE))</f>
        <v/>
      </c>
      <c r="AT299" s="254" t="str">
        <f>IF(AT298="","",VLOOKUP(AT298,'シフト記号表（勤務時間帯）'!$C$6:$K$35,9,FALSE))</f>
        <v/>
      </c>
      <c r="AU299" s="252" t="str">
        <f>IF(AU298="","",VLOOKUP(AU298,'シフト記号表（勤務時間帯）'!$C$6:$K$35,9,FALSE))</f>
        <v/>
      </c>
      <c r="AV299" s="253" t="str">
        <f>IF(AV298="","",VLOOKUP(AV298,'シフト記号表（勤務時間帯）'!$C$6:$K$35,9,FALSE))</f>
        <v/>
      </c>
      <c r="AW299" s="253" t="str">
        <f>IF(AW298="","",VLOOKUP(AW298,'シフト記号表（勤務時間帯）'!$C$6:$K$35,9,FALSE))</f>
        <v/>
      </c>
      <c r="AX299" s="716" t="str">
        <f>IF($BB$3="４週",SUM(S299:AT299),IF($BB$3="暦月",SUM(S299:AW299),""))</f>
        <v/>
      </c>
      <c r="AY299" s="717"/>
      <c r="AZ299" s="718" t="str">
        <f>IF($BB$3="４週",AX299/4,IF($BB$3="暦月",'勤務表（参考様式１_100名まで）'!AX299/('勤務表（参考様式１_100名まで）'!$BB$8/7),""))</f>
        <v/>
      </c>
      <c r="BA299" s="719"/>
      <c r="BB299" s="707"/>
      <c r="BC299" s="708"/>
      <c r="BD299" s="708"/>
      <c r="BE299" s="708"/>
      <c r="BF299" s="709"/>
    </row>
    <row r="300" spans="2:58" ht="20.25" customHeight="1" x14ac:dyDescent="0.15">
      <c r="B300" s="727"/>
      <c r="C300" s="734"/>
      <c r="D300" s="735"/>
      <c r="E300" s="736"/>
      <c r="F300" s="260">
        <f>C298</f>
        <v>0</v>
      </c>
      <c r="G300" s="739"/>
      <c r="H300" s="743"/>
      <c r="I300" s="741"/>
      <c r="J300" s="741"/>
      <c r="K300" s="742"/>
      <c r="L300" s="746"/>
      <c r="M300" s="711"/>
      <c r="N300" s="711"/>
      <c r="O300" s="712"/>
      <c r="P300" s="720" t="s">
        <v>250</v>
      </c>
      <c r="Q300" s="721"/>
      <c r="R300" s="722"/>
      <c r="S300" s="256" t="str">
        <f>IF(S298="","",VLOOKUP(S298,'シフト記号表（勤務時間帯）'!$C$6:$U$35,19,FALSE))</f>
        <v/>
      </c>
      <c r="T300" s="257" t="str">
        <f>IF(T298="","",VLOOKUP(T298,'シフト記号表（勤務時間帯）'!$C$6:$U$35,19,FALSE))</f>
        <v/>
      </c>
      <c r="U300" s="257" t="str">
        <f>IF(U298="","",VLOOKUP(U298,'シフト記号表（勤務時間帯）'!$C$6:$U$35,19,FALSE))</f>
        <v/>
      </c>
      <c r="V300" s="257" t="str">
        <f>IF(V298="","",VLOOKUP(V298,'シフト記号表（勤務時間帯）'!$C$6:$U$35,19,FALSE))</f>
        <v/>
      </c>
      <c r="W300" s="257" t="str">
        <f>IF(W298="","",VLOOKUP(W298,'シフト記号表（勤務時間帯）'!$C$6:$U$35,19,FALSE))</f>
        <v/>
      </c>
      <c r="X300" s="257" t="str">
        <f>IF(X298="","",VLOOKUP(X298,'シフト記号表（勤務時間帯）'!$C$6:$U$35,19,FALSE))</f>
        <v/>
      </c>
      <c r="Y300" s="258" t="str">
        <f>IF(Y298="","",VLOOKUP(Y298,'シフト記号表（勤務時間帯）'!$C$6:$U$35,19,FALSE))</f>
        <v/>
      </c>
      <c r="Z300" s="256" t="str">
        <f>IF(Z298="","",VLOOKUP(Z298,'シフト記号表（勤務時間帯）'!$C$6:$U$35,19,FALSE))</f>
        <v/>
      </c>
      <c r="AA300" s="257" t="str">
        <f>IF(AA298="","",VLOOKUP(AA298,'シフト記号表（勤務時間帯）'!$C$6:$U$35,19,FALSE))</f>
        <v/>
      </c>
      <c r="AB300" s="257" t="str">
        <f>IF(AB298="","",VLOOKUP(AB298,'シフト記号表（勤務時間帯）'!$C$6:$U$35,19,FALSE))</f>
        <v/>
      </c>
      <c r="AC300" s="257" t="str">
        <f>IF(AC298="","",VLOOKUP(AC298,'シフト記号表（勤務時間帯）'!$C$6:$U$35,19,FALSE))</f>
        <v/>
      </c>
      <c r="AD300" s="257" t="str">
        <f>IF(AD298="","",VLOOKUP(AD298,'シフト記号表（勤務時間帯）'!$C$6:$U$35,19,FALSE))</f>
        <v/>
      </c>
      <c r="AE300" s="257" t="str">
        <f>IF(AE298="","",VLOOKUP(AE298,'シフト記号表（勤務時間帯）'!$C$6:$U$35,19,FALSE))</f>
        <v/>
      </c>
      <c r="AF300" s="258" t="str">
        <f>IF(AF298="","",VLOOKUP(AF298,'シフト記号表（勤務時間帯）'!$C$6:$U$35,19,FALSE))</f>
        <v/>
      </c>
      <c r="AG300" s="256" t="str">
        <f>IF(AG298="","",VLOOKUP(AG298,'シフト記号表（勤務時間帯）'!$C$6:$U$35,19,FALSE))</f>
        <v/>
      </c>
      <c r="AH300" s="257" t="str">
        <f>IF(AH298="","",VLOOKUP(AH298,'シフト記号表（勤務時間帯）'!$C$6:$U$35,19,FALSE))</f>
        <v/>
      </c>
      <c r="AI300" s="257" t="str">
        <f>IF(AI298="","",VLOOKUP(AI298,'シフト記号表（勤務時間帯）'!$C$6:$U$35,19,FALSE))</f>
        <v/>
      </c>
      <c r="AJ300" s="257" t="str">
        <f>IF(AJ298="","",VLOOKUP(AJ298,'シフト記号表（勤務時間帯）'!$C$6:$U$35,19,FALSE))</f>
        <v/>
      </c>
      <c r="AK300" s="257" t="str">
        <f>IF(AK298="","",VLOOKUP(AK298,'シフト記号表（勤務時間帯）'!$C$6:$U$35,19,FALSE))</f>
        <v/>
      </c>
      <c r="AL300" s="257" t="str">
        <f>IF(AL298="","",VLOOKUP(AL298,'シフト記号表（勤務時間帯）'!$C$6:$U$35,19,FALSE))</f>
        <v/>
      </c>
      <c r="AM300" s="258" t="str">
        <f>IF(AM298="","",VLOOKUP(AM298,'シフト記号表（勤務時間帯）'!$C$6:$U$35,19,FALSE))</f>
        <v/>
      </c>
      <c r="AN300" s="256" t="str">
        <f>IF(AN298="","",VLOOKUP(AN298,'シフト記号表（勤務時間帯）'!$C$6:$U$35,19,FALSE))</f>
        <v/>
      </c>
      <c r="AO300" s="257" t="str">
        <f>IF(AO298="","",VLOOKUP(AO298,'シフト記号表（勤務時間帯）'!$C$6:$U$35,19,FALSE))</f>
        <v/>
      </c>
      <c r="AP300" s="257" t="str">
        <f>IF(AP298="","",VLOOKUP(AP298,'シフト記号表（勤務時間帯）'!$C$6:$U$35,19,FALSE))</f>
        <v/>
      </c>
      <c r="AQ300" s="257" t="str">
        <f>IF(AQ298="","",VLOOKUP(AQ298,'シフト記号表（勤務時間帯）'!$C$6:$U$35,19,FALSE))</f>
        <v/>
      </c>
      <c r="AR300" s="257" t="str">
        <f>IF(AR298="","",VLOOKUP(AR298,'シフト記号表（勤務時間帯）'!$C$6:$U$35,19,FALSE))</f>
        <v/>
      </c>
      <c r="AS300" s="257" t="str">
        <f>IF(AS298="","",VLOOKUP(AS298,'シフト記号表（勤務時間帯）'!$C$6:$U$35,19,FALSE))</f>
        <v/>
      </c>
      <c r="AT300" s="258" t="str">
        <f>IF(AT298="","",VLOOKUP(AT298,'シフト記号表（勤務時間帯）'!$C$6:$U$35,19,FALSE))</f>
        <v/>
      </c>
      <c r="AU300" s="256" t="str">
        <f>IF(AU298="","",VLOOKUP(AU298,'シフト記号表（勤務時間帯）'!$C$6:$U$35,19,FALSE))</f>
        <v/>
      </c>
      <c r="AV300" s="257" t="str">
        <f>IF(AV298="","",VLOOKUP(AV298,'シフト記号表（勤務時間帯）'!$C$6:$U$35,19,FALSE))</f>
        <v/>
      </c>
      <c r="AW300" s="257" t="str">
        <f>IF(AW298="","",VLOOKUP(AW298,'シフト記号表（勤務時間帯）'!$C$6:$U$35,19,FALSE))</f>
        <v/>
      </c>
      <c r="AX300" s="723" t="str">
        <f>IF($BB$3="４週",SUM(S300:AT300),IF($BB$3="暦月",SUM(S300:AW300),""))</f>
        <v/>
      </c>
      <c r="AY300" s="724"/>
      <c r="AZ300" s="725" t="str">
        <f>IF($BB$3="４週",AX300/4,IF($BB$3="暦月",'勤務表（参考様式１_100名まで）'!AX300/('勤務表（参考様式１_100名まで）'!$BB$8/7),""))</f>
        <v/>
      </c>
      <c r="BA300" s="726"/>
      <c r="BB300" s="710"/>
      <c r="BC300" s="711"/>
      <c r="BD300" s="711"/>
      <c r="BE300" s="711"/>
      <c r="BF300" s="712"/>
    </row>
    <row r="301" spans="2:58" ht="20.25" customHeight="1" x14ac:dyDescent="0.15">
      <c r="B301" s="727">
        <f>B298+1</f>
        <v>94</v>
      </c>
      <c r="C301" s="728"/>
      <c r="D301" s="729"/>
      <c r="E301" s="730"/>
      <c r="F301" s="259"/>
      <c r="G301" s="737"/>
      <c r="H301" s="740"/>
      <c r="I301" s="741"/>
      <c r="J301" s="741"/>
      <c r="K301" s="742"/>
      <c r="L301" s="744"/>
      <c r="M301" s="705"/>
      <c r="N301" s="705"/>
      <c r="O301" s="706"/>
      <c r="P301" s="747" t="s">
        <v>248</v>
      </c>
      <c r="Q301" s="748"/>
      <c r="R301" s="749"/>
      <c r="S301" s="248"/>
      <c r="T301" s="249"/>
      <c r="U301" s="249"/>
      <c r="V301" s="249"/>
      <c r="W301" s="249"/>
      <c r="X301" s="249"/>
      <c r="Y301" s="250"/>
      <c r="Z301" s="248"/>
      <c r="AA301" s="249"/>
      <c r="AB301" s="249"/>
      <c r="AC301" s="249"/>
      <c r="AD301" s="249"/>
      <c r="AE301" s="249"/>
      <c r="AF301" s="250"/>
      <c r="AG301" s="248"/>
      <c r="AH301" s="249"/>
      <c r="AI301" s="249"/>
      <c r="AJ301" s="249"/>
      <c r="AK301" s="249"/>
      <c r="AL301" s="249"/>
      <c r="AM301" s="250"/>
      <c r="AN301" s="248"/>
      <c r="AO301" s="249"/>
      <c r="AP301" s="249"/>
      <c r="AQ301" s="249"/>
      <c r="AR301" s="249"/>
      <c r="AS301" s="249"/>
      <c r="AT301" s="250"/>
      <c r="AU301" s="248"/>
      <c r="AV301" s="249"/>
      <c r="AW301" s="249"/>
      <c r="AX301" s="700"/>
      <c r="AY301" s="701"/>
      <c r="AZ301" s="702"/>
      <c r="BA301" s="703"/>
      <c r="BB301" s="704"/>
      <c r="BC301" s="705"/>
      <c r="BD301" s="705"/>
      <c r="BE301" s="705"/>
      <c r="BF301" s="706"/>
    </row>
    <row r="302" spans="2:58" ht="20.25" customHeight="1" x14ac:dyDescent="0.15">
      <c r="B302" s="727"/>
      <c r="C302" s="731"/>
      <c r="D302" s="732"/>
      <c r="E302" s="733"/>
      <c r="F302" s="251"/>
      <c r="G302" s="738"/>
      <c r="H302" s="743"/>
      <c r="I302" s="741"/>
      <c r="J302" s="741"/>
      <c r="K302" s="742"/>
      <c r="L302" s="745"/>
      <c r="M302" s="708"/>
      <c r="N302" s="708"/>
      <c r="O302" s="709"/>
      <c r="P302" s="713" t="s">
        <v>249</v>
      </c>
      <c r="Q302" s="714"/>
      <c r="R302" s="715"/>
      <c r="S302" s="252" t="str">
        <f>IF(S301="","",VLOOKUP(S301,'シフト記号表（勤務時間帯）'!$C$6:$K$35,9,FALSE))</f>
        <v/>
      </c>
      <c r="T302" s="253" t="str">
        <f>IF(T301="","",VLOOKUP(T301,'シフト記号表（勤務時間帯）'!$C$6:$K$35,9,FALSE))</f>
        <v/>
      </c>
      <c r="U302" s="253" t="str">
        <f>IF(U301="","",VLOOKUP(U301,'シフト記号表（勤務時間帯）'!$C$6:$K$35,9,FALSE))</f>
        <v/>
      </c>
      <c r="V302" s="253" t="str">
        <f>IF(V301="","",VLOOKUP(V301,'シフト記号表（勤務時間帯）'!$C$6:$K$35,9,FALSE))</f>
        <v/>
      </c>
      <c r="W302" s="253" t="str">
        <f>IF(W301="","",VLOOKUP(W301,'シフト記号表（勤務時間帯）'!$C$6:$K$35,9,FALSE))</f>
        <v/>
      </c>
      <c r="X302" s="253" t="str">
        <f>IF(X301="","",VLOOKUP(X301,'シフト記号表（勤務時間帯）'!$C$6:$K$35,9,FALSE))</f>
        <v/>
      </c>
      <c r="Y302" s="254" t="str">
        <f>IF(Y301="","",VLOOKUP(Y301,'シフト記号表（勤務時間帯）'!$C$6:$K$35,9,FALSE))</f>
        <v/>
      </c>
      <c r="Z302" s="252" t="str">
        <f>IF(Z301="","",VLOOKUP(Z301,'シフト記号表（勤務時間帯）'!$C$6:$K$35,9,FALSE))</f>
        <v/>
      </c>
      <c r="AA302" s="253" t="str">
        <f>IF(AA301="","",VLOOKUP(AA301,'シフト記号表（勤務時間帯）'!$C$6:$K$35,9,FALSE))</f>
        <v/>
      </c>
      <c r="AB302" s="253" t="str">
        <f>IF(AB301="","",VLOOKUP(AB301,'シフト記号表（勤務時間帯）'!$C$6:$K$35,9,FALSE))</f>
        <v/>
      </c>
      <c r="AC302" s="253" t="str">
        <f>IF(AC301="","",VLOOKUP(AC301,'シフト記号表（勤務時間帯）'!$C$6:$K$35,9,FALSE))</f>
        <v/>
      </c>
      <c r="AD302" s="253" t="str">
        <f>IF(AD301="","",VLOOKUP(AD301,'シフト記号表（勤務時間帯）'!$C$6:$K$35,9,FALSE))</f>
        <v/>
      </c>
      <c r="AE302" s="253" t="str">
        <f>IF(AE301="","",VLOOKUP(AE301,'シフト記号表（勤務時間帯）'!$C$6:$K$35,9,FALSE))</f>
        <v/>
      </c>
      <c r="AF302" s="254" t="str">
        <f>IF(AF301="","",VLOOKUP(AF301,'シフト記号表（勤務時間帯）'!$C$6:$K$35,9,FALSE))</f>
        <v/>
      </c>
      <c r="AG302" s="252" t="str">
        <f>IF(AG301="","",VLOOKUP(AG301,'シフト記号表（勤務時間帯）'!$C$6:$K$35,9,FALSE))</f>
        <v/>
      </c>
      <c r="AH302" s="253" t="str">
        <f>IF(AH301="","",VLOOKUP(AH301,'シフト記号表（勤務時間帯）'!$C$6:$K$35,9,FALSE))</f>
        <v/>
      </c>
      <c r="AI302" s="253" t="str">
        <f>IF(AI301="","",VLOOKUP(AI301,'シフト記号表（勤務時間帯）'!$C$6:$K$35,9,FALSE))</f>
        <v/>
      </c>
      <c r="AJ302" s="253" t="str">
        <f>IF(AJ301="","",VLOOKUP(AJ301,'シフト記号表（勤務時間帯）'!$C$6:$K$35,9,FALSE))</f>
        <v/>
      </c>
      <c r="AK302" s="253" t="str">
        <f>IF(AK301="","",VLOOKUP(AK301,'シフト記号表（勤務時間帯）'!$C$6:$K$35,9,FALSE))</f>
        <v/>
      </c>
      <c r="AL302" s="253" t="str">
        <f>IF(AL301="","",VLOOKUP(AL301,'シフト記号表（勤務時間帯）'!$C$6:$K$35,9,FALSE))</f>
        <v/>
      </c>
      <c r="AM302" s="254" t="str">
        <f>IF(AM301="","",VLOOKUP(AM301,'シフト記号表（勤務時間帯）'!$C$6:$K$35,9,FALSE))</f>
        <v/>
      </c>
      <c r="AN302" s="252" t="str">
        <f>IF(AN301="","",VLOOKUP(AN301,'シフト記号表（勤務時間帯）'!$C$6:$K$35,9,FALSE))</f>
        <v/>
      </c>
      <c r="AO302" s="253" t="str">
        <f>IF(AO301="","",VLOOKUP(AO301,'シフト記号表（勤務時間帯）'!$C$6:$K$35,9,FALSE))</f>
        <v/>
      </c>
      <c r="AP302" s="253" t="str">
        <f>IF(AP301="","",VLOOKUP(AP301,'シフト記号表（勤務時間帯）'!$C$6:$K$35,9,FALSE))</f>
        <v/>
      </c>
      <c r="AQ302" s="253" t="str">
        <f>IF(AQ301="","",VLOOKUP(AQ301,'シフト記号表（勤務時間帯）'!$C$6:$K$35,9,FALSE))</f>
        <v/>
      </c>
      <c r="AR302" s="253" t="str">
        <f>IF(AR301="","",VLOOKUP(AR301,'シフト記号表（勤務時間帯）'!$C$6:$K$35,9,FALSE))</f>
        <v/>
      </c>
      <c r="AS302" s="253" t="str">
        <f>IF(AS301="","",VLOOKUP(AS301,'シフト記号表（勤務時間帯）'!$C$6:$K$35,9,FALSE))</f>
        <v/>
      </c>
      <c r="AT302" s="254" t="str">
        <f>IF(AT301="","",VLOOKUP(AT301,'シフト記号表（勤務時間帯）'!$C$6:$K$35,9,FALSE))</f>
        <v/>
      </c>
      <c r="AU302" s="252" t="str">
        <f>IF(AU301="","",VLOOKUP(AU301,'シフト記号表（勤務時間帯）'!$C$6:$K$35,9,FALSE))</f>
        <v/>
      </c>
      <c r="AV302" s="253" t="str">
        <f>IF(AV301="","",VLOOKUP(AV301,'シフト記号表（勤務時間帯）'!$C$6:$K$35,9,FALSE))</f>
        <v/>
      </c>
      <c r="AW302" s="253" t="str">
        <f>IF(AW301="","",VLOOKUP(AW301,'シフト記号表（勤務時間帯）'!$C$6:$K$35,9,FALSE))</f>
        <v/>
      </c>
      <c r="AX302" s="716" t="str">
        <f>IF($BB$3="４週",SUM(S302:AT302),IF($BB$3="暦月",SUM(S302:AW302),""))</f>
        <v/>
      </c>
      <c r="AY302" s="717"/>
      <c r="AZ302" s="718" t="str">
        <f>IF($BB$3="４週",AX302/4,IF($BB$3="暦月",'勤務表（参考様式１_100名まで）'!AX302/('勤務表（参考様式１_100名まで）'!$BB$8/7),""))</f>
        <v/>
      </c>
      <c r="BA302" s="719"/>
      <c r="BB302" s="707"/>
      <c r="BC302" s="708"/>
      <c r="BD302" s="708"/>
      <c r="BE302" s="708"/>
      <c r="BF302" s="709"/>
    </row>
    <row r="303" spans="2:58" ht="20.25" customHeight="1" x14ac:dyDescent="0.15">
      <c r="B303" s="727"/>
      <c r="C303" s="734"/>
      <c r="D303" s="735"/>
      <c r="E303" s="736"/>
      <c r="F303" s="260">
        <f>C301</f>
        <v>0</v>
      </c>
      <c r="G303" s="739"/>
      <c r="H303" s="743"/>
      <c r="I303" s="741"/>
      <c r="J303" s="741"/>
      <c r="K303" s="742"/>
      <c r="L303" s="746"/>
      <c r="M303" s="711"/>
      <c r="N303" s="711"/>
      <c r="O303" s="712"/>
      <c r="P303" s="720" t="s">
        <v>250</v>
      </c>
      <c r="Q303" s="721"/>
      <c r="R303" s="722"/>
      <c r="S303" s="256" t="str">
        <f>IF(S301="","",VLOOKUP(S301,'シフト記号表（勤務時間帯）'!$C$6:$U$35,19,FALSE))</f>
        <v/>
      </c>
      <c r="T303" s="257" t="str">
        <f>IF(T301="","",VLOOKUP(T301,'シフト記号表（勤務時間帯）'!$C$6:$U$35,19,FALSE))</f>
        <v/>
      </c>
      <c r="U303" s="257" t="str">
        <f>IF(U301="","",VLOOKUP(U301,'シフト記号表（勤務時間帯）'!$C$6:$U$35,19,FALSE))</f>
        <v/>
      </c>
      <c r="V303" s="257" t="str">
        <f>IF(V301="","",VLOOKUP(V301,'シフト記号表（勤務時間帯）'!$C$6:$U$35,19,FALSE))</f>
        <v/>
      </c>
      <c r="W303" s="257" t="str">
        <f>IF(W301="","",VLOOKUP(W301,'シフト記号表（勤務時間帯）'!$C$6:$U$35,19,FALSE))</f>
        <v/>
      </c>
      <c r="X303" s="257" t="str">
        <f>IF(X301="","",VLOOKUP(X301,'シフト記号表（勤務時間帯）'!$C$6:$U$35,19,FALSE))</f>
        <v/>
      </c>
      <c r="Y303" s="258" t="str">
        <f>IF(Y301="","",VLOOKUP(Y301,'シフト記号表（勤務時間帯）'!$C$6:$U$35,19,FALSE))</f>
        <v/>
      </c>
      <c r="Z303" s="256" t="str">
        <f>IF(Z301="","",VLOOKUP(Z301,'シフト記号表（勤務時間帯）'!$C$6:$U$35,19,FALSE))</f>
        <v/>
      </c>
      <c r="AA303" s="257" t="str">
        <f>IF(AA301="","",VLOOKUP(AA301,'シフト記号表（勤務時間帯）'!$C$6:$U$35,19,FALSE))</f>
        <v/>
      </c>
      <c r="AB303" s="257" t="str">
        <f>IF(AB301="","",VLOOKUP(AB301,'シフト記号表（勤務時間帯）'!$C$6:$U$35,19,FALSE))</f>
        <v/>
      </c>
      <c r="AC303" s="257" t="str">
        <f>IF(AC301="","",VLOOKUP(AC301,'シフト記号表（勤務時間帯）'!$C$6:$U$35,19,FALSE))</f>
        <v/>
      </c>
      <c r="AD303" s="257" t="str">
        <f>IF(AD301="","",VLOOKUP(AD301,'シフト記号表（勤務時間帯）'!$C$6:$U$35,19,FALSE))</f>
        <v/>
      </c>
      <c r="AE303" s="257" t="str">
        <f>IF(AE301="","",VLOOKUP(AE301,'シフト記号表（勤務時間帯）'!$C$6:$U$35,19,FALSE))</f>
        <v/>
      </c>
      <c r="AF303" s="258" t="str">
        <f>IF(AF301="","",VLOOKUP(AF301,'シフト記号表（勤務時間帯）'!$C$6:$U$35,19,FALSE))</f>
        <v/>
      </c>
      <c r="AG303" s="256" t="str">
        <f>IF(AG301="","",VLOOKUP(AG301,'シフト記号表（勤務時間帯）'!$C$6:$U$35,19,FALSE))</f>
        <v/>
      </c>
      <c r="AH303" s="257" t="str">
        <f>IF(AH301="","",VLOOKUP(AH301,'シフト記号表（勤務時間帯）'!$C$6:$U$35,19,FALSE))</f>
        <v/>
      </c>
      <c r="AI303" s="257" t="str">
        <f>IF(AI301="","",VLOOKUP(AI301,'シフト記号表（勤務時間帯）'!$C$6:$U$35,19,FALSE))</f>
        <v/>
      </c>
      <c r="AJ303" s="257" t="str">
        <f>IF(AJ301="","",VLOOKUP(AJ301,'シフト記号表（勤務時間帯）'!$C$6:$U$35,19,FALSE))</f>
        <v/>
      </c>
      <c r="AK303" s="257" t="str">
        <f>IF(AK301="","",VLOOKUP(AK301,'シフト記号表（勤務時間帯）'!$C$6:$U$35,19,FALSE))</f>
        <v/>
      </c>
      <c r="AL303" s="257" t="str">
        <f>IF(AL301="","",VLOOKUP(AL301,'シフト記号表（勤務時間帯）'!$C$6:$U$35,19,FALSE))</f>
        <v/>
      </c>
      <c r="AM303" s="258" t="str">
        <f>IF(AM301="","",VLOOKUP(AM301,'シフト記号表（勤務時間帯）'!$C$6:$U$35,19,FALSE))</f>
        <v/>
      </c>
      <c r="AN303" s="256" t="str">
        <f>IF(AN301="","",VLOOKUP(AN301,'シフト記号表（勤務時間帯）'!$C$6:$U$35,19,FALSE))</f>
        <v/>
      </c>
      <c r="AO303" s="257" t="str">
        <f>IF(AO301="","",VLOOKUP(AO301,'シフト記号表（勤務時間帯）'!$C$6:$U$35,19,FALSE))</f>
        <v/>
      </c>
      <c r="AP303" s="257" t="str">
        <f>IF(AP301="","",VLOOKUP(AP301,'シフト記号表（勤務時間帯）'!$C$6:$U$35,19,FALSE))</f>
        <v/>
      </c>
      <c r="AQ303" s="257" t="str">
        <f>IF(AQ301="","",VLOOKUP(AQ301,'シフト記号表（勤務時間帯）'!$C$6:$U$35,19,FALSE))</f>
        <v/>
      </c>
      <c r="AR303" s="257" t="str">
        <f>IF(AR301="","",VLOOKUP(AR301,'シフト記号表（勤務時間帯）'!$C$6:$U$35,19,FALSE))</f>
        <v/>
      </c>
      <c r="AS303" s="257" t="str">
        <f>IF(AS301="","",VLOOKUP(AS301,'シフト記号表（勤務時間帯）'!$C$6:$U$35,19,FALSE))</f>
        <v/>
      </c>
      <c r="AT303" s="258" t="str">
        <f>IF(AT301="","",VLOOKUP(AT301,'シフト記号表（勤務時間帯）'!$C$6:$U$35,19,FALSE))</f>
        <v/>
      </c>
      <c r="AU303" s="256" t="str">
        <f>IF(AU301="","",VLOOKUP(AU301,'シフト記号表（勤務時間帯）'!$C$6:$U$35,19,FALSE))</f>
        <v/>
      </c>
      <c r="AV303" s="257" t="str">
        <f>IF(AV301="","",VLOOKUP(AV301,'シフト記号表（勤務時間帯）'!$C$6:$U$35,19,FALSE))</f>
        <v/>
      </c>
      <c r="AW303" s="257" t="str">
        <f>IF(AW301="","",VLOOKUP(AW301,'シフト記号表（勤務時間帯）'!$C$6:$U$35,19,FALSE))</f>
        <v/>
      </c>
      <c r="AX303" s="723" t="str">
        <f>IF($BB$3="４週",SUM(S303:AT303),IF($BB$3="暦月",SUM(S303:AW303),""))</f>
        <v/>
      </c>
      <c r="AY303" s="724"/>
      <c r="AZ303" s="725" t="str">
        <f>IF($BB$3="４週",AX303/4,IF($BB$3="暦月",'勤務表（参考様式１_100名まで）'!AX303/('勤務表（参考様式１_100名まで）'!$BB$8/7),""))</f>
        <v/>
      </c>
      <c r="BA303" s="726"/>
      <c r="BB303" s="710"/>
      <c r="BC303" s="711"/>
      <c r="BD303" s="711"/>
      <c r="BE303" s="711"/>
      <c r="BF303" s="712"/>
    </row>
    <row r="304" spans="2:58" ht="20.25" customHeight="1" x14ac:dyDescent="0.15">
      <c r="B304" s="727">
        <f>B301+1</f>
        <v>95</v>
      </c>
      <c r="C304" s="728"/>
      <c r="D304" s="729"/>
      <c r="E304" s="730"/>
      <c r="F304" s="259"/>
      <c r="G304" s="737"/>
      <c r="H304" s="740"/>
      <c r="I304" s="741"/>
      <c r="J304" s="741"/>
      <c r="K304" s="742"/>
      <c r="L304" s="744"/>
      <c r="M304" s="705"/>
      <c r="N304" s="705"/>
      <c r="O304" s="706"/>
      <c r="P304" s="747" t="s">
        <v>248</v>
      </c>
      <c r="Q304" s="748"/>
      <c r="R304" s="749"/>
      <c r="S304" s="248"/>
      <c r="T304" s="249"/>
      <c r="U304" s="249"/>
      <c r="V304" s="249"/>
      <c r="W304" s="249"/>
      <c r="X304" s="249"/>
      <c r="Y304" s="250"/>
      <c r="Z304" s="248"/>
      <c r="AA304" s="249"/>
      <c r="AB304" s="249"/>
      <c r="AC304" s="249"/>
      <c r="AD304" s="249"/>
      <c r="AE304" s="249"/>
      <c r="AF304" s="250"/>
      <c r="AG304" s="248"/>
      <c r="AH304" s="249"/>
      <c r="AI304" s="249"/>
      <c r="AJ304" s="249"/>
      <c r="AK304" s="249"/>
      <c r="AL304" s="249"/>
      <c r="AM304" s="250"/>
      <c r="AN304" s="248"/>
      <c r="AO304" s="249"/>
      <c r="AP304" s="249"/>
      <c r="AQ304" s="249"/>
      <c r="AR304" s="249"/>
      <c r="AS304" s="249"/>
      <c r="AT304" s="250"/>
      <c r="AU304" s="248"/>
      <c r="AV304" s="249"/>
      <c r="AW304" s="249"/>
      <c r="AX304" s="700"/>
      <c r="AY304" s="701"/>
      <c r="AZ304" s="702"/>
      <c r="BA304" s="703"/>
      <c r="BB304" s="704"/>
      <c r="BC304" s="705"/>
      <c r="BD304" s="705"/>
      <c r="BE304" s="705"/>
      <c r="BF304" s="706"/>
    </row>
    <row r="305" spans="2:58" ht="20.25" customHeight="1" x14ac:dyDescent="0.15">
      <c r="B305" s="727"/>
      <c r="C305" s="731"/>
      <c r="D305" s="732"/>
      <c r="E305" s="733"/>
      <c r="F305" s="251"/>
      <c r="G305" s="738"/>
      <c r="H305" s="743"/>
      <c r="I305" s="741"/>
      <c r="J305" s="741"/>
      <c r="K305" s="742"/>
      <c r="L305" s="745"/>
      <c r="M305" s="708"/>
      <c r="N305" s="708"/>
      <c r="O305" s="709"/>
      <c r="P305" s="713" t="s">
        <v>249</v>
      </c>
      <c r="Q305" s="714"/>
      <c r="R305" s="715"/>
      <c r="S305" s="252" t="str">
        <f>IF(S304="","",VLOOKUP(S304,'シフト記号表（勤務時間帯）'!$C$6:$K$35,9,FALSE))</f>
        <v/>
      </c>
      <c r="T305" s="253" t="str">
        <f>IF(T304="","",VLOOKUP(T304,'シフト記号表（勤務時間帯）'!$C$6:$K$35,9,FALSE))</f>
        <v/>
      </c>
      <c r="U305" s="253" t="str">
        <f>IF(U304="","",VLOOKUP(U304,'シフト記号表（勤務時間帯）'!$C$6:$K$35,9,FALSE))</f>
        <v/>
      </c>
      <c r="V305" s="253" t="str">
        <f>IF(V304="","",VLOOKUP(V304,'シフト記号表（勤務時間帯）'!$C$6:$K$35,9,FALSE))</f>
        <v/>
      </c>
      <c r="W305" s="253" t="str">
        <f>IF(W304="","",VLOOKUP(W304,'シフト記号表（勤務時間帯）'!$C$6:$K$35,9,FALSE))</f>
        <v/>
      </c>
      <c r="X305" s="253" t="str">
        <f>IF(X304="","",VLOOKUP(X304,'シフト記号表（勤務時間帯）'!$C$6:$K$35,9,FALSE))</f>
        <v/>
      </c>
      <c r="Y305" s="254" t="str">
        <f>IF(Y304="","",VLOOKUP(Y304,'シフト記号表（勤務時間帯）'!$C$6:$K$35,9,FALSE))</f>
        <v/>
      </c>
      <c r="Z305" s="252" t="str">
        <f>IF(Z304="","",VLOOKUP(Z304,'シフト記号表（勤務時間帯）'!$C$6:$K$35,9,FALSE))</f>
        <v/>
      </c>
      <c r="AA305" s="253" t="str">
        <f>IF(AA304="","",VLOOKUP(AA304,'シフト記号表（勤務時間帯）'!$C$6:$K$35,9,FALSE))</f>
        <v/>
      </c>
      <c r="AB305" s="253" t="str">
        <f>IF(AB304="","",VLOOKUP(AB304,'シフト記号表（勤務時間帯）'!$C$6:$K$35,9,FALSE))</f>
        <v/>
      </c>
      <c r="AC305" s="253" t="str">
        <f>IF(AC304="","",VLOOKUP(AC304,'シフト記号表（勤務時間帯）'!$C$6:$K$35,9,FALSE))</f>
        <v/>
      </c>
      <c r="AD305" s="253" t="str">
        <f>IF(AD304="","",VLOOKUP(AD304,'シフト記号表（勤務時間帯）'!$C$6:$K$35,9,FALSE))</f>
        <v/>
      </c>
      <c r="AE305" s="253" t="str">
        <f>IF(AE304="","",VLOOKUP(AE304,'シフト記号表（勤務時間帯）'!$C$6:$K$35,9,FALSE))</f>
        <v/>
      </c>
      <c r="AF305" s="254" t="str">
        <f>IF(AF304="","",VLOOKUP(AF304,'シフト記号表（勤務時間帯）'!$C$6:$K$35,9,FALSE))</f>
        <v/>
      </c>
      <c r="AG305" s="252" t="str">
        <f>IF(AG304="","",VLOOKUP(AG304,'シフト記号表（勤務時間帯）'!$C$6:$K$35,9,FALSE))</f>
        <v/>
      </c>
      <c r="AH305" s="253" t="str">
        <f>IF(AH304="","",VLOOKUP(AH304,'シフト記号表（勤務時間帯）'!$C$6:$K$35,9,FALSE))</f>
        <v/>
      </c>
      <c r="AI305" s="253" t="str">
        <f>IF(AI304="","",VLOOKUP(AI304,'シフト記号表（勤務時間帯）'!$C$6:$K$35,9,FALSE))</f>
        <v/>
      </c>
      <c r="AJ305" s="253" t="str">
        <f>IF(AJ304="","",VLOOKUP(AJ304,'シフト記号表（勤務時間帯）'!$C$6:$K$35,9,FALSE))</f>
        <v/>
      </c>
      <c r="AK305" s="253" t="str">
        <f>IF(AK304="","",VLOOKUP(AK304,'シフト記号表（勤務時間帯）'!$C$6:$K$35,9,FALSE))</f>
        <v/>
      </c>
      <c r="AL305" s="253" t="str">
        <f>IF(AL304="","",VLOOKUP(AL304,'シフト記号表（勤務時間帯）'!$C$6:$K$35,9,FALSE))</f>
        <v/>
      </c>
      <c r="AM305" s="254" t="str">
        <f>IF(AM304="","",VLOOKUP(AM304,'シフト記号表（勤務時間帯）'!$C$6:$K$35,9,FALSE))</f>
        <v/>
      </c>
      <c r="AN305" s="252" t="str">
        <f>IF(AN304="","",VLOOKUP(AN304,'シフト記号表（勤務時間帯）'!$C$6:$K$35,9,FALSE))</f>
        <v/>
      </c>
      <c r="AO305" s="253" t="str">
        <f>IF(AO304="","",VLOOKUP(AO304,'シフト記号表（勤務時間帯）'!$C$6:$K$35,9,FALSE))</f>
        <v/>
      </c>
      <c r="AP305" s="253" t="str">
        <f>IF(AP304="","",VLOOKUP(AP304,'シフト記号表（勤務時間帯）'!$C$6:$K$35,9,FALSE))</f>
        <v/>
      </c>
      <c r="AQ305" s="253" t="str">
        <f>IF(AQ304="","",VLOOKUP(AQ304,'シフト記号表（勤務時間帯）'!$C$6:$K$35,9,FALSE))</f>
        <v/>
      </c>
      <c r="AR305" s="253" t="str">
        <f>IF(AR304="","",VLOOKUP(AR304,'シフト記号表（勤務時間帯）'!$C$6:$K$35,9,FALSE))</f>
        <v/>
      </c>
      <c r="AS305" s="253" t="str">
        <f>IF(AS304="","",VLOOKUP(AS304,'シフト記号表（勤務時間帯）'!$C$6:$K$35,9,FALSE))</f>
        <v/>
      </c>
      <c r="AT305" s="254" t="str">
        <f>IF(AT304="","",VLOOKUP(AT304,'シフト記号表（勤務時間帯）'!$C$6:$K$35,9,FALSE))</f>
        <v/>
      </c>
      <c r="AU305" s="252" t="str">
        <f>IF(AU304="","",VLOOKUP(AU304,'シフト記号表（勤務時間帯）'!$C$6:$K$35,9,FALSE))</f>
        <v/>
      </c>
      <c r="AV305" s="253" t="str">
        <f>IF(AV304="","",VLOOKUP(AV304,'シフト記号表（勤務時間帯）'!$C$6:$K$35,9,FALSE))</f>
        <v/>
      </c>
      <c r="AW305" s="253" t="str">
        <f>IF(AW304="","",VLOOKUP(AW304,'シフト記号表（勤務時間帯）'!$C$6:$K$35,9,FALSE))</f>
        <v/>
      </c>
      <c r="AX305" s="716" t="str">
        <f>IF($BB$3="４週",SUM(S305:AT305),IF($BB$3="暦月",SUM(S305:AW305),""))</f>
        <v/>
      </c>
      <c r="AY305" s="717"/>
      <c r="AZ305" s="718" t="str">
        <f>IF($BB$3="４週",AX305/4,IF($BB$3="暦月",'勤務表（参考様式１_100名まで）'!AX305/('勤務表（参考様式１_100名まで）'!$BB$8/7),""))</f>
        <v/>
      </c>
      <c r="BA305" s="719"/>
      <c r="BB305" s="707"/>
      <c r="BC305" s="708"/>
      <c r="BD305" s="708"/>
      <c r="BE305" s="708"/>
      <c r="BF305" s="709"/>
    </row>
    <row r="306" spans="2:58" ht="20.25" customHeight="1" x14ac:dyDescent="0.15">
      <c r="B306" s="727"/>
      <c r="C306" s="734"/>
      <c r="D306" s="735"/>
      <c r="E306" s="736"/>
      <c r="F306" s="260">
        <f>C304</f>
        <v>0</v>
      </c>
      <c r="G306" s="739"/>
      <c r="H306" s="743"/>
      <c r="I306" s="741"/>
      <c r="J306" s="741"/>
      <c r="K306" s="742"/>
      <c r="L306" s="746"/>
      <c r="M306" s="711"/>
      <c r="N306" s="711"/>
      <c r="O306" s="712"/>
      <c r="P306" s="720" t="s">
        <v>250</v>
      </c>
      <c r="Q306" s="721"/>
      <c r="R306" s="722"/>
      <c r="S306" s="256" t="str">
        <f>IF(S304="","",VLOOKUP(S304,'シフト記号表（勤務時間帯）'!$C$6:$U$35,19,FALSE))</f>
        <v/>
      </c>
      <c r="T306" s="257" t="str">
        <f>IF(T304="","",VLOOKUP(T304,'シフト記号表（勤務時間帯）'!$C$6:$U$35,19,FALSE))</f>
        <v/>
      </c>
      <c r="U306" s="257" t="str">
        <f>IF(U304="","",VLOOKUP(U304,'シフト記号表（勤務時間帯）'!$C$6:$U$35,19,FALSE))</f>
        <v/>
      </c>
      <c r="V306" s="257" t="str">
        <f>IF(V304="","",VLOOKUP(V304,'シフト記号表（勤務時間帯）'!$C$6:$U$35,19,FALSE))</f>
        <v/>
      </c>
      <c r="W306" s="257" t="str">
        <f>IF(W304="","",VLOOKUP(W304,'シフト記号表（勤務時間帯）'!$C$6:$U$35,19,FALSE))</f>
        <v/>
      </c>
      <c r="X306" s="257" t="str">
        <f>IF(X304="","",VLOOKUP(X304,'シフト記号表（勤務時間帯）'!$C$6:$U$35,19,FALSE))</f>
        <v/>
      </c>
      <c r="Y306" s="258" t="str">
        <f>IF(Y304="","",VLOOKUP(Y304,'シフト記号表（勤務時間帯）'!$C$6:$U$35,19,FALSE))</f>
        <v/>
      </c>
      <c r="Z306" s="256" t="str">
        <f>IF(Z304="","",VLOOKUP(Z304,'シフト記号表（勤務時間帯）'!$C$6:$U$35,19,FALSE))</f>
        <v/>
      </c>
      <c r="AA306" s="257" t="str">
        <f>IF(AA304="","",VLOOKUP(AA304,'シフト記号表（勤務時間帯）'!$C$6:$U$35,19,FALSE))</f>
        <v/>
      </c>
      <c r="AB306" s="257" t="str">
        <f>IF(AB304="","",VLOOKUP(AB304,'シフト記号表（勤務時間帯）'!$C$6:$U$35,19,FALSE))</f>
        <v/>
      </c>
      <c r="AC306" s="257" t="str">
        <f>IF(AC304="","",VLOOKUP(AC304,'シフト記号表（勤務時間帯）'!$C$6:$U$35,19,FALSE))</f>
        <v/>
      </c>
      <c r="AD306" s="257" t="str">
        <f>IF(AD304="","",VLOOKUP(AD304,'シフト記号表（勤務時間帯）'!$C$6:$U$35,19,FALSE))</f>
        <v/>
      </c>
      <c r="AE306" s="257" t="str">
        <f>IF(AE304="","",VLOOKUP(AE304,'シフト記号表（勤務時間帯）'!$C$6:$U$35,19,FALSE))</f>
        <v/>
      </c>
      <c r="AF306" s="258" t="str">
        <f>IF(AF304="","",VLOOKUP(AF304,'シフト記号表（勤務時間帯）'!$C$6:$U$35,19,FALSE))</f>
        <v/>
      </c>
      <c r="AG306" s="256" t="str">
        <f>IF(AG304="","",VLOOKUP(AG304,'シフト記号表（勤務時間帯）'!$C$6:$U$35,19,FALSE))</f>
        <v/>
      </c>
      <c r="AH306" s="257" t="str">
        <f>IF(AH304="","",VLOOKUP(AH304,'シフト記号表（勤務時間帯）'!$C$6:$U$35,19,FALSE))</f>
        <v/>
      </c>
      <c r="AI306" s="257" t="str">
        <f>IF(AI304="","",VLOOKUP(AI304,'シフト記号表（勤務時間帯）'!$C$6:$U$35,19,FALSE))</f>
        <v/>
      </c>
      <c r="AJ306" s="257" t="str">
        <f>IF(AJ304="","",VLOOKUP(AJ304,'シフト記号表（勤務時間帯）'!$C$6:$U$35,19,FALSE))</f>
        <v/>
      </c>
      <c r="AK306" s="257" t="str">
        <f>IF(AK304="","",VLOOKUP(AK304,'シフト記号表（勤務時間帯）'!$C$6:$U$35,19,FALSE))</f>
        <v/>
      </c>
      <c r="AL306" s="257" t="str">
        <f>IF(AL304="","",VLOOKUP(AL304,'シフト記号表（勤務時間帯）'!$C$6:$U$35,19,FALSE))</f>
        <v/>
      </c>
      <c r="AM306" s="258" t="str">
        <f>IF(AM304="","",VLOOKUP(AM304,'シフト記号表（勤務時間帯）'!$C$6:$U$35,19,FALSE))</f>
        <v/>
      </c>
      <c r="AN306" s="256" t="str">
        <f>IF(AN304="","",VLOOKUP(AN304,'シフト記号表（勤務時間帯）'!$C$6:$U$35,19,FALSE))</f>
        <v/>
      </c>
      <c r="AO306" s="257" t="str">
        <f>IF(AO304="","",VLOOKUP(AO304,'シフト記号表（勤務時間帯）'!$C$6:$U$35,19,FALSE))</f>
        <v/>
      </c>
      <c r="AP306" s="257" t="str">
        <f>IF(AP304="","",VLOOKUP(AP304,'シフト記号表（勤務時間帯）'!$C$6:$U$35,19,FALSE))</f>
        <v/>
      </c>
      <c r="AQ306" s="257" t="str">
        <f>IF(AQ304="","",VLOOKUP(AQ304,'シフト記号表（勤務時間帯）'!$C$6:$U$35,19,FALSE))</f>
        <v/>
      </c>
      <c r="AR306" s="257" t="str">
        <f>IF(AR304="","",VLOOKUP(AR304,'シフト記号表（勤務時間帯）'!$C$6:$U$35,19,FALSE))</f>
        <v/>
      </c>
      <c r="AS306" s="257" t="str">
        <f>IF(AS304="","",VLOOKUP(AS304,'シフト記号表（勤務時間帯）'!$C$6:$U$35,19,FALSE))</f>
        <v/>
      </c>
      <c r="AT306" s="258" t="str">
        <f>IF(AT304="","",VLOOKUP(AT304,'シフト記号表（勤務時間帯）'!$C$6:$U$35,19,FALSE))</f>
        <v/>
      </c>
      <c r="AU306" s="256" t="str">
        <f>IF(AU304="","",VLOOKUP(AU304,'シフト記号表（勤務時間帯）'!$C$6:$U$35,19,FALSE))</f>
        <v/>
      </c>
      <c r="AV306" s="257" t="str">
        <f>IF(AV304="","",VLOOKUP(AV304,'シフト記号表（勤務時間帯）'!$C$6:$U$35,19,FALSE))</f>
        <v/>
      </c>
      <c r="AW306" s="257" t="str">
        <f>IF(AW304="","",VLOOKUP(AW304,'シフト記号表（勤務時間帯）'!$C$6:$U$35,19,FALSE))</f>
        <v/>
      </c>
      <c r="AX306" s="723" t="str">
        <f>IF($BB$3="４週",SUM(S306:AT306),IF($BB$3="暦月",SUM(S306:AW306),""))</f>
        <v/>
      </c>
      <c r="AY306" s="724"/>
      <c r="AZ306" s="725" t="str">
        <f>IF($BB$3="４週",AX306/4,IF($BB$3="暦月",'勤務表（参考様式１_100名まで）'!AX306/('勤務表（参考様式１_100名まで）'!$BB$8/7),""))</f>
        <v/>
      </c>
      <c r="BA306" s="726"/>
      <c r="BB306" s="710"/>
      <c r="BC306" s="711"/>
      <c r="BD306" s="711"/>
      <c r="BE306" s="711"/>
      <c r="BF306" s="712"/>
    </row>
    <row r="307" spans="2:58" ht="20.25" customHeight="1" x14ac:dyDescent="0.15">
      <c r="B307" s="727">
        <f>B304+1</f>
        <v>96</v>
      </c>
      <c r="C307" s="728"/>
      <c r="D307" s="729"/>
      <c r="E307" s="730"/>
      <c r="F307" s="259"/>
      <c r="G307" s="737"/>
      <c r="H307" s="740"/>
      <c r="I307" s="741"/>
      <c r="J307" s="741"/>
      <c r="K307" s="742"/>
      <c r="L307" s="744"/>
      <c r="M307" s="705"/>
      <c r="N307" s="705"/>
      <c r="O307" s="706"/>
      <c r="P307" s="747" t="s">
        <v>248</v>
      </c>
      <c r="Q307" s="748"/>
      <c r="R307" s="749"/>
      <c r="S307" s="248"/>
      <c r="T307" s="249"/>
      <c r="U307" s="249"/>
      <c r="V307" s="249"/>
      <c r="W307" s="249"/>
      <c r="X307" s="249"/>
      <c r="Y307" s="250"/>
      <c r="Z307" s="248"/>
      <c r="AA307" s="249"/>
      <c r="AB307" s="249"/>
      <c r="AC307" s="249"/>
      <c r="AD307" s="249"/>
      <c r="AE307" s="249"/>
      <c r="AF307" s="250"/>
      <c r="AG307" s="248"/>
      <c r="AH307" s="249"/>
      <c r="AI307" s="249"/>
      <c r="AJ307" s="249"/>
      <c r="AK307" s="249"/>
      <c r="AL307" s="249"/>
      <c r="AM307" s="250"/>
      <c r="AN307" s="248"/>
      <c r="AO307" s="249"/>
      <c r="AP307" s="249"/>
      <c r="AQ307" s="249"/>
      <c r="AR307" s="249"/>
      <c r="AS307" s="249"/>
      <c r="AT307" s="250"/>
      <c r="AU307" s="248"/>
      <c r="AV307" s="249"/>
      <c r="AW307" s="249"/>
      <c r="AX307" s="700"/>
      <c r="AY307" s="701"/>
      <c r="AZ307" s="702"/>
      <c r="BA307" s="703"/>
      <c r="BB307" s="704"/>
      <c r="BC307" s="705"/>
      <c r="BD307" s="705"/>
      <c r="BE307" s="705"/>
      <c r="BF307" s="706"/>
    </row>
    <row r="308" spans="2:58" ht="20.25" customHeight="1" x14ac:dyDescent="0.15">
      <c r="B308" s="727"/>
      <c r="C308" s="731"/>
      <c r="D308" s="732"/>
      <c r="E308" s="733"/>
      <c r="F308" s="251"/>
      <c r="G308" s="738"/>
      <c r="H308" s="743"/>
      <c r="I308" s="741"/>
      <c r="J308" s="741"/>
      <c r="K308" s="742"/>
      <c r="L308" s="745"/>
      <c r="M308" s="708"/>
      <c r="N308" s="708"/>
      <c r="O308" s="709"/>
      <c r="P308" s="713" t="s">
        <v>249</v>
      </c>
      <c r="Q308" s="714"/>
      <c r="R308" s="715"/>
      <c r="S308" s="252" t="str">
        <f>IF(S307="","",VLOOKUP(S307,'シフト記号表（勤務時間帯）'!$C$6:$K$35,9,FALSE))</f>
        <v/>
      </c>
      <c r="T308" s="253" t="str">
        <f>IF(T307="","",VLOOKUP(T307,'シフト記号表（勤務時間帯）'!$C$6:$K$35,9,FALSE))</f>
        <v/>
      </c>
      <c r="U308" s="253" t="str">
        <f>IF(U307="","",VLOOKUP(U307,'シフト記号表（勤務時間帯）'!$C$6:$K$35,9,FALSE))</f>
        <v/>
      </c>
      <c r="V308" s="253" t="str">
        <f>IF(V307="","",VLOOKUP(V307,'シフト記号表（勤務時間帯）'!$C$6:$K$35,9,FALSE))</f>
        <v/>
      </c>
      <c r="W308" s="253" t="str">
        <f>IF(W307="","",VLOOKUP(W307,'シフト記号表（勤務時間帯）'!$C$6:$K$35,9,FALSE))</f>
        <v/>
      </c>
      <c r="X308" s="253" t="str">
        <f>IF(X307="","",VLOOKUP(X307,'シフト記号表（勤務時間帯）'!$C$6:$K$35,9,FALSE))</f>
        <v/>
      </c>
      <c r="Y308" s="254" t="str">
        <f>IF(Y307="","",VLOOKUP(Y307,'シフト記号表（勤務時間帯）'!$C$6:$K$35,9,FALSE))</f>
        <v/>
      </c>
      <c r="Z308" s="252" t="str">
        <f>IF(Z307="","",VLOOKUP(Z307,'シフト記号表（勤務時間帯）'!$C$6:$K$35,9,FALSE))</f>
        <v/>
      </c>
      <c r="AA308" s="253" t="str">
        <f>IF(AA307="","",VLOOKUP(AA307,'シフト記号表（勤務時間帯）'!$C$6:$K$35,9,FALSE))</f>
        <v/>
      </c>
      <c r="AB308" s="253" t="str">
        <f>IF(AB307="","",VLOOKUP(AB307,'シフト記号表（勤務時間帯）'!$C$6:$K$35,9,FALSE))</f>
        <v/>
      </c>
      <c r="AC308" s="253" t="str">
        <f>IF(AC307="","",VLOOKUP(AC307,'シフト記号表（勤務時間帯）'!$C$6:$K$35,9,FALSE))</f>
        <v/>
      </c>
      <c r="AD308" s="253" t="str">
        <f>IF(AD307="","",VLOOKUP(AD307,'シフト記号表（勤務時間帯）'!$C$6:$K$35,9,FALSE))</f>
        <v/>
      </c>
      <c r="AE308" s="253" t="str">
        <f>IF(AE307="","",VLOOKUP(AE307,'シフト記号表（勤務時間帯）'!$C$6:$K$35,9,FALSE))</f>
        <v/>
      </c>
      <c r="AF308" s="254" t="str">
        <f>IF(AF307="","",VLOOKUP(AF307,'シフト記号表（勤務時間帯）'!$C$6:$K$35,9,FALSE))</f>
        <v/>
      </c>
      <c r="AG308" s="252" t="str">
        <f>IF(AG307="","",VLOOKUP(AG307,'シフト記号表（勤務時間帯）'!$C$6:$K$35,9,FALSE))</f>
        <v/>
      </c>
      <c r="AH308" s="253" t="str">
        <f>IF(AH307="","",VLOOKUP(AH307,'シフト記号表（勤務時間帯）'!$C$6:$K$35,9,FALSE))</f>
        <v/>
      </c>
      <c r="AI308" s="253" t="str">
        <f>IF(AI307="","",VLOOKUP(AI307,'シフト記号表（勤務時間帯）'!$C$6:$K$35,9,FALSE))</f>
        <v/>
      </c>
      <c r="AJ308" s="253" t="str">
        <f>IF(AJ307="","",VLOOKUP(AJ307,'シフト記号表（勤務時間帯）'!$C$6:$K$35,9,FALSE))</f>
        <v/>
      </c>
      <c r="AK308" s="253" t="str">
        <f>IF(AK307="","",VLOOKUP(AK307,'シフト記号表（勤務時間帯）'!$C$6:$K$35,9,FALSE))</f>
        <v/>
      </c>
      <c r="AL308" s="253" t="str">
        <f>IF(AL307="","",VLOOKUP(AL307,'シフト記号表（勤務時間帯）'!$C$6:$K$35,9,FALSE))</f>
        <v/>
      </c>
      <c r="AM308" s="254" t="str">
        <f>IF(AM307="","",VLOOKUP(AM307,'シフト記号表（勤務時間帯）'!$C$6:$K$35,9,FALSE))</f>
        <v/>
      </c>
      <c r="AN308" s="252" t="str">
        <f>IF(AN307="","",VLOOKUP(AN307,'シフト記号表（勤務時間帯）'!$C$6:$K$35,9,FALSE))</f>
        <v/>
      </c>
      <c r="AO308" s="253" t="str">
        <f>IF(AO307="","",VLOOKUP(AO307,'シフト記号表（勤務時間帯）'!$C$6:$K$35,9,FALSE))</f>
        <v/>
      </c>
      <c r="AP308" s="253" t="str">
        <f>IF(AP307="","",VLOOKUP(AP307,'シフト記号表（勤務時間帯）'!$C$6:$K$35,9,FALSE))</f>
        <v/>
      </c>
      <c r="AQ308" s="253" t="str">
        <f>IF(AQ307="","",VLOOKUP(AQ307,'シフト記号表（勤務時間帯）'!$C$6:$K$35,9,FALSE))</f>
        <v/>
      </c>
      <c r="AR308" s="253" t="str">
        <f>IF(AR307="","",VLOOKUP(AR307,'シフト記号表（勤務時間帯）'!$C$6:$K$35,9,FALSE))</f>
        <v/>
      </c>
      <c r="AS308" s="253" t="str">
        <f>IF(AS307="","",VLOOKUP(AS307,'シフト記号表（勤務時間帯）'!$C$6:$K$35,9,FALSE))</f>
        <v/>
      </c>
      <c r="AT308" s="254" t="str">
        <f>IF(AT307="","",VLOOKUP(AT307,'シフト記号表（勤務時間帯）'!$C$6:$K$35,9,FALSE))</f>
        <v/>
      </c>
      <c r="AU308" s="252" t="str">
        <f>IF(AU307="","",VLOOKUP(AU307,'シフト記号表（勤務時間帯）'!$C$6:$K$35,9,FALSE))</f>
        <v/>
      </c>
      <c r="AV308" s="253" t="str">
        <f>IF(AV307="","",VLOOKUP(AV307,'シフト記号表（勤務時間帯）'!$C$6:$K$35,9,FALSE))</f>
        <v/>
      </c>
      <c r="AW308" s="253" t="str">
        <f>IF(AW307="","",VLOOKUP(AW307,'シフト記号表（勤務時間帯）'!$C$6:$K$35,9,FALSE))</f>
        <v/>
      </c>
      <c r="AX308" s="716" t="str">
        <f>IF($BB$3="４週",SUM(S308:AT308),IF($BB$3="暦月",SUM(S308:AW308),""))</f>
        <v/>
      </c>
      <c r="AY308" s="717"/>
      <c r="AZ308" s="718" t="str">
        <f>IF($BB$3="４週",AX308/4,IF($BB$3="暦月",'勤務表（参考様式１_100名まで）'!AX308/('勤務表（参考様式１_100名まで）'!$BB$8/7),""))</f>
        <v/>
      </c>
      <c r="BA308" s="719"/>
      <c r="BB308" s="707"/>
      <c r="BC308" s="708"/>
      <c r="BD308" s="708"/>
      <c r="BE308" s="708"/>
      <c r="BF308" s="709"/>
    </row>
    <row r="309" spans="2:58" ht="20.25" customHeight="1" x14ac:dyDescent="0.15">
      <c r="B309" s="727"/>
      <c r="C309" s="734"/>
      <c r="D309" s="735"/>
      <c r="E309" s="736"/>
      <c r="F309" s="260">
        <f>C307</f>
        <v>0</v>
      </c>
      <c r="G309" s="739"/>
      <c r="H309" s="743"/>
      <c r="I309" s="741"/>
      <c r="J309" s="741"/>
      <c r="K309" s="742"/>
      <c r="L309" s="746"/>
      <c r="M309" s="711"/>
      <c r="N309" s="711"/>
      <c r="O309" s="712"/>
      <c r="P309" s="720" t="s">
        <v>250</v>
      </c>
      <c r="Q309" s="721"/>
      <c r="R309" s="722"/>
      <c r="S309" s="256" t="str">
        <f>IF(S307="","",VLOOKUP(S307,'シフト記号表（勤務時間帯）'!$C$6:$U$35,19,FALSE))</f>
        <v/>
      </c>
      <c r="T309" s="257" t="str">
        <f>IF(T307="","",VLOOKUP(T307,'シフト記号表（勤務時間帯）'!$C$6:$U$35,19,FALSE))</f>
        <v/>
      </c>
      <c r="U309" s="257" t="str">
        <f>IF(U307="","",VLOOKUP(U307,'シフト記号表（勤務時間帯）'!$C$6:$U$35,19,FALSE))</f>
        <v/>
      </c>
      <c r="V309" s="257" t="str">
        <f>IF(V307="","",VLOOKUP(V307,'シフト記号表（勤務時間帯）'!$C$6:$U$35,19,FALSE))</f>
        <v/>
      </c>
      <c r="W309" s="257" t="str">
        <f>IF(W307="","",VLOOKUP(W307,'シフト記号表（勤務時間帯）'!$C$6:$U$35,19,FALSE))</f>
        <v/>
      </c>
      <c r="X309" s="257" t="str">
        <f>IF(X307="","",VLOOKUP(X307,'シフト記号表（勤務時間帯）'!$C$6:$U$35,19,FALSE))</f>
        <v/>
      </c>
      <c r="Y309" s="258" t="str">
        <f>IF(Y307="","",VLOOKUP(Y307,'シフト記号表（勤務時間帯）'!$C$6:$U$35,19,FALSE))</f>
        <v/>
      </c>
      <c r="Z309" s="256" t="str">
        <f>IF(Z307="","",VLOOKUP(Z307,'シフト記号表（勤務時間帯）'!$C$6:$U$35,19,FALSE))</f>
        <v/>
      </c>
      <c r="AA309" s="257" t="str">
        <f>IF(AA307="","",VLOOKUP(AA307,'シフト記号表（勤務時間帯）'!$C$6:$U$35,19,FALSE))</f>
        <v/>
      </c>
      <c r="AB309" s="257" t="str">
        <f>IF(AB307="","",VLOOKUP(AB307,'シフト記号表（勤務時間帯）'!$C$6:$U$35,19,FALSE))</f>
        <v/>
      </c>
      <c r="AC309" s="257" t="str">
        <f>IF(AC307="","",VLOOKUP(AC307,'シフト記号表（勤務時間帯）'!$C$6:$U$35,19,FALSE))</f>
        <v/>
      </c>
      <c r="AD309" s="257" t="str">
        <f>IF(AD307="","",VLOOKUP(AD307,'シフト記号表（勤務時間帯）'!$C$6:$U$35,19,FALSE))</f>
        <v/>
      </c>
      <c r="AE309" s="257" t="str">
        <f>IF(AE307="","",VLOOKUP(AE307,'シフト記号表（勤務時間帯）'!$C$6:$U$35,19,FALSE))</f>
        <v/>
      </c>
      <c r="AF309" s="258" t="str">
        <f>IF(AF307="","",VLOOKUP(AF307,'シフト記号表（勤務時間帯）'!$C$6:$U$35,19,FALSE))</f>
        <v/>
      </c>
      <c r="AG309" s="256" t="str">
        <f>IF(AG307="","",VLOOKUP(AG307,'シフト記号表（勤務時間帯）'!$C$6:$U$35,19,FALSE))</f>
        <v/>
      </c>
      <c r="AH309" s="257" t="str">
        <f>IF(AH307="","",VLOOKUP(AH307,'シフト記号表（勤務時間帯）'!$C$6:$U$35,19,FALSE))</f>
        <v/>
      </c>
      <c r="AI309" s="257" t="str">
        <f>IF(AI307="","",VLOOKUP(AI307,'シフト記号表（勤務時間帯）'!$C$6:$U$35,19,FALSE))</f>
        <v/>
      </c>
      <c r="AJ309" s="257" t="str">
        <f>IF(AJ307="","",VLOOKUP(AJ307,'シフト記号表（勤務時間帯）'!$C$6:$U$35,19,FALSE))</f>
        <v/>
      </c>
      <c r="AK309" s="257" t="str">
        <f>IF(AK307="","",VLOOKUP(AK307,'シフト記号表（勤務時間帯）'!$C$6:$U$35,19,FALSE))</f>
        <v/>
      </c>
      <c r="AL309" s="257" t="str">
        <f>IF(AL307="","",VLOOKUP(AL307,'シフト記号表（勤務時間帯）'!$C$6:$U$35,19,FALSE))</f>
        <v/>
      </c>
      <c r="AM309" s="258" t="str">
        <f>IF(AM307="","",VLOOKUP(AM307,'シフト記号表（勤務時間帯）'!$C$6:$U$35,19,FALSE))</f>
        <v/>
      </c>
      <c r="AN309" s="256" t="str">
        <f>IF(AN307="","",VLOOKUP(AN307,'シフト記号表（勤務時間帯）'!$C$6:$U$35,19,FALSE))</f>
        <v/>
      </c>
      <c r="AO309" s="257" t="str">
        <f>IF(AO307="","",VLOOKUP(AO307,'シフト記号表（勤務時間帯）'!$C$6:$U$35,19,FALSE))</f>
        <v/>
      </c>
      <c r="AP309" s="257" t="str">
        <f>IF(AP307="","",VLOOKUP(AP307,'シフト記号表（勤務時間帯）'!$C$6:$U$35,19,FALSE))</f>
        <v/>
      </c>
      <c r="AQ309" s="257" t="str">
        <f>IF(AQ307="","",VLOOKUP(AQ307,'シフト記号表（勤務時間帯）'!$C$6:$U$35,19,FALSE))</f>
        <v/>
      </c>
      <c r="AR309" s="257" t="str">
        <f>IF(AR307="","",VLOOKUP(AR307,'シフト記号表（勤務時間帯）'!$C$6:$U$35,19,FALSE))</f>
        <v/>
      </c>
      <c r="AS309" s="257" t="str">
        <f>IF(AS307="","",VLOOKUP(AS307,'シフト記号表（勤務時間帯）'!$C$6:$U$35,19,FALSE))</f>
        <v/>
      </c>
      <c r="AT309" s="258" t="str">
        <f>IF(AT307="","",VLOOKUP(AT307,'シフト記号表（勤務時間帯）'!$C$6:$U$35,19,FALSE))</f>
        <v/>
      </c>
      <c r="AU309" s="256" t="str">
        <f>IF(AU307="","",VLOOKUP(AU307,'シフト記号表（勤務時間帯）'!$C$6:$U$35,19,FALSE))</f>
        <v/>
      </c>
      <c r="AV309" s="257" t="str">
        <f>IF(AV307="","",VLOOKUP(AV307,'シフト記号表（勤務時間帯）'!$C$6:$U$35,19,FALSE))</f>
        <v/>
      </c>
      <c r="AW309" s="257" t="str">
        <f>IF(AW307="","",VLOOKUP(AW307,'シフト記号表（勤務時間帯）'!$C$6:$U$35,19,FALSE))</f>
        <v/>
      </c>
      <c r="AX309" s="723" t="str">
        <f>IF($BB$3="４週",SUM(S309:AT309),IF($BB$3="暦月",SUM(S309:AW309),""))</f>
        <v/>
      </c>
      <c r="AY309" s="724"/>
      <c r="AZ309" s="725" t="str">
        <f>IF($BB$3="４週",AX309/4,IF($BB$3="暦月",'勤務表（参考様式１_100名まで）'!AX309/('勤務表（参考様式１_100名まで）'!$BB$8/7),""))</f>
        <v/>
      </c>
      <c r="BA309" s="726"/>
      <c r="BB309" s="710"/>
      <c r="BC309" s="711"/>
      <c r="BD309" s="711"/>
      <c r="BE309" s="711"/>
      <c r="BF309" s="712"/>
    </row>
    <row r="310" spans="2:58" ht="20.25" customHeight="1" x14ac:dyDescent="0.15">
      <c r="B310" s="727">
        <f>B307+1</f>
        <v>97</v>
      </c>
      <c r="C310" s="728"/>
      <c r="D310" s="729"/>
      <c r="E310" s="730"/>
      <c r="F310" s="259"/>
      <c r="G310" s="737"/>
      <c r="H310" s="740"/>
      <c r="I310" s="741"/>
      <c r="J310" s="741"/>
      <c r="K310" s="742"/>
      <c r="L310" s="744"/>
      <c r="M310" s="705"/>
      <c r="N310" s="705"/>
      <c r="O310" s="706"/>
      <c r="P310" s="747" t="s">
        <v>248</v>
      </c>
      <c r="Q310" s="748"/>
      <c r="R310" s="749"/>
      <c r="S310" s="248"/>
      <c r="T310" s="249"/>
      <c r="U310" s="249"/>
      <c r="V310" s="249"/>
      <c r="W310" s="249"/>
      <c r="X310" s="249"/>
      <c r="Y310" s="250"/>
      <c r="Z310" s="248"/>
      <c r="AA310" s="249"/>
      <c r="AB310" s="249"/>
      <c r="AC310" s="249"/>
      <c r="AD310" s="249"/>
      <c r="AE310" s="249"/>
      <c r="AF310" s="250"/>
      <c r="AG310" s="248"/>
      <c r="AH310" s="249"/>
      <c r="AI310" s="249"/>
      <c r="AJ310" s="249"/>
      <c r="AK310" s="249"/>
      <c r="AL310" s="249"/>
      <c r="AM310" s="250"/>
      <c r="AN310" s="248"/>
      <c r="AO310" s="249"/>
      <c r="AP310" s="249"/>
      <c r="AQ310" s="249"/>
      <c r="AR310" s="249"/>
      <c r="AS310" s="249"/>
      <c r="AT310" s="250"/>
      <c r="AU310" s="248"/>
      <c r="AV310" s="249"/>
      <c r="AW310" s="249"/>
      <c r="AX310" s="700"/>
      <c r="AY310" s="701"/>
      <c r="AZ310" s="702"/>
      <c r="BA310" s="703"/>
      <c r="BB310" s="704"/>
      <c r="BC310" s="705"/>
      <c r="BD310" s="705"/>
      <c r="BE310" s="705"/>
      <c r="BF310" s="706"/>
    </row>
    <row r="311" spans="2:58" ht="20.25" customHeight="1" x14ac:dyDescent="0.15">
      <c r="B311" s="727"/>
      <c r="C311" s="731"/>
      <c r="D311" s="732"/>
      <c r="E311" s="733"/>
      <c r="F311" s="251"/>
      <c r="G311" s="738"/>
      <c r="H311" s="743"/>
      <c r="I311" s="741"/>
      <c r="J311" s="741"/>
      <c r="K311" s="742"/>
      <c r="L311" s="745"/>
      <c r="M311" s="708"/>
      <c r="N311" s="708"/>
      <c r="O311" s="709"/>
      <c r="P311" s="713" t="s">
        <v>249</v>
      </c>
      <c r="Q311" s="714"/>
      <c r="R311" s="715"/>
      <c r="S311" s="252" t="str">
        <f>IF(S310="","",VLOOKUP(S310,'シフト記号表（勤務時間帯）'!$C$6:$K$35,9,FALSE))</f>
        <v/>
      </c>
      <c r="T311" s="253" t="str">
        <f>IF(T310="","",VLOOKUP(T310,'シフト記号表（勤務時間帯）'!$C$6:$K$35,9,FALSE))</f>
        <v/>
      </c>
      <c r="U311" s="253" t="str">
        <f>IF(U310="","",VLOOKUP(U310,'シフト記号表（勤務時間帯）'!$C$6:$K$35,9,FALSE))</f>
        <v/>
      </c>
      <c r="V311" s="253" t="str">
        <f>IF(V310="","",VLOOKUP(V310,'シフト記号表（勤務時間帯）'!$C$6:$K$35,9,FALSE))</f>
        <v/>
      </c>
      <c r="W311" s="253" t="str">
        <f>IF(W310="","",VLOOKUP(W310,'シフト記号表（勤務時間帯）'!$C$6:$K$35,9,FALSE))</f>
        <v/>
      </c>
      <c r="X311" s="253" t="str">
        <f>IF(X310="","",VLOOKUP(X310,'シフト記号表（勤務時間帯）'!$C$6:$K$35,9,FALSE))</f>
        <v/>
      </c>
      <c r="Y311" s="254" t="str">
        <f>IF(Y310="","",VLOOKUP(Y310,'シフト記号表（勤務時間帯）'!$C$6:$K$35,9,FALSE))</f>
        <v/>
      </c>
      <c r="Z311" s="252" t="str">
        <f>IF(Z310="","",VLOOKUP(Z310,'シフト記号表（勤務時間帯）'!$C$6:$K$35,9,FALSE))</f>
        <v/>
      </c>
      <c r="AA311" s="253" t="str">
        <f>IF(AA310="","",VLOOKUP(AA310,'シフト記号表（勤務時間帯）'!$C$6:$K$35,9,FALSE))</f>
        <v/>
      </c>
      <c r="AB311" s="253" t="str">
        <f>IF(AB310="","",VLOOKUP(AB310,'シフト記号表（勤務時間帯）'!$C$6:$K$35,9,FALSE))</f>
        <v/>
      </c>
      <c r="AC311" s="253" t="str">
        <f>IF(AC310="","",VLOOKUP(AC310,'シフト記号表（勤務時間帯）'!$C$6:$K$35,9,FALSE))</f>
        <v/>
      </c>
      <c r="AD311" s="253" t="str">
        <f>IF(AD310="","",VLOOKUP(AD310,'シフト記号表（勤務時間帯）'!$C$6:$K$35,9,FALSE))</f>
        <v/>
      </c>
      <c r="AE311" s="253" t="str">
        <f>IF(AE310="","",VLOOKUP(AE310,'シフト記号表（勤務時間帯）'!$C$6:$K$35,9,FALSE))</f>
        <v/>
      </c>
      <c r="AF311" s="254" t="str">
        <f>IF(AF310="","",VLOOKUP(AF310,'シフト記号表（勤務時間帯）'!$C$6:$K$35,9,FALSE))</f>
        <v/>
      </c>
      <c r="AG311" s="252" t="str">
        <f>IF(AG310="","",VLOOKUP(AG310,'シフト記号表（勤務時間帯）'!$C$6:$K$35,9,FALSE))</f>
        <v/>
      </c>
      <c r="AH311" s="253" t="str">
        <f>IF(AH310="","",VLOOKUP(AH310,'シフト記号表（勤務時間帯）'!$C$6:$K$35,9,FALSE))</f>
        <v/>
      </c>
      <c r="AI311" s="253" t="str">
        <f>IF(AI310="","",VLOOKUP(AI310,'シフト記号表（勤務時間帯）'!$C$6:$K$35,9,FALSE))</f>
        <v/>
      </c>
      <c r="AJ311" s="253" t="str">
        <f>IF(AJ310="","",VLOOKUP(AJ310,'シフト記号表（勤務時間帯）'!$C$6:$K$35,9,FALSE))</f>
        <v/>
      </c>
      <c r="AK311" s="253" t="str">
        <f>IF(AK310="","",VLOOKUP(AK310,'シフト記号表（勤務時間帯）'!$C$6:$K$35,9,FALSE))</f>
        <v/>
      </c>
      <c r="AL311" s="253" t="str">
        <f>IF(AL310="","",VLOOKUP(AL310,'シフト記号表（勤務時間帯）'!$C$6:$K$35,9,FALSE))</f>
        <v/>
      </c>
      <c r="AM311" s="254" t="str">
        <f>IF(AM310="","",VLOOKUP(AM310,'シフト記号表（勤務時間帯）'!$C$6:$K$35,9,FALSE))</f>
        <v/>
      </c>
      <c r="AN311" s="252" t="str">
        <f>IF(AN310="","",VLOOKUP(AN310,'シフト記号表（勤務時間帯）'!$C$6:$K$35,9,FALSE))</f>
        <v/>
      </c>
      <c r="AO311" s="253" t="str">
        <f>IF(AO310="","",VLOOKUP(AO310,'シフト記号表（勤務時間帯）'!$C$6:$K$35,9,FALSE))</f>
        <v/>
      </c>
      <c r="AP311" s="253" t="str">
        <f>IF(AP310="","",VLOOKUP(AP310,'シフト記号表（勤務時間帯）'!$C$6:$K$35,9,FALSE))</f>
        <v/>
      </c>
      <c r="AQ311" s="253" t="str">
        <f>IF(AQ310="","",VLOOKUP(AQ310,'シフト記号表（勤務時間帯）'!$C$6:$K$35,9,FALSE))</f>
        <v/>
      </c>
      <c r="AR311" s="253" t="str">
        <f>IF(AR310="","",VLOOKUP(AR310,'シフト記号表（勤務時間帯）'!$C$6:$K$35,9,FALSE))</f>
        <v/>
      </c>
      <c r="AS311" s="253" t="str">
        <f>IF(AS310="","",VLOOKUP(AS310,'シフト記号表（勤務時間帯）'!$C$6:$K$35,9,FALSE))</f>
        <v/>
      </c>
      <c r="AT311" s="254" t="str">
        <f>IF(AT310="","",VLOOKUP(AT310,'シフト記号表（勤務時間帯）'!$C$6:$K$35,9,FALSE))</f>
        <v/>
      </c>
      <c r="AU311" s="252" t="str">
        <f>IF(AU310="","",VLOOKUP(AU310,'シフト記号表（勤務時間帯）'!$C$6:$K$35,9,FALSE))</f>
        <v/>
      </c>
      <c r="AV311" s="253" t="str">
        <f>IF(AV310="","",VLOOKUP(AV310,'シフト記号表（勤務時間帯）'!$C$6:$K$35,9,FALSE))</f>
        <v/>
      </c>
      <c r="AW311" s="253" t="str">
        <f>IF(AW310="","",VLOOKUP(AW310,'シフト記号表（勤務時間帯）'!$C$6:$K$35,9,FALSE))</f>
        <v/>
      </c>
      <c r="AX311" s="716" t="str">
        <f>IF($BB$3="４週",SUM(S311:AT311),IF($BB$3="暦月",SUM(S311:AW311),""))</f>
        <v/>
      </c>
      <c r="AY311" s="717"/>
      <c r="AZ311" s="718" t="str">
        <f>IF($BB$3="４週",AX311/4,IF($BB$3="暦月",'勤務表（参考様式１_100名まで）'!AX311/('勤務表（参考様式１_100名まで）'!$BB$8/7),""))</f>
        <v/>
      </c>
      <c r="BA311" s="719"/>
      <c r="BB311" s="707"/>
      <c r="BC311" s="708"/>
      <c r="BD311" s="708"/>
      <c r="BE311" s="708"/>
      <c r="BF311" s="709"/>
    </row>
    <row r="312" spans="2:58" ht="20.25" customHeight="1" x14ac:dyDescent="0.15">
      <c r="B312" s="727"/>
      <c r="C312" s="734"/>
      <c r="D312" s="735"/>
      <c r="E312" s="736"/>
      <c r="F312" s="260">
        <f>C310</f>
        <v>0</v>
      </c>
      <c r="G312" s="739"/>
      <c r="H312" s="743"/>
      <c r="I312" s="741"/>
      <c r="J312" s="741"/>
      <c r="K312" s="742"/>
      <c r="L312" s="746"/>
      <c r="M312" s="711"/>
      <c r="N312" s="711"/>
      <c r="O312" s="712"/>
      <c r="P312" s="720" t="s">
        <v>250</v>
      </c>
      <c r="Q312" s="721"/>
      <c r="R312" s="722"/>
      <c r="S312" s="256" t="str">
        <f>IF(S310="","",VLOOKUP(S310,'シフト記号表（勤務時間帯）'!$C$6:$U$35,19,FALSE))</f>
        <v/>
      </c>
      <c r="T312" s="257" t="str">
        <f>IF(T310="","",VLOOKUP(T310,'シフト記号表（勤務時間帯）'!$C$6:$U$35,19,FALSE))</f>
        <v/>
      </c>
      <c r="U312" s="257" t="str">
        <f>IF(U310="","",VLOOKUP(U310,'シフト記号表（勤務時間帯）'!$C$6:$U$35,19,FALSE))</f>
        <v/>
      </c>
      <c r="V312" s="257" t="str">
        <f>IF(V310="","",VLOOKUP(V310,'シフト記号表（勤務時間帯）'!$C$6:$U$35,19,FALSE))</f>
        <v/>
      </c>
      <c r="W312" s="257" t="str">
        <f>IF(W310="","",VLOOKUP(W310,'シフト記号表（勤務時間帯）'!$C$6:$U$35,19,FALSE))</f>
        <v/>
      </c>
      <c r="X312" s="257" t="str">
        <f>IF(X310="","",VLOOKUP(X310,'シフト記号表（勤務時間帯）'!$C$6:$U$35,19,FALSE))</f>
        <v/>
      </c>
      <c r="Y312" s="258" t="str">
        <f>IF(Y310="","",VLOOKUP(Y310,'シフト記号表（勤務時間帯）'!$C$6:$U$35,19,FALSE))</f>
        <v/>
      </c>
      <c r="Z312" s="256" t="str">
        <f>IF(Z310="","",VLOOKUP(Z310,'シフト記号表（勤務時間帯）'!$C$6:$U$35,19,FALSE))</f>
        <v/>
      </c>
      <c r="AA312" s="257" t="str">
        <f>IF(AA310="","",VLOOKUP(AA310,'シフト記号表（勤務時間帯）'!$C$6:$U$35,19,FALSE))</f>
        <v/>
      </c>
      <c r="AB312" s="257" t="str">
        <f>IF(AB310="","",VLOOKUP(AB310,'シフト記号表（勤務時間帯）'!$C$6:$U$35,19,FALSE))</f>
        <v/>
      </c>
      <c r="AC312" s="257" t="str">
        <f>IF(AC310="","",VLOOKUP(AC310,'シフト記号表（勤務時間帯）'!$C$6:$U$35,19,FALSE))</f>
        <v/>
      </c>
      <c r="AD312" s="257" t="str">
        <f>IF(AD310="","",VLOOKUP(AD310,'シフト記号表（勤務時間帯）'!$C$6:$U$35,19,FALSE))</f>
        <v/>
      </c>
      <c r="AE312" s="257" t="str">
        <f>IF(AE310="","",VLOOKUP(AE310,'シフト記号表（勤務時間帯）'!$C$6:$U$35,19,FALSE))</f>
        <v/>
      </c>
      <c r="AF312" s="258" t="str">
        <f>IF(AF310="","",VLOOKUP(AF310,'シフト記号表（勤務時間帯）'!$C$6:$U$35,19,FALSE))</f>
        <v/>
      </c>
      <c r="AG312" s="256" t="str">
        <f>IF(AG310="","",VLOOKUP(AG310,'シフト記号表（勤務時間帯）'!$C$6:$U$35,19,FALSE))</f>
        <v/>
      </c>
      <c r="AH312" s="257" t="str">
        <f>IF(AH310="","",VLOOKUP(AH310,'シフト記号表（勤務時間帯）'!$C$6:$U$35,19,FALSE))</f>
        <v/>
      </c>
      <c r="AI312" s="257" t="str">
        <f>IF(AI310="","",VLOOKUP(AI310,'シフト記号表（勤務時間帯）'!$C$6:$U$35,19,FALSE))</f>
        <v/>
      </c>
      <c r="AJ312" s="257" t="str">
        <f>IF(AJ310="","",VLOOKUP(AJ310,'シフト記号表（勤務時間帯）'!$C$6:$U$35,19,FALSE))</f>
        <v/>
      </c>
      <c r="AK312" s="257" t="str">
        <f>IF(AK310="","",VLOOKUP(AK310,'シフト記号表（勤務時間帯）'!$C$6:$U$35,19,FALSE))</f>
        <v/>
      </c>
      <c r="AL312" s="257" t="str">
        <f>IF(AL310="","",VLOOKUP(AL310,'シフト記号表（勤務時間帯）'!$C$6:$U$35,19,FALSE))</f>
        <v/>
      </c>
      <c r="AM312" s="258" t="str">
        <f>IF(AM310="","",VLOOKUP(AM310,'シフト記号表（勤務時間帯）'!$C$6:$U$35,19,FALSE))</f>
        <v/>
      </c>
      <c r="AN312" s="256" t="str">
        <f>IF(AN310="","",VLOOKUP(AN310,'シフト記号表（勤務時間帯）'!$C$6:$U$35,19,FALSE))</f>
        <v/>
      </c>
      <c r="AO312" s="257" t="str">
        <f>IF(AO310="","",VLOOKUP(AO310,'シフト記号表（勤務時間帯）'!$C$6:$U$35,19,FALSE))</f>
        <v/>
      </c>
      <c r="AP312" s="257" t="str">
        <f>IF(AP310="","",VLOOKUP(AP310,'シフト記号表（勤務時間帯）'!$C$6:$U$35,19,FALSE))</f>
        <v/>
      </c>
      <c r="AQ312" s="257" t="str">
        <f>IF(AQ310="","",VLOOKUP(AQ310,'シフト記号表（勤務時間帯）'!$C$6:$U$35,19,FALSE))</f>
        <v/>
      </c>
      <c r="AR312" s="257" t="str">
        <f>IF(AR310="","",VLOOKUP(AR310,'シフト記号表（勤務時間帯）'!$C$6:$U$35,19,FALSE))</f>
        <v/>
      </c>
      <c r="AS312" s="257" t="str">
        <f>IF(AS310="","",VLOOKUP(AS310,'シフト記号表（勤務時間帯）'!$C$6:$U$35,19,FALSE))</f>
        <v/>
      </c>
      <c r="AT312" s="258" t="str">
        <f>IF(AT310="","",VLOOKUP(AT310,'シフト記号表（勤務時間帯）'!$C$6:$U$35,19,FALSE))</f>
        <v/>
      </c>
      <c r="AU312" s="256" t="str">
        <f>IF(AU310="","",VLOOKUP(AU310,'シフト記号表（勤務時間帯）'!$C$6:$U$35,19,FALSE))</f>
        <v/>
      </c>
      <c r="AV312" s="257" t="str">
        <f>IF(AV310="","",VLOOKUP(AV310,'シフト記号表（勤務時間帯）'!$C$6:$U$35,19,FALSE))</f>
        <v/>
      </c>
      <c r="AW312" s="257" t="str">
        <f>IF(AW310="","",VLOOKUP(AW310,'シフト記号表（勤務時間帯）'!$C$6:$U$35,19,FALSE))</f>
        <v/>
      </c>
      <c r="AX312" s="723" t="str">
        <f>IF($BB$3="４週",SUM(S312:AT312),IF($BB$3="暦月",SUM(S312:AW312),""))</f>
        <v/>
      </c>
      <c r="AY312" s="724"/>
      <c r="AZ312" s="725" t="str">
        <f>IF($BB$3="４週",AX312/4,IF($BB$3="暦月",'勤務表（参考様式１_100名まで）'!AX312/('勤務表（参考様式１_100名まで）'!$BB$8/7),""))</f>
        <v/>
      </c>
      <c r="BA312" s="726"/>
      <c r="BB312" s="710"/>
      <c r="BC312" s="711"/>
      <c r="BD312" s="711"/>
      <c r="BE312" s="711"/>
      <c r="BF312" s="712"/>
    </row>
    <row r="313" spans="2:58" ht="20.25" customHeight="1" x14ac:dyDescent="0.15">
      <c r="B313" s="727">
        <f>B310+1</f>
        <v>98</v>
      </c>
      <c r="C313" s="728"/>
      <c r="D313" s="729"/>
      <c r="E313" s="730"/>
      <c r="F313" s="259"/>
      <c r="G313" s="737"/>
      <c r="H313" s="740"/>
      <c r="I313" s="741"/>
      <c r="J313" s="741"/>
      <c r="K313" s="742"/>
      <c r="L313" s="744"/>
      <c r="M313" s="705"/>
      <c r="N313" s="705"/>
      <c r="O313" s="706"/>
      <c r="P313" s="747" t="s">
        <v>248</v>
      </c>
      <c r="Q313" s="748"/>
      <c r="R313" s="749"/>
      <c r="S313" s="248"/>
      <c r="T313" s="249"/>
      <c r="U313" s="249"/>
      <c r="V313" s="249"/>
      <c r="W313" s="249"/>
      <c r="X313" s="249"/>
      <c r="Y313" s="250"/>
      <c r="Z313" s="248"/>
      <c r="AA313" s="249"/>
      <c r="AB313" s="249"/>
      <c r="AC313" s="249"/>
      <c r="AD313" s="249"/>
      <c r="AE313" s="249"/>
      <c r="AF313" s="250"/>
      <c r="AG313" s="248"/>
      <c r="AH313" s="249"/>
      <c r="AI313" s="249"/>
      <c r="AJ313" s="249"/>
      <c r="AK313" s="249"/>
      <c r="AL313" s="249"/>
      <c r="AM313" s="250"/>
      <c r="AN313" s="248"/>
      <c r="AO313" s="249"/>
      <c r="AP313" s="249"/>
      <c r="AQ313" s="249"/>
      <c r="AR313" s="249"/>
      <c r="AS313" s="249"/>
      <c r="AT313" s="250"/>
      <c r="AU313" s="248"/>
      <c r="AV313" s="249"/>
      <c r="AW313" s="249"/>
      <c r="AX313" s="700"/>
      <c r="AY313" s="701"/>
      <c r="AZ313" s="702"/>
      <c r="BA313" s="703"/>
      <c r="BB313" s="704"/>
      <c r="BC313" s="705"/>
      <c r="BD313" s="705"/>
      <c r="BE313" s="705"/>
      <c r="BF313" s="706"/>
    </row>
    <row r="314" spans="2:58" ht="20.25" customHeight="1" x14ac:dyDescent="0.15">
      <c r="B314" s="727"/>
      <c r="C314" s="731"/>
      <c r="D314" s="732"/>
      <c r="E314" s="733"/>
      <c r="F314" s="251"/>
      <c r="G314" s="738"/>
      <c r="H314" s="743"/>
      <c r="I314" s="741"/>
      <c r="J314" s="741"/>
      <c r="K314" s="742"/>
      <c r="L314" s="745"/>
      <c r="M314" s="708"/>
      <c r="N314" s="708"/>
      <c r="O314" s="709"/>
      <c r="P314" s="713" t="s">
        <v>249</v>
      </c>
      <c r="Q314" s="714"/>
      <c r="R314" s="715"/>
      <c r="S314" s="252" t="str">
        <f>IF(S313="","",VLOOKUP(S313,'シフト記号表（勤務時間帯）'!$C$6:$K$35,9,FALSE))</f>
        <v/>
      </c>
      <c r="T314" s="253" t="str">
        <f>IF(T313="","",VLOOKUP(T313,'シフト記号表（勤務時間帯）'!$C$6:$K$35,9,FALSE))</f>
        <v/>
      </c>
      <c r="U314" s="253" t="str">
        <f>IF(U313="","",VLOOKUP(U313,'シフト記号表（勤務時間帯）'!$C$6:$K$35,9,FALSE))</f>
        <v/>
      </c>
      <c r="V314" s="253" t="str">
        <f>IF(V313="","",VLOOKUP(V313,'シフト記号表（勤務時間帯）'!$C$6:$K$35,9,FALSE))</f>
        <v/>
      </c>
      <c r="W314" s="253" t="str">
        <f>IF(W313="","",VLOOKUP(W313,'シフト記号表（勤務時間帯）'!$C$6:$K$35,9,FALSE))</f>
        <v/>
      </c>
      <c r="X314" s="253" t="str">
        <f>IF(X313="","",VLOOKUP(X313,'シフト記号表（勤務時間帯）'!$C$6:$K$35,9,FALSE))</f>
        <v/>
      </c>
      <c r="Y314" s="254" t="str">
        <f>IF(Y313="","",VLOOKUP(Y313,'シフト記号表（勤務時間帯）'!$C$6:$K$35,9,FALSE))</f>
        <v/>
      </c>
      <c r="Z314" s="252" t="str">
        <f>IF(Z313="","",VLOOKUP(Z313,'シフト記号表（勤務時間帯）'!$C$6:$K$35,9,FALSE))</f>
        <v/>
      </c>
      <c r="AA314" s="253" t="str">
        <f>IF(AA313="","",VLOOKUP(AA313,'シフト記号表（勤務時間帯）'!$C$6:$K$35,9,FALSE))</f>
        <v/>
      </c>
      <c r="AB314" s="253" t="str">
        <f>IF(AB313="","",VLOOKUP(AB313,'シフト記号表（勤務時間帯）'!$C$6:$K$35,9,FALSE))</f>
        <v/>
      </c>
      <c r="AC314" s="253" t="str">
        <f>IF(AC313="","",VLOOKUP(AC313,'シフト記号表（勤務時間帯）'!$C$6:$K$35,9,FALSE))</f>
        <v/>
      </c>
      <c r="AD314" s="253" t="str">
        <f>IF(AD313="","",VLOOKUP(AD313,'シフト記号表（勤務時間帯）'!$C$6:$K$35,9,FALSE))</f>
        <v/>
      </c>
      <c r="AE314" s="253" t="str">
        <f>IF(AE313="","",VLOOKUP(AE313,'シフト記号表（勤務時間帯）'!$C$6:$K$35,9,FALSE))</f>
        <v/>
      </c>
      <c r="AF314" s="254" t="str">
        <f>IF(AF313="","",VLOOKUP(AF313,'シフト記号表（勤務時間帯）'!$C$6:$K$35,9,FALSE))</f>
        <v/>
      </c>
      <c r="AG314" s="252" t="str">
        <f>IF(AG313="","",VLOOKUP(AG313,'シフト記号表（勤務時間帯）'!$C$6:$K$35,9,FALSE))</f>
        <v/>
      </c>
      <c r="AH314" s="253" t="str">
        <f>IF(AH313="","",VLOOKUP(AH313,'シフト記号表（勤務時間帯）'!$C$6:$K$35,9,FALSE))</f>
        <v/>
      </c>
      <c r="AI314" s="253" t="str">
        <f>IF(AI313="","",VLOOKUP(AI313,'シフト記号表（勤務時間帯）'!$C$6:$K$35,9,FALSE))</f>
        <v/>
      </c>
      <c r="AJ314" s="253" t="str">
        <f>IF(AJ313="","",VLOOKUP(AJ313,'シフト記号表（勤務時間帯）'!$C$6:$K$35,9,FALSE))</f>
        <v/>
      </c>
      <c r="AK314" s="253" t="str">
        <f>IF(AK313="","",VLOOKUP(AK313,'シフト記号表（勤務時間帯）'!$C$6:$K$35,9,FALSE))</f>
        <v/>
      </c>
      <c r="AL314" s="253" t="str">
        <f>IF(AL313="","",VLOOKUP(AL313,'シフト記号表（勤務時間帯）'!$C$6:$K$35,9,FALSE))</f>
        <v/>
      </c>
      <c r="AM314" s="254" t="str">
        <f>IF(AM313="","",VLOOKUP(AM313,'シフト記号表（勤務時間帯）'!$C$6:$K$35,9,FALSE))</f>
        <v/>
      </c>
      <c r="AN314" s="252" t="str">
        <f>IF(AN313="","",VLOOKUP(AN313,'シフト記号表（勤務時間帯）'!$C$6:$K$35,9,FALSE))</f>
        <v/>
      </c>
      <c r="AO314" s="253" t="str">
        <f>IF(AO313="","",VLOOKUP(AO313,'シフト記号表（勤務時間帯）'!$C$6:$K$35,9,FALSE))</f>
        <v/>
      </c>
      <c r="AP314" s="253" t="str">
        <f>IF(AP313="","",VLOOKUP(AP313,'シフト記号表（勤務時間帯）'!$C$6:$K$35,9,FALSE))</f>
        <v/>
      </c>
      <c r="AQ314" s="253" t="str">
        <f>IF(AQ313="","",VLOOKUP(AQ313,'シフト記号表（勤務時間帯）'!$C$6:$K$35,9,FALSE))</f>
        <v/>
      </c>
      <c r="AR314" s="253" t="str">
        <f>IF(AR313="","",VLOOKUP(AR313,'シフト記号表（勤務時間帯）'!$C$6:$K$35,9,FALSE))</f>
        <v/>
      </c>
      <c r="AS314" s="253" t="str">
        <f>IF(AS313="","",VLOOKUP(AS313,'シフト記号表（勤務時間帯）'!$C$6:$K$35,9,FALSE))</f>
        <v/>
      </c>
      <c r="AT314" s="254" t="str">
        <f>IF(AT313="","",VLOOKUP(AT313,'シフト記号表（勤務時間帯）'!$C$6:$K$35,9,FALSE))</f>
        <v/>
      </c>
      <c r="AU314" s="252" t="str">
        <f>IF(AU313="","",VLOOKUP(AU313,'シフト記号表（勤務時間帯）'!$C$6:$K$35,9,FALSE))</f>
        <v/>
      </c>
      <c r="AV314" s="253" t="str">
        <f>IF(AV313="","",VLOOKUP(AV313,'シフト記号表（勤務時間帯）'!$C$6:$K$35,9,FALSE))</f>
        <v/>
      </c>
      <c r="AW314" s="253" t="str">
        <f>IF(AW313="","",VLOOKUP(AW313,'シフト記号表（勤務時間帯）'!$C$6:$K$35,9,FALSE))</f>
        <v/>
      </c>
      <c r="AX314" s="716" t="str">
        <f>IF($BB$3="４週",SUM(S314:AT314),IF($BB$3="暦月",SUM(S314:AW314),""))</f>
        <v/>
      </c>
      <c r="AY314" s="717"/>
      <c r="AZ314" s="718" t="str">
        <f>IF($BB$3="４週",AX314/4,IF($BB$3="暦月",'勤務表（参考様式１_100名まで）'!AX314/('勤務表（参考様式１_100名まで）'!$BB$8/7),""))</f>
        <v/>
      </c>
      <c r="BA314" s="719"/>
      <c r="BB314" s="707"/>
      <c r="BC314" s="708"/>
      <c r="BD314" s="708"/>
      <c r="BE314" s="708"/>
      <c r="BF314" s="709"/>
    </row>
    <row r="315" spans="2:58" ht="20.25" customHeight="1" x14ac:dyDescent="0.15">
      <c r="B315" s="727"/>
      <c r="C315" s="734"/>
      <c r="D315" s="735"/>
      <c r="E315" s="736"/>
      <c r="F315" s="260">
        <f>C313</f>
        <v>0</v>
      </c>
      <c r="G315" s="739"/>
      <c r="H315" s="743"/>
      <c r="I315" s="741"/>
      <c r="J315" s="741"/>
      <c r="K315" s="742"/>
      <c r="L315" s="746"/>
      <c r="M315" s="711"/>
      <c r="N315" s="711"/>
      <c r="O315" s="712"/>
      <c r="P315" s="720" t="s">
        <v>250</v>
      </c>
      <c r="Q315" s="721"/>
      <c r="R315" s="722"/>
      <c r="S315" s="256" t="str">
        <f>IF(S313="","",VLOOKUP(S313,'シフト記号表（勤務時間帯）'!$C$6:$U$35,19,FALSE))</f>
        <v/>
      </c>
      <c r="T315" s="257" t="str">
        <f>IF(T313="","",VLOOKUP(T313,'シフト記号表（勤務時間帯）'!$C$6:$U$35,19,FALSE))</f>
        <v/>
      </c>
      <c r="U315" s="257" t="str">
        <f>IF(U313="","",VLOOKUP(U313,'シフト記号表（勤務時間帯）'!$C$6:$U$35,19,FALSE))</f>
        <v/>
      </c>
      <c r="V315" s="257" t="str">
        <f>IF(V313="","",VLOOKUP(V313,'シフト記号表（勤務時間帯）'!$C$6:$U$35,19,FALSE))</f>
        <v/>
      </c>
      <c r="W315" s="257" t="str">
        <f>IF(W313="","",VLOOKUP(W313,'シフト記号表（勤務時間帯）'!$C$6:$U$35,19,FALSE))</f>
        <v/>
      </c>
      <c r="X315" s="257" t="str">
        <f>IF(X313="","",VLOOKUP(X313,'シフト記号表（勤務時間帯）'!$C$6:$U$35,19,FALSE))</f>
        <v/>
      </c>
      <c r="Y315" s="258" t="str">
        <f>IF(Y313="","",VLOOKUP(Y313,'シフト記号表（勤務時間帯）'!$C$6:$U$35,19,FALSE))</f>
        <v/>
      </c>
      <c r="Z315" s="256" t="str">
        <f>IF(Z313="","",VLOOKUP(Z313,'シフト記号表（勤務時間帯）'!$C$6:$U$35,19,FALSE))</f>
        <v/>
      </c>
      <c r="AA315" s="257" t="str">
        <f>IF(AA313="","",VLOOKUP(AA313,'シフト記号表（勤務時間帯）'!$C$6:$U$35,19,FALSE))</f>
        <v/>
      </c>
      <c r="AB315" s="257" t="str">
        <f>IF(AB313="","",VLOOKUP(AB313,'シフト記号表（勤務時間帯）'!$C$6:$U$35,19,FALSE))</f>
        <v/>
      </c>
      <c r="AC315" s="257" t="str">
        <f>IF(AC313="","",VLOOKUP(AC313,'シフト記号表（勤務時間帯）'!$C$6:$U$35,19,FALSE))</f>
        <v/>
      </c>
      <c r="AD315" s="257" t="str">
        <f>IF(AD313="","",VLOOKUP(AD313,'シフト記号表（勤務時間帯）'!$C$6:$U$35,19,FALSE))</f>
        <v/>
      </c>
      <c r="AE315" s="257" t="str">
        <f>IF(AE313="","",VLOOKUP(AE313,'シフト記号表（勤務時間帯）'!$C$6:$U$35,19,FALSE))</f>
        <v/>
      </c>
      <c r="AF315" s="258" t="str">
        <f>IF(AF313="","",VLOOKUP(AF313,'シフト記号表（勤務時間帯）'!$C$6:$U$35,19,FALSE))</f>
        <v/>
      </c>
      <c r="AG315" s="256" t="str">
        <f>IF(AG313="","",VLOOKUP(AG313,'シフト記号表（勤務時間帯）'!$C$6:$U$35,19,FALSE))</f>
        <v/>
      </c>
      <c r="AH315" s="257" t="str">
        <f>IF(AH313="","",VLOOKUP(AH313,'シフト記号表（勤務時間帯）'!$C$6:$U$35,19,FALSE))</f>
        <v/>
      </c>
      <c r="AI315" s="257" t="str">
        <f>IF(AI313="","",VLOOKUP(AI313,'シフト記号表（勤務時間帯）'!$C$6:$U$35,19,FALSE))</f>
        <v/>
      </c>
      <c r="AJ315" s="257" t="str">
        <f>IF(AJ313="","",VLOOKUP(AJ313,'シフト記号表（勤務時間帯）'!$C$6:$U$35,19,FALSE))</f>
        <v/>
      </c>
      <c r="AK315" s="257" t="str">
        <f>IF(AK313="","",VLOOKUP(AK313,'シフト記号表（勤務時間帯）'!$C$6:$U$35,19,FALSE))</f>
        <v/>
      </c>
      <c r="AL315" s="257" t="str">
        <f>IF(AL313="","",VLOOKUP(AL313,'シフト記号表（勤務時間帯）'!$C$6:$U$35,19,FALSE))</f>
        <v/>
      </c>
      <c r="AM315" s="258" t="str">
        <f>IF(AM313="","",VLOOKUP(AM313,'シフト記号表（勤務時間帯）'!$C$6:$U$35,19,FALSE))</f>
        <v/>
      </c>
      <c r="AN315" s="256" t="str">
        <f>IF(AN313="","",VLOOKUP(AN313,'シフト記号表（勤務時間帯）'!$C$6:$U$35,19,FALSE))</f>
        <v/>
      </c>
      <c r="AO315" s="257" t="str">
        <f>IF(AO313="","",VLOOKUP(AO313,'シフト記号表（勤務時間帯）'!$C$6:$U$35,19,FALSE))</f>
        <v/>
      </c>
      <c r="AP315" s="257" t="str">
        <f>IF(AP313="","",VLOOKUP(AP313,'シフト記号表（勤務時間帯）'!$C$6:$U$35,19,FALSE))</f>
        <v/>
      </c>
      <c r="AQ315" s="257" t="str">
        <f>IF(AQ313="","",VLOOKUP(AQ313,'シフト記号表（勤務時間帯）'!$C$6:$U$35,19,FALSE))</f>
        <v/>
      </c>
      <c r="AR315" s="257" t="str">
        <f>IF(AR313="","",VLOOKUP(AR313,'シフト記号表（勤務時間帯）'!$C$6:$U$35,19,FALSE))</f>
        <v/>
      </c>
      <c r="AS315" s="257" t="str">
        <f>IF(AS313="","",VLOOKUP(AS313,'シフト記号表（勤務時間帯）'!$C$6:$U$35,19,FALSE))</f>
        <v/>
      </c>
      <c r="AT315" s="258" t="str">
        <f>IF(AT313="","",VLOOKUP(AT313,'シフト記号表（勤務時間帯）'!$C$6:$U$35,19,FALSE))</f>
        <v/>
      </c>
      <c r="AU315" s="256" t="str">
        <f>IF(AU313="","",VLOOKUP(AU313,'シフト記号表（勤務時間帯）'!$C$6:$U$35,19,FALSE))</f>
        <v/>
      </c>
      <c r="AV315" s="257" t="str">
        <f>IF(AV313="","",VLOOKUP(AV313,'シフト記号表（勤務時間帯）'!$C$6:$U$35,19,FALSE))</f>
        <v/>
      </c>
      <c r="AW315" s="257" t="str">
        <f>IF(AW313="","",VLOOKUP(AW313,'シフト記号表（勤務時間帯）'!$C$6:$U$35,19,FALSE))</f>
        <v/>
      </c>
      <c r="AX315" s="723" t="str">
        <f>IF($BB$3="４週",SUM(S315:AT315),IF($BB$3="暦月",SUM(S315:AW315),""))</f>
        <v/>
      </c>
      <c r="AY315" s="724"/>
      <c r="AZ315" s="725" t="str">
        <f>IF($BB$3="４週",AX315/4,IF($BB$3="暦月",'勤務表（参考様式１_100名まで）'!AX315/('勤務表（参考様式１_100名まで）'!$BB$8/7),""))</f>
        <v/>
      </c>
      <c r="BA315" s="726"/>
      <c r="BB315" s="710"/>
      <c r="BC315" s="711"/>
      <c r="BD315" s="711"/>
      <c r="BE315" s="711"/>
      <c r="BF315" s="712"/>
    </row>
    <row r="316" spans="2:58" ht="20.25" customHeight="1" x14ac:dyDescent="0.15">
      <c r="B316" s="727">
        <f>B313+1</f>
        <v>99</v>
      </c>
      <c r="C316" s="728"/>
      <c r="D316" s="729"/>
      <c r="E316" s="730"/>
      <c r="F316" s="259"/>
      <c r="G316" s="737"/>
      <c r="H316" s="740"/>
      <c r="I316" s="741"/>
      <c r="J316" s="741"/>
      <c r="K316" s="742"/>
      <c r="L316" s="744"/>
      <c r="M316" s="705"/>
      <c r="N316" s="705"/>
      <c r="O316" s="706"/>
      <c r="P316" s="747" t="s">
        <v>248</v>
      </c>
      <c r="Q316" s="748"/>
      <c r="R316" s="749"/>
      <c r="S316" s="248"/>
      <c r="T316" s="249"/>
      <c r="U316" s="249"/>
      <c r="V316" s="249"/>
      <c r="W316" s="249"/>
      <c r="X316" s="249"/>
      <c r="Y316" s="250"/>
      <c r="Z316" s="248"/>
      <c r="AA316" s="249"/>
      <c r="AB316" s="249"/>
      <c r="AC316" s="249"/>
      <c r="AD316" s="249"/>
      <c r="AE316" s="249"/>
      <c r="AF316" s="250"/>
      <c r="AG316" s="248"/>
      <c r="AH316" s="249"/>
      <c r="AI316" s="249"/>
      <c r="AJ316" s="249"/>
      <c r="AK316" s="249"/>
      <c r="AL316" s="249"/>
      <c r="AM316" s="250"/>
      <c r="AN316" s="248"/>
      <c r="AO316" s="249"/>
      <c r="AP316" s="249"/>
      <c r="AQ316" s="249"/>
      <c r="AR316" s="249"/>
      <c r="AS316" s="249"/>
      <c r="AT316" s="250"/>
      <c r="AU316" s="248"/>
      <c r="AV316" s="249"/>
      <c r="AW316" s="249"/>
      <c r="AX316" s="700"/>
      <c r="AY316" s="701"/>
      <c r="AZ316" s="702"/>
      <c r="BA316" s="703"/>
      <c r="BB316" s="704"/>
      <c r="BC316" s="705"/>
      <c r="BD316" s="705"/>
      <c r="BE316" s="705"/>
      <c r="BF316" s="706"/>
    </row>
    <row r="317" spans="2:58" ht="20.25" customHeight="1" x14ac:dyDescent="0.15">
      <c r="B317" s="727"/>
      <c r="C317" s="731"/>
      <c r="D317" s="732"/>
      <c r="E317" s="733"/>
      <c r="F317" s="251"/>
      <c r="G317" s="738"/>
      <c r="H317" s="743"/>
      <c r="I317" s="741"/>
      <c r="J317" s="741"/>
      <c r="K317" s="742"/>
      <c r="L317" s="745"/>
      <c r="M317" s="708"/>
      <c r="N317" s="708"/>
      <c r="O317" s="709"/>
      <c r="P317" s="713" t="s">
        <v>249</v>
      </c>
      <c r="Q317" s="714"/>
      <c r="R317" s="715"/>
      <c r="S317" s="252" t="str">
        <f>IF(S316="","",VLOOKUP(S316,'シフト記号表（勤務時間帯）'!$C$6:$K$35,9,FALSE))</f>
        <v/>
      </c>
      <c r="T317" s="253" t="str">
        <f>IF(T316="","",VLOOKUP(T316,'シフト記号表（勤務時間帯）'!$C$6:$K$35,9,FALSE))</f>
        <v/>
      </c>
      <c r="U317" s="253" t="str">
        <f>IF(U316="","",VLOOKUP(U316,'シフト記号表（勤務時間帯）'!$C$6:$K$35,9,FALSE))</f>
        <v/>
      </c>
      <c r="V317" s="253" t="str">
        <f>IF(V316="","",VLOOKUP(V316,'シフト記号表（勤務時間帯）'!$C$6:$K$35,9,FALSE))</f>
        <v/>
      </c>
      <c r="W317" s="253" t="str">
        <f>IF(W316="","",VLOOKUP(W316,'シフト記号表（勤務時間帯）'!$C$6:$K$35,9,FALSE))</f>
        <v/>
      </c>
      <c r="X317" s="253" t="str">
        <f>IF(X316="","",VLOOKUP(X316,'シフト記号表（勤務時間帯）'!$C$6:$K$35,9,FALSE))</f>
        <v/>
      </c>
      <c r="Y317" s="254" t="str">
        <f>IF(Y316="","",VLOOKUP(Y316,'シフト記号表（勤務時間帯）'!$C$6:$K$35,9,FALSE))</f>
        <v/>
      </c>
      <c r="Z317" s="252" t="str">
        <f>IF(Z316="","",VLOOKUP(Z316,'シフト記号表（勤務時間帯）'!$C$6:$K$35,9,FALSE))</f>
        <v/>
      </c>
      <c r="AA317" s="253" t="str">
        <f>IF(AA316="","",VLOOKUP(AA316,'シフト記号表（勤務時間帯）'!$C$6:$K$35,9,FALSE))</f>
        <v/>
      </c>
      <c r="AB317" s="253" t="str">
        <f>IF(AB316="","",VLOOKUP(AB316,'シフト記号表（勤務時間帯）'!$C$6:$K$35,9,FALSE))</f>
        <v/>
      </c>
      <c r="AC317" s="253" t="str">
        <f>IF(AC316="","",VLOOKUP(AC316,'シフト記号表（勤務時間帯）'!$C$6:$K$35,9,FALSE))</f>
        <v/>
      </c>
      <c r="AD317" s="253" t="str">
        <f>IF(AD316="","",VLOOKUP(AD316,'シフト記号表（勤務時間帯）'!$C$6:$K$35,9,FALSE))</f>
        <v/>
      </c>
      <c r="AE317" s="253" t="str">
        <f>IF(AE316="","",VLOOKUP(AE316,'シフト記号表（勤務時間帯）'!$C$6:$K$35,9,FALSE))</f>
        <v/>
      </c>
      <c r="AF317" s="254" t="str">
        <f>IF(AF316="","",VLOOKUP(AF316,'シフト記号表（勤務時間帯）'!$C$6:$K$35,9,FALSE))</f>
        <v/>
      </c>
      <c r="AG317" s="252" t="str">
        <f>IF(AG316="","",VLOOKUP(AG316,'シフト記号表（勤務時間帯）'!$C$6:$K$35,9,FALSE))</f>
        <v/>
      </c>
      <c r="AH317" s="253" t="str">
        <f>IF(AH316="","",VLOOKUP(AH316,'シフト記号表（勤務時間帯）'!$C$6:$K$35,9,FALSE))</f>
        <v/>
      </c>
      <c r="AI317" s="253" t="str">
        <f>IF(AI316="","",VLOOKUP(AI316,'シフト記号表（勤務時間帯）'!$C$6:$K$35,9,FALSE))</f>
        <v/>
      </c>
      <c r="AJ317" s="253" t="str">
        <f>IF(AJ316="","",VLOOKUP(AJ316,'シフト記号表（勤務時間帯）'!$C$6:$K$35,9,FALSE))</f>
        <v/>
      </c>
      <c r="AK317" s="253" t="str">
        <f>IF(AK316="","",VLOOKUP(AK316,'シフト記号表（勤務時間帯）'!$C$6:$K$35,9,FALSE))</f>
        <v/>
      </c>
      <c r="AL317" s="253" t="str">
        <f>IF(AL316="","",VLOOKUP(AL316,'シフト記号表（勤務時間帯）'!$C$6:$K$35,9,FALSE))</f>
        <v/>
      </c>
      <c r="AM317" s="254" t="str">
        <f>IF(AM316="","",VLOOKUP(AM316,'シフト記号表（勤務時間帯）'!$C$6:$K$35,9,FALSE))</f>
        <v/>
      </c>
      <c r="AN317" s="252" t="str">
        <f>IF(AN316="","",VLOOKUP(AN316,'シフト記号表（勤務時間帯）'!$C$6:$K$35,9,FALSE))</f>
        <v/>
      </c>
      <c r="AO317" s="253" t="str">
        <f>IF(AO316="","",VLOOKUP(AO316,'シフト記号表（勤務時間帯）'!$C$6:$K$35,9,FALSE))</f>
        <v/>
      </c>
      <c r="AP317" s="253" t="str">
        <f>IF(AP316="","",VLOOKUP(AP316,'シフト記号表（勤務時間帯）'!$C$6:$K$35,9,FALSE))</f>
        <v/>
      </c>
      <c r="AQ317" s="253" t="str">
        <f>IF(AQ316="","",VLOOKUP(AQ316,'シフト記号表（勤務時間帯）'!$C$6:$K$35,9,FALSE))</f>
        <v/>
      </c>
      <c r="AR317" s="253" t="str">
        <f>IF(AR316="","",VLOOKUP(AR316,'シフト記号表（勤務時間帯）'!$C$6:$K$35,9,FALSE))</f>
        <v/>
      </c>
      <c r="AS317" s="253" t="str">
        <f>IF(AS316="","",VLOOKUP(AS316,'シフト記号表（勤務時間帯）'!$C$6:$K$35,9,FALSE))</f>
        <v/>
      </c>
      <c r="AT317" s="254" t="str">
        <f>IF(AT316="","",VLOOKUP(AT316,'シフト記号表（勤務時間帯）'!$C$6:$K$35,9,FALSE))</f>
        <v/>
      </c>
      <c r="AU317" s="252" t="str">
        <f>IF(AU316="","",VLOOKUP(AU316,'シフト記号表（勤務時間帯）'!$C$6:$K$35,9,FALSE))</f>
        <v/>
      </c>
      <c r="AV317" s="253" t="str">
        <f>IF(AV316="","",VLOOKUP(AV316,'シフト記号表（勤務時間帯）'!$C$6:$K$35,9,FALSE))</f>
        <v/>
      </c>
      <c r="AW317" s="253" t="str">
        <f>IF(AW316="","",VLOOKUP(AW316,'シフト記号表（勤務時間帯）'!$C$6:$K$35,9,FALSE))</f>
        <v/>
      </c>
      <c r="AX317" s="716" t="str">
        <f>IF($BB$3="４週",SUM(S317:AT317),IF($BB$3="暦月",SUM(S317:AW317),""))</f>
        <v/>
      </c>
      <c r="AY317" s="717"/>
      <c r="AZ317" s="718" t="str">
        <f>IF($BB$3="４週",AX317/4,IF($BB$3="暦月",'勤務表（参考様式１_100名まで）'!AX317/('勤務表（参考様式１_100名まで）'!$BB$8/7),""))</f>
        <v/>
      </c>
      <c r="BA317" s="719"/>
      <c r="BB317" s="707"/>
      <c r="BC317" s="708"/>
      <c r="BD317" s="708"/>
      <c r="BE317" s="708"/>
      <c r="BF317" s="709"/>
    </row>
    <row r="318" spans="2:58" ht="20.25" customHeight="1" x14ac:dyDescent="0.15">
      <c r="B318" s="727"/>
      <c r="C318" s="734"/>
      <c r="D318" s="735"/>
      <c r="E318" s="736"/>
      <c r="F318" s="260">
        <f>C316</f>
        <v>0</v>
      </c>
      <c r="G318" s="739"/>
      <c r="H318" s="743"/>
      <c r="I318" s="741"/>
      <c r="J318" s="741"/>
      <c r="K318" s="742"/>
      <c r="L318" s="746"/>
      <c r="M318" s="711"/>
      <c r="N318" s="711"/>
      <c r="O318" s="712"/>
      <c r="P318" s="720" t="s">
        <v>250</v>
      </c>
      <c r="Q318" s="721"/>
      <c r="R318" s="722"/>
      <c r="S318" s="256" t="str">
        <f>IF(S316="","",VLOOKUP(S316,'シフト記号表（勤務時間帯）'!$C$6:$U$35,19,FALSE))</f>
        <v/>
      </c>
      <c r="T318" s="257" t="str">
        <f>IF(T316="","",VLOOKUP(T316,'シフト記号表（勤務時間帯）'!$C$6:$U$35,19,FALSE))</f>
        <v/>
      </c>
      <c r="U318" s="257" t="str">
        <f>IF(U316="","",VLOOKUP(U316,'シフト記号表（勤務時間帯）'!$C$6:$U$35,19,FALSE))</f>
        <v/>
      </c>
      <c r="V318" s="257" t="str">
        <f>IF(V316="","",VLOOKUP(V316,'シフト記号表（勤務時間帯）'!$C$6:$U$35,19,FALSE))</f>
        <v/>
      </c>
      <c r="W318" s="257" t="str">
        <f>IF(W316="","",VLOOKUP(W316,'シフト記号表（勤務時間帯）'!$C$6:$U$35,19,FALSE))</f>
        <v/>
      </c>
      <c r="X318" s="257" t="str">
        <f>IF(X316="","",VLOOKUP(X316,'シフト記号表（勤務時間帯）'!$C$6:$U$35,19,FALSE))</f>
        <v/>
      </c>
      <c r="Y318" s="258" t="str">
        <f>IF(Y316="","",VLOOKUP(Y316,'シフト記号表（勤務時間帯）'!$C$6:$U$35,19,FALSE))</f>
        <v/>
      </c>
      <c r="Z318" s="256" t="str">
        <f>IF(Z316="","",VLOOKUP(Z316,'シフト記号表（勤務時間帯）'!$C$6:$U$35,19,FALSE))</f>
        <v/>
      </c>
      <c r="AA318" s="257" t="str">
        <f>IF(AA316="","",VLOOKUP(AA316,'シフト記号表（勤務時間帯）'!$C$6:$U$35,19,FALSE))</f>
        <v/>
      </c>
      <c r="AB318" s="257" t="str">
        <f>IF(AB316="","",VLOOKUP(AB316,'シフト記号表（勤務時間帯）'!$C$6:$U$35,19,FALSE))</f>
        <v/>
      </c>
      <c r="AC318" s="257" t="str">
        <f>IF(AC316="","",VLOOKUP(AC316,'シフト記号表（勤務時間帯）'!$C$6:$U$35,19,FALSE))</f>
        <v/>
      </c>
      <c r="AD318" s="257" t="str">
        <f>IF(AD316="","",VLOOKUP(AD316,'シフト記号表（勤務時間帯）'!$C$6:$U$35,19,FALSE))</f>
        <v/>
      </c>
      <c r="AE318" s="257" t="str">
        <f>IF(AE316="","",VLOOKUP(AE316,'シフト記号表（勤務時間帯）'!$C$6:$U$35,19,FALSE))</f>
        <v/>
      </c>
      <c r="AF318" s="258" t="str">
        <f>IF(AF316="","",VLOOKUP(AF316,'シフト記号表（勤務時間帯）'!$C$6:$U$35,19,FALSE))</f>
        <v/>
      </c>
      <c r="AG318" s="256" t="str">
        <f>IF(AG316="","",VLOOKUP(AG316,'シフト記号表（勤務時間帯）'!$C$6:$U$35,19,FALSE))</f>
        <v/>
      </c>
      <c r="AH318" s="257" t="str">
        <f>IF(AH316="","",VLOOKUP(AH316,'シフト記号表（勤務時間帯）'!$C$6:$U$35,19,FALSE))</f>
        <v/>
      </c>
      <c r="AI318" s="257" t="str">
        <f>IF(AI316="","",VLOOKUP(AI316,'シフト記号表（勤務時間帯）'!$C$6:$U$35,19,FALSE))</f>
        <v/>
      </c>
      <c r="AJ318" s="257" t="str">
        <f>IF(AJ316="","",VLOOKUP(AJ316,'シフト記号表（勤務時間帯）'!$C$6:$U$35,19,FALSE))</f>
        <v/>
      </c>
      <c r="AK318" s="257" t="str">
        <f>IF(AK316="","",VLOOKUP(AK316,'シフト記号表（勤務時間帯）'!$C$6:$U$35,19,FALSE))</f>
        <v/>
      </c>
      <c r="AL318" s="257" t="str">
        <f>IF(AL316="","",VLOOKUP(AL316,'シフト記号表（勤務時間帯）'!$C$6:$U$35,19,FALSE))</f>
        <v/>
      </c>
      <c r="AM318" s="258" t="str">
        <f>IF(AM316="","",VLOOKUP(AM316,'シフト記号表（勤務時間帯）'!$C$6:$U$35,19,FALSE))</f>
        <v/>
      </c>
      <c r="AN318" s="256" t="str">
        <f>IF(AN316="","",VLOOKUP(AN316,'シフト記号表（勤務時間帯）'!$C$6:$U$35,19,FALSE))</f>
        <v/>
      </c>
      <c r="AO318" s="257" t="str">
        <f>IF(AO316="","",VLOOKUP(AO316,'シフト記号表（勤務時間帯）'!$C$6:$U$35,19,FALSE))</f>
        <v/>
      </c>
      <c r="AP318" s="257" t="str">
        <f>IF(AP316="","",VLOOKUP(AP316,'シフト記号表（勤務時間帯）'!$C$6:$U$35,19,FALSE))</f>
        <v/>
      </c>
      <c r="AQ318" s="257" t="str">
        <f>IF(AQ316="","",VLOOKUP(AQ316,'シフト記号表（勤務時間帯）'!$C$6:$U$35,19,FALSE))</f>
        <v/>
      </c>
      <c r="AR318" s="257" t="str">
        <f>IF(AR316="","",VLOOKUP(AR316,'シフト記号表（勤務時間帯）'!$C$6:$U$35,19,FALSE))</f>
        <v/>
      </c>
      <c r="AS318" s="257" t="str">
        <f>IF(AS316="","",VLOOKUP(AS316,'シフト記号表（勤務時間帯）'!$C$6:$U$35,19,FALSE))</f>
        <v/>
      </c>
      <c r="AT318" s="258" t="str">
        <f>IF(AT316="","",VLOOKUP(AT316,'シフト記号表（勤務時間帯）'!$C$6:$U$35,19,FALSE))</f>
        <v/>
      </c>
      <c r="AU318" s="256" t="str">
        <f>IF(AU316="","",VLOOKUP(AU316,'シフト記号表（勤務時間帯）'!$C$6:$U$35,19,FALSE))</f>
        <v/>
      </c>
      <c r="AV318" s="257" t="str">
        <f>IF(AV316="","",VLOOKUP(AV316,'シフト記号表（勤務時間帯）'!$C$6:$U$35,19,FALSE))</f>
        <v/>
      </c>
      <c r="AW318" s="257" t="str">
        <f>IF(AW316="","",VLOOKUP(AW316,'シフト記号表（勤務時間帯）'!$C$6:$U$35,19,FALSE))</f>
        <v/>
      </c>
      <c r="AX318" s="723" t="str">
        <f>IF($BB$3="４週",SUM(S318:AT318),IF($BB$3="暦月",SUM(S318:AW318),""))</f>
        <v/>
      </c>
      <c r="AY318" s="724"/>
      <c r="AZ318" s="725" t="str">
        <f>IF($BB$3="４週",AX318/4,IF($BB$3="暦月",'勤務表（参考様式１_100名まで）'!AX318/('勤務表（参考様式１_100名まで）'!$BB$8/7),""))</f>
        <v/>
      </c>
      <c r="BA318" s="726"/>
      <c r="BB318" s="710"/>
      <c r="BC318" s="711"/>
      <c r="BD318" s="711"/>
      <c r="BE318" s="711"/>
      <c r="BF318" s="712"/>
    </row>
    <row r="319" spans="2:58" ht="20.25" customHeight="1" x14ac:dyDescent="0.15">
      <c r="B319" s="727">
        <f>B316+1</f>
        <v>100</v>
      </c>
      <c r="C319" s="728"/>
      <c r="D319" s="729"/>
      <c r="E319" s="730"/>
      <c r="F319" s="259"/>
      <c r="G319" s="737"/>
      <c r="H319" s="740"/>
      <c r="I319" s="741"/>
      <c r="J319" s="741"/>
      <c r="K319" s="742"/>
      <c r="L319" s="744"/>
      <c r="M319" s="705"/>
      <c r="N319" s="705"/>
      <c r="O319" s="706"/>
      <c r="P319" s="747" t="s">
        <v>248</v>
      </c>
      <c r="Q319" s="748"/>
      <c r="R319" s="749"/>
      <c r="S319" s="248"/>
      <c r="T319" s="249"/>
      <c r="U319" s="249"/>
      <c r="V319" s="249"/>
      <c r="W319" s="249"/>
      <c r="X319" s="249"/>
      <c r="Y319" s="250"/>
      <c r="Z319" s="248"/>
      <c r="AA319" s="249"/>
      <c r="AB319" s="249"/>
      <c r="AC319" s="249"/>
      <c r="AD319" s="249"/>
      <c r="AE319" s="249"/>
      <c r="AF319" s="250"/>
      <c r="AG319" s="248"/>
      <c r="AH319" s="249"/>
      <c r="AI319" s="249"/>
      <c r="AJ319" s="249"/>
      <c r="AK319" s="249"/>
      <c r="AL319" s="249"/>
      <c r="AM319" s="250"/>
      <c r="AN319" s="248"/>
      <c r="AO319" s="249"/>
      <c r="AP319" s="249"/>
      <c r="AQ319" s="249"/>
      <c r="AR319" s="249"/>
      <c r="AS319" s="249"/>
      <c r="AT319" s="250"/>
      <c r="AU319" s="248"/>
      <c r="AV319" s="249"/>
      <c r="AW319" s="249"/>
      <c r="AX319" s="700"/>
      <c r="AY319" s="701"/>
      <c r="AZ319" s="702"/>
      <c r="BA319" s="703"/>
      <c r="BB319" s="704"/>
      <c r="BC319" s="705"/>
      <c r="BD319" s="705"/>
      <c r="BE319" s="705"/>
      <c r="BF319" s="706"/>
    </row>
    <row r="320" spans="2:58" ht="20.25" customHeight="1" x14ac:dyDescent="0.15">
      <c r="B320" s="727"/>
      <c r="C320" s="731"/>
      <c r="D320" s="732"/>
      <c r="E320" s="733"/>
      <c r="F320" s="251"/>
      <c r="G320" s="738"/>
      <c r="H320" s="743"/>
      <c r="I320" s="741"/>
      <c r="J320" s="741"/>
      <c r="K320" s="742"/>
      <c r="L320" s="745"/>
      <c r="M320" s="708"/>
      <c r="N320" s="708"/>
      <c r="O320" s="709"/>
      <c r="P320" s="713" t="s">
        <v>249</v>
      </c>
      <c r="Q320" s="714"/>
      <c r="R320" s="715"/>
      <c r="S320" s="252" t="str">
        <f>IF(S319="","",VLOOKUP(S319,'シフト記号表（勤務時間帯）'!$C$6:$K$35,9,FALSE))</f>
        <v/>
      </c>
      <c r="T320" s="253" t="str">
        <f>IF(T319="","",VLOOKUP(T319,'シフト記号表（勤務時間帯）'!$C$6:$K$35,9,FALSE))</f>
        <v/>
      </c>
      <c r="U320" s="253" t="str">
        <f>IF(U319="","",VLOOKUP(U319,'シフト記号表（勤務時間帯）'!$C$6:$K$35,9,FALSE))</f>
        <v/>
      </c>
      <c r="V320" s="253" t="str">
        <f>IF(V319="","",VLOOKUP(V319,'シフト記号表（勤務時間帯）'!$C$6:$K$35,9,FALSE))</f>
        <v/>
      </c>
      <c r="W320" s="253" t="str">
        <f>IF(W319="","",VLOOKUP(W319,'シフト記号表（勤務時間帯）'!$C$6:$K$35,9,FALSE))</f>
        <v/>
      </c>
      <c r="X320" s="253" t="str">
        <f>IF(X319="","",VLOOKUP(X319,'シフト記号表（勤務時間帯）'!$C$6:$K$35,9,FALSE))</f>
        <v/>
      </c>
      <c r="Y320" s="254" t="str">
        <f>IF(Y319="","",VLOOKUP(Y319,'シフト記号表（勤務時間帯）'!$C$6:$K$35,9,FALSE))</f>
        <v/>
      </c>
      <c r="Z320" s="252" t="str">
        <f>IF(Z319="","",VLOOKUP(Z319,'シフト記号表（勤務時間帯）'!$C$6:$K$35,9,FALSE))</f>
        <v/>
      </c>
      <c r="AA320" s="253" t="str">
        <f>IF(AA319="","",VLOOKUP(AA319,'シフト記号表（勤務時間帯）'!$C$6:$K$35,9,FALSE))</f>
        <v/>
      </c>
      <c r="AB320" s="253" t="str">
        <f>IF(AB319="","",VLOOKUP(AB319,'シフト記号表（勤務時間帯）'!$C$6:$K$35,9,FALSE))</f>
        <v/>
      </c>
      <c r="AC320" s="253" t="str">
        <f>IF(AC319="","",VLOOKUP(AC319,'シフト記号表（勤務時間帯）'!$C$6:$K$35,9,FALSE))</f>
        <v/>
      </c>
      <c r="AD320" s="253" t="str">
        <f>IF(AD319="","",VLOOKUP(AD319,'シフト記号表（勤務時間帯）'!$C$6:$K$35,9,FALSE))</f>
        <v/>
      </c>
      <c r="AE320" s="253" t="str">
        <f>IF(AE319="","",VLOOKUP(AE319,'シフト記号表（勤務時間帯）'!$C$6:$K$35,9,FALSE))</f>
        <v/>
      </c>
      <c r="AF320" s="254" t="str">
        <f>IF(AF319="","",VLOOKUP(AF319,'シフト記号表（勤務時間帯）'!$C$6:$K$35,9,FALSE))</f>
        <v/>
      </c>
      <c r="AG320" s="252" t="str">
        <f>IF(AG319="","",VLOOKUP(AG319,'シフト記号表（勤務時間帯）'!$C$6:$K$35,9,FALSE))</f>
        <v/>
      </c>
      <c r="AH320" s="253" t="str">
        <f>IF(AH319="","",VLOOKUP(AH319,'シフト記号表（勤務時間帯）'!$C$6:$K$35,9,FALSE))</f>
        <v/>
      </c>
      <c r="AI320" s="253" t="str">
        <f>IF(AI319="","",VLOOKUP(AI319,'シフト記号表（勤務時間帯）'!$C$6:$K$35,9,FALSE))</f>
        <v/>
      </c>
      <c r="AJ320" s="253" t="str">
        <f>IF(AJ319="","",VLOOKUP(AJ319,'シフト記号表（勤務時間帯）'!$C$6:$K$35,9,FALSE))</f>
        <v/>
      </c>
      <c r="AK320" s="253" t="str">
        <f>IF(AK319="","",VLOOKUP(AK319,'シフト記号表（勤務時間帯）'!$C$6:$K$35,9,FALSE))</f>
        <v/>
      </c>
      <c r="AL320" s="253" t="str">
        <f>IF(AL319="","",VLOOKUP(AL319,'シフト記号表（勤務時間帯）'!$C$6:$K$35,9,FALSE))</f>
        <v/>
      </c>
      <c r="AM320" s="254" t="str">
        <f>IF(AM319="","",VLOOKUP(AM319,'シフト記号表（勤務時間帯）'!$C$6:$K$35,9,FALSE))</f>
        <v/>
      </c>
      <c r="AN320" s="252" t="str">
        <f>IF(AN319="","",VLOOKUP(AN319,'シフト記号表（勤務時間帯）'!$C$6:$K$35,9,FALSE))</f>
        <v/>
      </c>
      <c r="AO320" s="253" t="str">
        <f>IF(AO319="","",VLOOKUP(AO319,'シフト記号表（勤務時間帯）'!$C$6:$K$35,9,FALSE))</f>
        <v/>
      </c>
      <c r="AP320" s="253" t="str">
        <f>IF(AP319="","",VLOOKUP(AP319,'シフト記号表（勤務時間帯）'!$C$6:$K$35,9,FALSE))</f>
        <v/>
      </c>
      <c r="AQ320" s="253" t="str">
        <f>IF(AQ319="","",VLOOKUP(AQ319,'シフト記号表（勤務時間帯）'!$C$6:$K$35,9,FALSE))</f>
        <v/>
      </c>
      <c r="AR320" s="253" t="str">
        <f>IF(AR319="","",VLOOKUP(AR319,'シフト記号表（勤務時間帯）'!$C$6:$K$35,9,FALSE))</f>
        <v/>
      </c>
      <c r="AS320" s="253" t="str">
        <f>IF(AS319="","",VLOOKUP(AS319,'シフト記号表（勤務時間帯）'!$C$6:$K$35,9,FALSE))</f>
        <v/>
      </c>
      <c r="AT320" s="254" t="str">
        <f>IF(AT319="","",VLOOKUP(AT319,'シフト記号表（勤務時間帯）'!$C$6:$K$35,9,FALSE))</f>
        <v/>
      </c>
      <c r="AU320" s="252" t="str">
        <f>IF(AU319="","",VLOOKUP(AU319,'シフト記号表（勤務時間帯）'!$C$6:$K$35,9,FALSE))</f>
        <v/>
      </c>
      <c r="AV320" s="253" t="str">
        <f>IF(AV319="","",VLOOKUP(AV319,'シフト記号表（勤務時間帯）'!$C$6:$K$35,9,FALSE))</f>
        <v/>
      </c>
      <c r="AW320" s="253" t="str">
        <f>IF(AW319="","",VLOOKUP(AW319,'シフト記号表（勤務時間帯）'!$C$6:$K$35,9,FALSE))</f>
        <v/>
      </c>
      <c r="AX320" s="716" t="str">
        <f>IF($BB$3="４週",SUM(S320:AT320),IF($BB$3="暦月",SUM(S320:AW320),""))</f>
        <v/>
      </c>
      <c r="AY320" s="717"/>
      <c r="AZ320" s="718" t="str">
        <f>IF($BB$3="４週",AX320/4,IF($BB$3="暦月",'勤務表（参考様式１_100名まで）'!AX320/('勤務表（参考様式１_100名まで）'!$BB$8/7),""))</f>
        <v/>
      </c>
      <c r="BA320" s="719"/>
      <c r="BB320" s="707"/>
      <c r="BC320" s="708"/>
      <c r="BD320" s="708"/>
      <c r="BE320" s="708"/>
      <c r="BF320" s="709"/>
    </row>
    <row r="321" spans="1:73" ht="20.25" customHeight="1" thickBot="1" x14ac:dyDescent="0.2">
      <c r="B321" s="727"/>
      <c r="C321" s="734"/>
      <c r="D321" s="735"/>
      <c r="E321" s="736"/>
      <c r="F321" s="260">
        <f>C319</f>
        <v>0</v>
      </c>
      <c r="G321" s="739"/>
      <c r="H321" s="743"/>
      <c r="I321" s="741"/>
      <c r="J321" s="741"/>
      <c r="K321" s="742"/>
      <c r="L321" s="746"/>
      <c r="M321" s="711"/>
      <c r="N321" s="711"/>
      <c r="O321" s="712"/>
      <c r="P321" s="720" t="s">
        <v>250</v>
      </c>
      <c r="Q321" s="721"/>
      <c r="R321" s="722"/>
      <c r="S321" s="256" t="str">
        <f>IF(S319="","",VLOOKUP(S319,'シフト記号表（勤務時間帯）'!$C$6:$U$35,19,FALSE))</f>
        <v/>
      </c>
      <c r="T321" s="257" t="str">
        <f>IF(T319="","",VLOOKUP(T319,'シフト記号表（勤務時間帯）'!$C$6:$U$35,19,FALSE))</f>
        <v/>
      </c>
      <c r="U321" s="257" t="str">
        <f>IF(U319="","",VLOOKUP(U319,'シフト記号表（勤務時間帯）'!$C$6:$U$35,19,FALSE))</f>
        <v/>
      </c>
      <c r="V321" s="257" t="str">
        <f>IF(V319="","",VLOOKUP(V319,'シフト記号表（勤務時間帯）'!$C$6:$U$35,19,FALSE))</f>
        <v/>
      </c>
      <c r="W321" s="257" t="str">
        <f>IF(W319="","",VLOOKUP(W319,'シフト記号表（勤務時間帯）'!$C$6:$U$35,19,FALSE))</f>
        <v/>
      </c>
      <c r="X321" s="257" t="str">
        <f>IF(X319="","",VLOOKUP(X319,'シフト記号表（勤務時間帯）'!$C$6:$U$35,19,FALSE))</f>
        <v/>
      </c>
      <c r="Y321" s="258" t="str">
        <f>IF(Y319="","",VLOOKUP(Y319,'シフト記号表（勤務時間帯）'!$C$6:$U$35,19,FALSE))</f>
        <v/>
      </c>
      <c r="Z321" s="256" t="str">
        <f>IF(Z319="","",VLOOKUP(Z319,'シフト記号表（勤務時間帯）'!$C$6:$U$35,19,FALSE))</f>
        <v/>
      </c>
      <c r="AA321" s="257" t="str">
        <f>IF(AA319="","",VLOOKUP(AA319,'シフト記号表（勤務時間帯）'!$C$6:$U$35,19,FALSE))</f>
        <v/>
      </c>
      <c r="AB321" s="257" t="str">
        <f>IF(AB319="","",VLOOKUP(AB319,'シフト記号表（勤務時間帯）'!$C$6:$U$35,19,FALSE))</f>
        <v/>
      </c>
      <c r="AC321" s="257" t="str">
        <f>IF(AC319="","",VLOOKUP(AC319,'シフト記号表（勤務時間帯）'!$C$6:$U$35,19,FALSE))</f>
        <v/>
      </c>
      <c r="AD321" s="257" t="str">
        <f>IF(AD319="","",VLOOKUP(AD319,'シフト記号表（勤務時間帯）'!$C$6:$U$35,19,FALSE))</f>
        <v/>
      </c>
      <c r="AE321" s="257" t="str">
        <f>IF(AE319="","",VLOOKUP(AE319,'シフト記号表（勤務時間帯）'!$C$6:$U$35,19,FALSE))</f>
        <v/>
      </c>
      <c r="AF321" s="258" t="str">
        <f>IF(AF319="","",VLOOKUP(AF319,'シフト記号表（勤務時間帯）'!$C$6:$U$35,19,FALSE))</f>
        <v/>
      </c>
      <c r="AG321" s="256" t="str">
        <f>IF(AG319="","",VLOOKUP(AG319,'シフト記号表（勤務時間帯）'!$C$6:$U$35,19,FALSE))</f>
        <v/>
      </c>
      <c r="AH321" s="257" t="str">
        <f>IF(AH319="","",VLOOKUP(AH319,'シフト記号表（勤務時間帯）'!$C$6:$U$35,19,FALSE))</f>
        <v/>
      </c>
      <c r="AI321" s="257" t="str">
        <f>IF(AI319="","",VLOOKUP(AI319,'シフト記号表（勤務時間帯）'!$C$6:$U$35,19,FALSE))</f>
        <v/>
      </c>
      <c r="AJ321" s="257" t="str">
        <f>IF(AJ319="","",VLOOKUP(AJ319,'シフト記号表（勤務時間帯）'!$C$6:$U$35,19,FALSE))</f>
        <v/>
      </c>
      <c r="AK321" s="257" t="str">
        <f>IF(AK319="","",VLOOKUP(AK319,'シフト記号表（勤務時間帯）'!$C$6:$U$35,19,FALSE))</f>
        <v/>
      </c>
      <c r="AL321" s="257" t="str">
        <f>IF(AL319="","",VLOOKUP(AL319,'シフト記号表（勤務時間帯）'!$C$6:$U$35,19,FALSE))</f>
        <v/>
      </c>
      <c r="AM321" s="258" t="str">
        <f>IF(AM319="","",VLOOKUP(AM319,'シフト記号表（勤務時間帯）'!$C$6:$U$35,19,FALSE))</f>
        <v/>
      </c>
      <c r="AN321" s="256" t="str">
        <f>IF(AN319="","",VLOOKUP(AN319,'シフト記号表（勤務時間帯）'!$C$6:$U$35,19,FALSE))</f>
        <v/>
      </c>
      <c r="AO321" s="257" t="str">
        <f>IF(AO319="","",VLOOKUP(AO319,'シフト記号表（勤務時間帯）'!$C$6:$U$35,19,FALSE))</f>
        <v/>
      </c>
      <c r="AP321" s="257" t="str">
        <f>IF(AP319="","",VLOOKUP(AP319,'シフト記号表（勤務時間帯）'!$C$6:$U$35,19,FALSE))</f>
        <v/>
      </c>
      <c r="AQ321" s="257" t="str">
        <f>IF(AQ319="","",VLOOKUP(AQ319,'シフト記号表（勤務時間帯）'!$C$6:$U$35,19,FALSE))</f>
        <v/>
      </c>
      <c r="AR321" s="257" t="str">
        <f>IF(AR319="","",VLOOKUP(AR319,'シフト記号表（勤務時間帯）'!$C$6:$U$35,19,FALSE))</f>
        <v/>
      </c>
      <c r="AS321" s="257" t="str">
        <f>IF(AS319="","",VLOOKUP(AS319,'シフト記号表（勤務時間帯）'!$C$6:$U$35,19,FALSE))</f>
        <v/>
      </c>
      <c r="AT321" s="258" t="str">
        <f>IF(AT319="","",VLOOKUP(AT319,'シフト記号表（勤務時間帯）'!$C$6:$U$35,19,FALSE))</f>
        <v/>
      </c>
      <c r="AU321" s="256" t="str">
        <f>IF(AU319="","",VLOOKUP(AU319,'シフト記号表（勤務時間帯）'!$C$6:$U$35,19,FALSE))</f>
        <v/>
      </c>
      <c r="AV321" s="257" t="str">
        <f>IF(AV319="","",VLOOKUP(AV319,'シフト記号表（勤務時間帯）'!$C$6:$U$35,19,FALSE))</f>
        <v/>
      </c>
      <c r="AW321" s="257" t="str">
        <f>IF(AW319="","",VLOOKUP(AW319,'シフト記号表（勤務時間帯）'!$C$6:$U$35,19,FALSE))</f>
        <v/>
      </c>
      <c r="AX321" s="723" t="str">
        <f>IF($BB$3="４週",SUM(S321:AT321),IF($BB$3="暦月",SUM(S321:AW321),""))</f>
        <v/>
      </c>
      <c r="AY321" s="724"/>
      <c r="AZ321" s="725" t="str">
        <f>IF($BB$3="４週",AX321/4,IF($BB$3="暦月",'勤務表（参考様式１_100名まで）'!AX321/('勤務表（参考様式１_100名まで）'!$BB$8/7),""))</f>
        <v/>
      </c>
      <c r="BA321" s="726"/>
      <c r="BB321" s="710"/>
      <c r="BC321" s="711"/>
      <c r="BD321" s="711"/>
      <c r="BE321" s="711"/>
      <c r="BF321" s="712"/>
    </row>
    <row r="322" spans="1:73" s="146" customFormat="1" ht="6" customHeight="1" thickBot="1" x14ac:dyDescent="0.2">
      <c r="B322" s="262"/>
      <c r="C322" s="263"/>
      <c r="D322" s="263"/>
      <c r="E322" s="263"/>
      <c r="F322" s="264"/>
      <c r="G322" s="264"/>
      <c r="H322" s="265"/>
      <c r="I322" s="265"/>
      <c r="J322" s="265"/>
      <c r="K322" s="265"/>
      <c r="L322" s="264"/>
      <c r="M322" s="264"/>
      <c r="N322" s="264"/>
      <c r="O322" s="264"/>
      <c r="P322" s="266"/>
      <c r="Q322" s="266"/>
      <c r="R322" s="266"/>
      <c r="S322" s="267"/>
      <c r="T322" s="267"/>
      <c r="U322" s="267"/>
      <c r="V322" s="267"/>
      <c r="W322" s="267"/>
      <c r="X322" s="267"/>
      <c r="Y322" s="267"/>
      <c r="Z322" s="267"/>
      <c r="AA322" s="267"/>
      <c r="AB322" s="267"/>
      <c r="AC322" s="267"/>
      <c r="AD322" s="267"/>
      <c r="AE322" s="267"/>
      <c r="AF322" s="267"/>
      <c r="AG322" s="267"/>
      <c r="AH322" s="267"/>
      <c r="AI322" s="267"/>
      <c r="AJ322" s="267"/>
      <c r="AK322" s="267"/>
      <c r="AL322" s="267"/>
      <c r="AM322" s="267"/>
      <c r="AN322" s="267"/>
      <c r="AO322" s="267"/>
      <c r="AP322" s="267"/>
      <c r="AQ322" s="267"/>
      <c r="AR322" s="267"/>
      <c r="AS322" s="267"/>
      <c r="AT322" s="267"/>
      <c r="AU322" s="267"/>
      <c r="AV322" s="267"/>
      <c r="AW322" s="267"/>
      <c r="AX322" s="268"/>
      <c r="AY322" s="268"/>
      <c r="AZ322" s="268"/>
      <c r="BA322" s="268"/>
      <c r="BB322" s="264"/>
      <c r="BC322" s="264"/>
      <c r="BD322" s="264"/>
      <c r="BE322" s="264"/>
      <c r="BF322" s="269"/>
    </row>
    <row r="323" spans="1:73" ht="20.100000000000001" customHeight="1" x14ac:dyDescent="0.15">
      <c r="B323" s="270"/>
      <c r="C323" s="271"/>
      <c r="D323" s="271"/>
      <c r="E323" s="271"/>
      <c r="F323" s="271"/>
      <c r="G323" s="670" t="s">
        <v>251</v>
      </c>
      <c r="H323" s="670"/>
      <c r="I323" s="670"/>
      <c r="J323" s="670"/>
      <c r="K323" s="670"/>
      <c r="L323" s="670"/>
      <c r="M323" s="670"/>
      <c r="N323" s="670"/>
      <c r="O323" s="670"/>
      <c r="P323" s="670"/>
      <c r="Q323" s="670"/>
      <c r="R323" s="671"/>
      <c r="S323" s="272" t="str">
        <f t="shared" ref="S323:AW323" si="1">IF(SUMIF($F$22:$F$321, "生活相談員", S22:S321)=0,"",SUMIF($F$22:$F$321,"生活相談員",S22:S321))</f>
        <v/>
      </c>
      <c r="T323" s="273" t="str">
        <f t="shared" si="1"/>
        <v/>
      </c>
      <c r="U323" s="273" t="str">
        <f t="shared" si="1"/>
        <v/>
      </c>
      <c r="V323" s="273" t="str">
        <f t="shared" si="1"/>
        <v/>
      </c>
      <c r="W323" s="273" t="str">
        <f t="shared" si="1"/>
        <v/>
      </c>
      <c r="X323" s="273" t="str">
        <f t="shared" si="1"/>
        <v/>
      </c>
      <c r="Y323" s="274" t="str">
        <f t="shared" si="1"/>
        <v/>
      </c>
      <c r="Z323" s="272" t="str">
        <f t="shared" si="1"/>
        <v/>
      </c>
      <c r="AA323" s="273" t="str">
        <f t="shared" si="1"/>
        <v/>
      </c>
      <c r="AB323" s="273" t="str">
        <f t="shared" si="1"/>
        <v/>
      </c>
      <c r="AC323" s="273" t="str">
        <f t="shared" si="1"/>
        <v/>
      </c>
      <c r="AD323" s="273" t="str">
        <f t="shared" si="1"/>
        <v/>
      </c>
      <c r="AE323" s="273" t="str">
        <f t="shared" si="1"/>
        <v/>
      </c>
      <c r="AF323" s="274" t="str">
        <f t="shared" si="1"/>
        <v/>
      </c>
      <c r="AG323" s="272" t="str">
        <f t="shared" si="1"/>
        <v/>
      </c>
      <c r="AH323" s="273" t="str">
        <f t="shared" si="1"/>
        <v/>
      </c>
      <c r="AI323" s="273" t="str">
        <f t="shared" si="1"/>
        <v/>
      </c>
      <c r="AJ323" s="273" t="str">
        <f t="shared" si="1"/>
        <v/>
      </c>
      <c r="AK323" s="273" t="str">
        <f t="shared" si="1"/>
        <v/>
      </c>
      <c r="AL323" s="273" t="str">
        <f t="shared" si="1"/>
        <v/>
      </c>
      <c r="AM323" s="274" t="str">
        <f t="shared" si="1"/>
        <v/>
      </c>
      <c r="AN323" s="272" t="str">
        <f t="shared" si="1"/>
        <v/>
      </c>
      <c r="AO323" s="273" t="str">
        <f t="shared" si="1"/>
        <v/>
      </c>
      <c r="AP323" s="273" t="str">
        <f t="shared" si="1"/>
        <v/>
      </c>
      <c r="AQ323" s="273" t="str">
        <f t="shared" si="1"/>
        <v/>
      </c>
      <c r="AR323" s="273" t="str">
        <f t="shared" si="1"/>
        <v/>
      </c>
      <c r="AS323" s="273" t="str">
        <f t="shared" si="1"/>
        <v/>
      </c>
      <c r="AT323" s="274" t="str">
        <f t="shared" si="1"/>
        <v/>
      </c>
      <c r="AU323" s="272" t="str">
        <f t="shared" si="1"/>
        <v/>
      </c>
      <c r="AV323" s="273" t="str">
        <f t="shared" si="1"/>
        <v/>
      </c>
      <c r="AW323" s="274" t="str">
        <f t="shared" si="1"/>
        <v/>
      </c>
      <c r="AX323" s="672" t="str">
        <f>IF(SUMIF($F$22:$F$321, "生活相談員", AX22:AY321)=0,"",SUMIF($F$22:$F$321,"生活相談員",AX22:AY321))</f>
        <v/>
      </c>
      <c r="AY323" s="673"/>
      <c r="AZ323" s="674" t="str">
        <f>IF(AX323="","",IF($BB$3="４週",AX323/4,IF($BB$3="暦月",AX323/('勤務表（参考様式１_100名まで）'!$BB$8/7),"")))</f>
        <v/>
      </c>
      <c r="BA323" s="675"/>
      <c r="BB323" s="676"/>
      <c r="BC323" s="677"/>
      <c r="BD323" s="677"/>
      <c r="BE323" s="677"/>
      <c r="BF323" s="678"/>
    </row>
    <row r="324" spans="1:73" ht="20.25" customHeight="1" x14ac:dyDescent="0.15">
      <c r="B324" s="275"/>
      <c r="C324" s="276"/>
      <c r="D324" s="276"/>
      <c r="E324" s="276"/>
      <c r="F324" s="276"/>
      <c r="G324" s="685" t="s">
        <v>252</v>
      </c>
      <c r="H324" s="685"/>
      <c r="I324" s="685"/>
      <c r="J324" s="685"/>
      <c r="K324" s="685"/>
      <c r="L324" s="685"/>
      <c r="M324" s="685"/>
      <c r="N324" s="685"/>
      <c r="O324" s="685"/>
      <c r="P324" s="685"/>
      <c r="Q324" s="685"/>
      <c r="R324" s="686"/>
      <c r="S324" s="277" t="str">
        <f t="shared" ref="S324:AX324" si="2">IF(SUMIF($F$22:$F$321, "介護職員", S22:S321)=0,"",SUMIF($F$22:$F$321, "介護職員", S22:S321))</f>
        <v/>
      </c>
      <c r="T324" s="278" t="str">
        <f t="shared" si="2"/>
        <v/>
      </c>
      <c r="U324" s="278" t="str">
        <f t="shared" si="2"/>
        <v/>
      </c>
      <c r="V324" s="278" t="str">
        <f t="shared" si="2"/>
        <v/>
      </c>
      <c r="W324" s="278" t="str">
        <f t="shared" si="2"/>
        <v/>
      </c>
      <c r="X324" s="278" t="str">
        <f t="shared" si="2"/>
        <v/>
      </c>
      <c r="Y324" s="279" t="str">
        <f t="shared" si="2"/>
        <v/>
      </c>
      <c r="Z324" s="277" t="str">
        <f t="shared" si="2"/>
        <v/>
      </c>
      <c r="AA324" s="278" t="str">
        <f t="shared" si="2"/>
        <v/>
      </c>
      <c r="AB324" s="278" t="str">
        <f t="shared" si="2"/>
        <v/>
      </c>
      <c r="AC324" s="278" t="str">
        <f t="shared" si="2"/>
        <v/>
      </c>
      <c r="AD324" s="278" t="str">
        <f t="shared" si="2"/>
        <v/>
      </c>
      <c r="AE324" s="278" t="str">
        <f t="shared" si="2"/>
        <v/>
      </c>
      <c r="AF324" s="279" t="str">
        <f t="shared" si="2"/>
        <v/>
      </c>
      <c r="AG324" s="277" t="str">
        <f t="shared" si="2"/>
        <v/>
      </c>
      <c r="AH324" s="278" t="str">
        <f t="shared" si="2"/>
        <v/>
      </c>
      <c r="AI324" s="278" t="str">
        <f t="shared" si="2"/>
        <v/>
      </c>
      <c r="AJ324" s="278" t="str">
        <f t="shared" si="2"/>
        <v/>
      </c>
      <c r="AK324" s="278" t="str">
        <f t="shared" si="2"/>
        <v/>
      </c>
      <c r="AL324" s="278" t="str">
        <f t="shared" si="2"/>
        <v/>
      </c>
      <c r="AM324" s="279" t="str">
        <f t="shared" si="2"/>
        <v/>
      </c>
      <c r="AN324" s="277" t="str">
        <f t="shared" si="2"/>
        <v/>
      </c>
      <c r="AO324" s="278" t="str">
        <f t="shared" si="2"/>
        <v/>
      </c>
      <c r="AP324" s="278" t="str">
        <f t="shared" si="2"/>
        <v/>
      </c>
      <c r="AQ324" s="278" t="str">
        <f t="shared" si="2"/>
        <v/>
      </c>
      <c r="AR324" s="278" t="str">
        <f t="shared" si="2"/>
        <v/>
      </c>
      <c r="AS324" s="278" t="str">
        <f t="shared" si="2"/>
        <v/>
      </c>
      <c r="AT324" s="279" t="str">
        <f t="shared" si="2"/>
        <v/>
      </c>
      <c r="AU324" s="277" t="str">
        <f t="shared" si="2"/>
        <v/>
      </c>
      <c r="AV324" s="278" t="str">
        <f t="shared" si="2"/>
        <v/>
      </c>
      <c r="AW324" s="279" t="str">
        <f t="shared" si="2"/>
        <v/>
      </c>
      <c r="AX324" s="687" t="str">
        <f t="shared" si="2"/>
        <v/>
      </c>
      <c r="AY324" s="688"/>
      <c r="AZ324" s="689" t="str">
        <f>IF(AX324="","",IF($BB$3="４週",AX324/4,IF($BB$3="暦月",AX324/('勤務表（参考様式１_100名まで）'!$BB$8/7),"")))</f>
        <v/>
      </c>
      <c r="BA324" s="690"/>
      <c r="BB324" s="679"/>
      <c r="BC324" s="680"/>
      <c r="BD324" s="680"/>
      <c r="BE324" s="680"/>
      <c r="BF324" s="681"/>
    </row>
    <row r="325" spans="1:73" ht="20.25" customHeight="1" x14ac:dyDescent="0.15">
      <c r="B325" s="275"/>
      <c r="C325" s="276"/>
      <c r="D325" s="276"/>
      <c r="E325" s="276"/>
      <c r="F325" s="276"/>
      <c r="G325" s="685" t="s">
        <v>253</v>
      </c>
      <c r="H325" s="685"/>
      <c r="I325" s="685"/>
      <c r="J325" s="685"/>
      <c r="K325" s="685"/>
      <c r="L325" s="685"/>
      <c r="M325" s="685"/>
      <c r="N325" s="685"/>
      <c r="O325" s="685"/>
      <c r="P325" s="685"/>
      <c r="Q325" s="685"/>
      <c r="R325" s="686"/>
      <c r="S325" s="280"/>
      <c r="T325" s="281"/>
      <c r="U325" s="281"/>
      <c r="V325" s="281"/>
      <c r="W325" s="281"/>
      <c r="X325" s="281"/>
      <c r="Y325" s="282"/>
      <c r="Z325" s="280"/>
      <c r="AA325" s="281"/>
      <c r="AB325" s="281"/>
      <c r="AC325" s="281"/>
      <c r="AD325" s="281"/>
      <c r="AE325" s="281"/>
      <c r="AF325" s="282"/>
      <c r="AG325" s="280"/>
      <c r="AH325" s="281"/>
      <c r="AI325" s="281"/>
      <c r="AJ325" s="281"/>
      <c r="AK325" s="281"/>
      <c r="AL325" s="281"/>
      <c r="AM325" s="282"/>
      <c r="AN325" s="280"/>
      <c r="AO325" s="281"/>
      <c r="AP325" s="281"/>
      <c r="AQ325" s="281"/>
      <c r="AR325" s="281"/>
      <c r="AS325" s="281"/>
      <c r="AT325" s="282"/>
      <c r="AU325" s="280"/>
      <c r="AV325" s="281"/>
      <c r="AW325" s="282"/>
      <c r="AX325" s="691"/>
      <c r="AY325" s="692"/>
      <c r="AZ325" s="692"/>
      <c r="BA325" s="693"/>
      <c r="BB325" s="679"/>
      <c r="BC325" s="680"/>
      <c r="BD325" s="680"/>
      <c r="BE325" s="680"/>
      <c r="BF325" s="681"/>
    </row>
    <row r="326" spans="1:73" ht="20.25" customHeight="1" x14ac:dyDescent="0.15">
      <c r="B326" s="275"/>
      <c r="C326" s="276"/>
      <c r="D326" s="276"/>
      <c r="E326" s="276"/>
      <c r="F326" s="276"/>
      <c r="G326" s="685" t="s">
        <v>254</v>
      </c>
      <c r="H326" s="685"/>
      <c r="I326" s="685"/>
      <c r="J326" s="685"/>
      <c r="K326" s="685"/>
      <c r="L326" s="685"/>
      <c r="M326" s="685"/>
      <c r="N326" s="685"/>
      <c r="O326" s="685"/>
      <c r="P326" s="685"/>
      <c r="Q326" s="685"/>
      <c r="R326" s="686"/>
      <c r="S326" s="280"/>
      <c r="T326" s="281"/>
      <c r="U326" s="281"/>
      <c r="V326" s="281"/>
      <c r="W326" s="281"/>
      <c r="X326" s="281"/>
      <c r="Y326" s="282"/>
      <c r="Z326" s="280"/>
      <c r="AA326" s="281"/>
      <c r="AB326" s="281"/>
      <c r="AC326" s="281"/>
      <c r="AD326" s="281"/>
      <c r="AE326" s="281"/>
      <c r="AF326" s="282"/>
      <c r="AG326" s="280"/>
      <c r="AH326" s="281"/>
      <c r="AI326" s="281"/>
      <c r="AJ326" s="281"/>
      <c r="AK326" s="281"/>
      <c r="AL326" s="281"/>
      <c r="AM326" s="282"/>
      <c r="AN326" s="280"/>
      <c r="AO326" s="281"/>
      <c r="AP326" s="281"/>
      <c r="AQ326" s="281"/>
      <c r="AR326" s="281"/>
      <c r="AS326" s="281"/>
      <c r="AT326" s="282"/>
      <c r="AU326" s="280"/>
      <c r="AV326" s="281"/>
      <c r="AW326" s="282"/>
      <c r="AX326" s="694"/>
      <c r="AY326" s="695"/>
      <c r="AZ326" s="695"/>
      <c r="BA326" s="696"/>
      <c r="BB326" s="679"/>
      <c r="BC326" s="680"/>
      <c r="BD326" s="680"/>
      <c r="BE326" s="680"/>
      <c r="BF326" s="681"/>
    </row>
    <row r="327" spans="1:73" ht="20.25" customHeight="1" thickBot="1" x14ac:dyDescent="0.2">
      <c r="B327" s="283"/>
      <c r="C327" s="284"/>
      <c r="D327" s="284"/>
      <c r="E327" s="284"/>
      <c r="F327" s="284"/>
      <c r="G327" s="656" t="s">
        <v>255</v>
      </c>
      <c r="H327" s="656"/>
      <c r="I327" s="656"/>
      <c r="J327" s="656"/>
      <c r="K327" s="656"/>
      <c r="L327" s="656"/>
      <c r="M327" s="656"/>
      <c r="N327" s="656"/>
      <c r="O327" s="656"/>
      <c r="P327" s="656"/>
      <c r="Q327" s="656"/>
      <c r="R327" s="657"/>
      <c r="S327" s="285" t="str">
        <f>IF(S326&lt;&gt;"",IF(S325&gt;15,((S325-15)/5+1)*S326,S326),"")</f>
        <v/>
      </c>
      <c r="T327" s="286" t="str">
        <f t="shared" ref="T327:AW327" si="3">IF(T326&lt;&gt;"",IF(T325&gt;15,((T325-15)/5+1)*T326,T326),"")</f>
        <v/>
      </c>
      <c r="U327" s="286" t="str">
        <f t="shared" si="3"/>
        <v/>
      </c>
      <c r="V327" s="286" t="str">
        <f t="shared" si="3"/>
        <v/>
      </c>
      <c r="W327" s="286" t="str">
        <f t="shared" si="3"/>
        <v/>
      </c>
      <c r="X327" s="286" t="str">
        <f t="shared" si="3"/>
        <v/>
      </c>
      <c r="Y327" s="287" t="str">
        <f t="shared" si="3"/>
        <v/>
      </c>
      <c r="Z327" s="285" t="str">
        <f t="shared" si="3"/>
        <v/>
      </c>
      <c r="AA327" s="286" t="str">
        <f t="shared" si="3"/>
        <v/>
      </c>
      <c r="AB327" s="286" t="str">
        <f t="shared" si="3"/>
        <v/>
      </c>
      <c r="AC327" s="286" t="str">
        <f t="shared" si="3"/>
        <v/>
      </c>
      <c r="AD327" s="286" t="str">
        <f t="shared" si="3"/>
        <v/>
      </c>
      <c r="AE327" s="286" t="str">
        <f t="shared" si="3"/>
        <v/>
      </c>
      <c r="AF327" s="287" t="str">
        <f t="shared" si="3"/>
        <v/>
      </c>
      <c r="AG327" s="285" t="str">
        <f t="shared" si="3"/>
        <v/>
      </c>
      <c r="AH327" s="286" t="str">
        <f t="shared" si="3"/>
        <v/>
      </c>
      <c r="AI327" s="286" t="str">
        <f t="shared" si="3"/>
        <v/>
      </c>
      <c r="AJ327" s="286" t="str">
        <f t="shared" si="3"/>
        <v/>
      </c>
      <c r="AK327" s="286" t="str">
        <f t="shared" si="3"/>
        <v/>
      </c>
      <c r="AL327" s="286" t="str">
        <f t="shared" si="3"/>
        <v/>
      </c>
      <c r="AM327" s="287" t="str">
        <f t="shared" si="3"/>
        <v/>
      </c>
      <c r="AN327" s="285" t="str">
        <f t="shared" si="3"/>
        <v/>
      </c>
      <c r="AO327" s="286" t="str">
        <f t="shared" si="3"/>
        <v/>
      </c>
      <c r="AP327" s="286" t="str">
        <f t="shared" si="3"/>
        <v/>
      </c>
      <c r="AQ327" s="286" t="str">
        <f t="shared" si="3"/>
        <v/>
      </c>
      <c r="AR327" s="286" t="str">
        <f t="shared" si="3"/>
        <v/>
      </c>
      <c r="AS327" s="286" t="str">
        <f t="shared" si="3"/>
        <v/>
      </c>
      <c r="AT327" s="287" t="str">
        <f t="shared" si="3"/>
        <v/>
      </c>
      <c r="AU327" s="277" t="str">
        <f t="shared" si="3"/>
        <v/>
      </c>
      <c r="AV327" s="278" t="str">
        <f t="shared" si="3"/>
        <v/>
      </c>
      <c r="AW327" s="279" t="str">
        <f t="shared" si="3"/>
        <v/>
      </c>
      <c r="AX327" s="694"/>
      <c r="AY327" s="695"/>
      <c r="AZ327" s="695"/>
      <c r="BA327" s="696"/>
      <c r="BB327" s="679"/>
      <c r="BC327" s="680"/>
      <c r="BD327" s="680"/>
      <c r="BE327" s="680"/>
      <c r="BF327" s="681"/>
    </row>
    <row r="328" spans="1:73" ht="18.75" customHeight="1" x14ac:dyDescent="0.15">
      <c r="B328" s="658" t="s">
        <v>256</v>
      </c>
      <c r="C328" s="659"/>
      <c r="D328" s="659"/>
      <c r="E328" s="659"/>
      <c r="F328" s="659"/>
      <c r="G328" s="659"/>
      <c r="H328" s="659"/>
      <c r="I328" s="659"/>
      <c r="J328" s="659"/>
      <c r="K328" s="660"/>
      <c r="L328" s="664" t="s">
        <v>172</v>
      </c>
      <c r="M328" s="664"/>
      <c r="N328" s="664"/>
      <c r="O328" s="664"/>
      <c r="P328" s="664"/>
      <c r="Q328" s="664"/>
      <c r="R328" s="665"/>
      <c r="S328" s="288" t="str">
        <f t="shared" ref="S328:AB332" si="4">IF($L328="","",IF(COUNTIFS($F$22:$F$321,$L328,S$22:S$321,"&gt;0")=0,"",COUNTIFS($F$22:$F$321,$L328,S$22:S$321,"&gt;0")))</f>
        <v/>
      </c>
      <c r="T328" s="289" t="str">
        <f t="shared" si="4"/>
        <v/>
      </c>
      <c r="U328" s="289" t="str">
        <f t="shared" si="4"/>
        <v/>
      </c>
      <c r="V328" s="289" t="str">
        <f t="shared" si="4"/>
        <v/>
      </c>
      <c r="W328" s="289" t="str">
        <f t="shared" si="4"/>
        <v/>
      </c>
      <c r="X328" s="289" t="str">
        <f t="shared" si="4"/>
        <v/>
      </c>
      <c r="Y328" s="290" t="str">
        <f t="shared" si="4"/>
        <v/>
      </c>
      <c r="Z328" s="291" t="str">
        <f t="shared" si="4"/>
        <v/>
      </c>
      <c r="AA328" s="289" t="str">
        <f t="shared" si="4"/>
        <v/>
      </c>
      <c r="AB328" s="289" t="str">
        <f t="shared" si="4"/>
        <v/>
      </c>
      <c r="AC328" s="289" t="str">
        <f t="shared" ref="AC328:AL332" si="5">IF($L328="","",IF(COUNTIFS($F$22:$F$321,$L328,AC$22:AC$321,"&gt;0")=0,"",COUNTIFS($F$22:$F$321,$L328,AC$22:AC$321,"&gt;0")))</f>
        <v/>
      </c>
      <c r="AD328" s="289" t="str">
        <f t="shared" si="5"/>
        <v/>
      </c>
      <c r="AE328" s="289" t="str">
        <f t="shared" si="5"/>
        <v/>
      </c>
      <c r="AF328" s="290" t="str">
        <f t="shared" si="5"/>
        <v/>
      </c>
      <c r="AG328" s="289" t="str">
        <f t="shared" si="5"/>
        <v/>
      </c>
      <c r="AH328" s="289" t="str">
        <f t="shared" si="5"/>
        <v/>
      </c>
      <c r="AI328" s="289" t="str">
        <f t="shared" si="5"/>
        <v/>
      </c>
      <c r="AJ328" s="289" t="str">
        <f t="shared" si="5"/>
        <v/>
      </c>
      <c r="AK328" s="289" t="str">
        <f t="shared" si="5"/>
        <v/>
      </c>
      <c r="AL328" s="289" t="str">
        <f t="shared" si="5"/>
        <v/>
      </c>
      <c r="AM328" s="290" t="str">
        <f t="shared" ref="AM328:AW332" si="6">IF($L328="","",IF(COUNTIFS($F$22:$F$321,$L328,AM$22:AM$321,"&gt;0")=0,"",COUNTIFS($F$22:$F$321,$L328,AM$22:AM$321,"&gt;0")))</f>
        <v/>
      </c>
      <c r="AN328" s="289" t="str">
        <f t="shared" si="6"/>
        <v/>
      </c>
      <c r="AO328" s="289" t="str">
        <f t="shared" si="6"/>
        <v/>
      </c>
      <c r="AP328" s="289" t="str">
        <f t="shared" si="6"/>
        <v/>
      </c>
      <c r="AQ328" s="289" t="str">
        <f t="shared" si="6"/>
        <v/>
      </c>
      <c r="AR328" s="289" t="str">
        <f t="shared" si="6"/>
        <v/>
      </c>
      <c r="AS328" s="289" t="str">
        <f t="shared" si="6"/>
        <v/>
      </c>
      <c r="AT328" s="290" t="str">
        <f t="shared" si="6"/>
        <v/>
      </c>
      <c r="AU328" s="289" t="str">
        <f t="shared" si="6"/>
        <v/>
      </c>
      <c r="AV328" s="289" t="str">
        <f t="shared" si="6"/>
        <v/>
      </c>
      <c r="AW328" s="290" t="str">
        <f t="shared" si="6"/>
        <v/>
      </c>
      <c r="AX328" s="694"/>
      <c r="AY328" s="695"/>
      <c r="AZ328" s="695"/>
      <c r="BA328" s="696"/>
      <c r="BB328" s="679"/>
      <c r="BC328" s="680"/>
      <c r="BD328" s="680"/>
      <c r="BE328" s="680"/>
      <c r="BF328" s="681"/>
    </row>
    <row r="329" spans="1:73" ht="18.75" customHeight="1" x14ac:dyDescent="0.15">
      <c r="B329" s="658"/>
      <c r="C329" s="659"/>
      <c r="D329" s="659"/>
      <c r="E329" s="659"/>
      <c r="F329" s="659"/>
      <c r="G329" s="659"/>
      <c r="H329" s="659"/>
      <c r="I329" s="659"/>
      <c r="J329" s="659"/>
      <c r="K329" s="660"/>
      <c r="L329" s="666" t="s">
        <v>173</v>
      </c>
      <c r="M329" s="666"/>
      <c r="N329" s="666"/>
      <c r="O329" s="666"/>
      <c r="P329" s="666"/>
      <c r="Q329" s="666"/>
      <c r="R329" s="667"/>
      <c r="S329" s="292" t="str">
        <f t="shared" si="4"/>
        <v/>
      </c>
      <c r="T329" s="293" t="str">
        <f t="shared" si="4"/>
        <v/>
      </c>
      <c r="U329" s="293" t="str">
        <f t="shared" si="4"/>
        <v/>
      </c>
      <c r="V329" s="293" t="str">
        <f t="shared" si="4"/>
        <v/>
      </c>
      <c r="W329" s="293" t="str">
        <f t="shared" si="4"/>
        <v/>
      </c>
      <c r="X329" s="293" t="str">
        <f t="shared" si="4"/>
        <v/>
      </c>
      <c r="Y329" s="294" t="str">
        <f t="shared" si="4"/>
        <v/>
      </c>
      <c r="Z329" s="295" t="str">
        <f t="shared" si="4"/>
        <v/>
      </c>
      <c r="AA329" s="293" t="str">
        <f t="shared" si="4"/>
        <v/>
      </c>
      <c r="AB329" s="293" t="str">
        <f t="shared" si="4"/>
        <v/>
      </c>
      <c r="AC329" s="293" t="str">
        <f t="shared" si="5"/>
        <v/>
      </c>
      <c r="AD329" s="293" t="str">
        <f t="shared" si="5"/>
        <v/>
      </c>
      <c r="AE329" s="293" t="str">
        <f t="shared" si="5"/>
        <v/>
      </c>
      <c r="AF329" s="294" t="str">
        <f t="shared" si="5"/>
        <v/>
      </c>
      <c r="AG329" s="293" t="str">
        <f t="shared" si="5"/>
        <v/>
      </c>
      <c r="AH329" s="293" t="str">
        <f t="shared" si="5"/>
        <v/>
      </c>
      <c r="AI329" s="293" t="str">
        <f t="shared" si="5"/>
        <v/>
      </c>
      <c r="AJ329" s="293" t="str">
        <f t="shared" si="5"/>
        <v/>
      </c>
      <c r="AK329" s="293" t="str">
        <f t="shared" si="5"/>
        <v/>
      </c>
      <c r="AL329" s="293" t="str">
        <f t="shared" si="5"/>
        <v/>
      </c>
      <c r="AM329" s="294" t="str">
        <f t="shared" si="6"/>
        <v/>
      </c>
      <c r="AN329" s="293" t="str">
        <f t="shared" si="6"/>
        <v/>
      </c>
      <c r="AO329" s="293" t="str">
        <f t="shared" si="6"/>
        <v/>
      </c>
      <c r="AP329" s="293" t="str">
        <f t="shared" si="6"/>
        <v/>
      </c>
      <c r="AQ329" s="293" t="str">
        <f t="shared" si="6"/>
        <v/>
      </c>
      <c r="AR329" s="293" t="str">
        <f t="shared" si="6"/>
        <v/>
      </c>
      <c r="AS329" s="293" t="str">
        <f t="shared" si="6"/>
        <v/>
      </c>
      <c r="AT329" s="294" t="str">
        <f t="shared" si="6"/>
        <v/>
      </c>
      <c r="AU329" s="293" t="str">
        <f t="shared" si="6"/>
        <v/>
      </c>
      <c r="AV329" s="293" t="str">
        <f t="shared" si="6"/>
        <v/>
      </c>
      <c r="AW329" s="294" t="str">
        <f t="shared" si="6"/>
        <v/>
      </c>
      <c r="AX329" s="694"/>
      <c r="AY329" s="695"/>
      <c r="AZ329" s="695"/>
      <c r="BA329" s="696"/>
      <c r="BB329" s="679"/>
      <c r="BC329" s="680"/>
      <c r="BD329" s="680"/>
      <c r="BE329" s="680"/>
      <c r="BF329" s="681"/>
    </row>
    <row r="330" spans="1:73" ht="18.75" customHeight="1" x14ac:dyDescent="0.15">
      <c r="B330" s="658"/>
      <c r="C330" s="659"/>
      <c r="D330" s="659"/>
      <c r="E330" s="659"/>
      <c r="F330" s="659"/>
      <c r="G330" s="659"/>
      <c r="H330" s="659"/>
      <c r="I330" s="659"/>
      <c r="J330" s="659"/>
      <c r="K330" s="660"/>
      <c r="L330" s="666" t="s">
        <v>174</v>
      </c>
      <c r="M330" s="666"/>
      <c r="N330" s="666"/>
      <c r="O330" s="666"/>
      <c r="P330" s="666"/>
      <c r="Q330" s="666"/>
      <c r="R330" s="667"/>
      <c r="S330" s="292" t="str">
        <f t="shared" si="4"/>
        <v/>
      </c>
      <c r="T330" s="293" t="str">
        <f t="shared" si="4"/>
        <v/>
      </c>
      <c r="U330" s="293" t="str">
        <f t="shared" si="4"/>
        <v/>
      </c>
      <c r="V330" s="293" t="str">
        <f t="shared" si="4"/>
        <v/>
      </c>
      <c r="W330" s="293" t="str">
        <f t="shared" si="4"/>
        <v/>
      </c>
      <c r="X330" s="293" t="str">
        <f t="shared" si="4"/>
        <v/>
      </c>
      <c r="Y330" s="294" t="str">
        <f t="shared" si="4"/>
        <v/>
      </c>
      <c r="Z330" s="295" t="str">
        <f t="shared" si="4"/>
        <v/>
      </c>
      <c r="AA330" s="293" t="str">
        <f t="shared" si="4"/>
        <v/>
      </c>
      <c r="AB330" s="293" t="str">
        <f t="shared" si="4"/>
        <v/>
      </c>
      <c r="AC330" s="293" t="str">
        <f t="shared" si="5"/>
        <v/>
      </c>
      <c r="AD330" s="293" t="str">
        <f t="shared" si="5"/>
        <v/>
      </c>
      <c r="AE330" s="293" t="str">
        <f t="shared" si="5"/>
        <v/>
      </c>
      <c r="AF330" s="294" t="str">
        <f t="shared" si="5"/>
        <v/>
      </c>
      <c r="AG330" s="293" t="str">
        <f t="shared" si="5"/>
        <v/>
      </c>
      <c r="AH330" s="293" t="str">
        <f t="shared" si="5"/>
        <v/>
      </c>
      <c r="AI330" s="293" t="str">
        <f t="shared" si="5"/>
        <v/>
      </c>
      <c r="AJ330" s="293" t="str">
        <f t="shared" si="5"/>
        <v/>
      </c>
      <c r="AK330" s="293" t="str">
        <f t="shared" si="5"/>
        <v/>
      </c>
      <c r="AL330" s="293" t="str">
        <f t="shared" si="5"/>
        <v/>
      </c>
      <c r="AM330" s="294" t="str">
        <f t="shared" si="6"/>
        <v/>
      </c>
      <c r="AN330" s="293" t="str">
        <f t="shared" si="6"/>
        <v/>
      </c>
      <c r="AO330" s="293" t="str">
        <f t="shared" si="6"/>
        <v/>
      </c>
      <c r="AP330" s="293" t="str">
        <f t="shared" si="6"/>
        <v/>
      </c>
      <c r="AQ330" s="293" t="str">
        <f t="shared" si="6"/>
        <v/>
      </c>
      <c r="AR330" s="293" t="str">
        <f t="shared" si="6"/>
        <v/>
      </c>
      <c r="AS330" s="293" t="str">
        <f t="shared" si="6"/>
        <v/>
      </c>
      <c r="AT330" s="294" t="str">
        <f t="shared" si="6"/>
        <v/>
      </c>
      <c r="AU330" s="293" t="str">
        <f t="shared" si="6"/>
        <v/>
      </c>
      <c r="AV330" s="293" t="str">
        <f t="shared" si="6"/>
        <v/>
      </c>
      <c r="AW330" s="294" t="str">
        <f t="shared" si="6"/>
        <v/>
      </c>
      <c r="AX330" s="694"/>
      <c r="AY330" s="695"/>
      <c r="AZ330" s="695"/>
      <c r="BA330" s="696"/>
      <c r="BB330" s="679"/>
      <c r="BC330" s="680"/>
      <c r="BD330" s="680"/>
      <c r="BE330" s="680"/>
      <c r="BF330" s="681"/>
    </row>
    <row r="331" spans="1:73" ht="18.75" customHeight="1" x14ac:dyDescent="0.15">
      <c r="B331" s="658"/>
      <c r="C331" s="659"/>
      <c r="D331" s="659"/>
      <c r="E331" s="659"/>
      <c r="F331" s="659"/>
      <c r="G331" s="659"/>
      <c r="H331" s="659"/>
      <c r="I331" s="659"/>
      <c r="J331" s="659"/>
      <c r="K331" s="660"/>
      <c r="L331" s="666" t="s">
        <v>175</v>
      </c>
      <c r="M331" s="666"/>
      <c r="N331" s="666"/>
      <c r="O331" s="666"/>
      <c r="P331" s="666"/>
      <c r="Q331" s="666"/>
      <c r="R331" s="667"/>
      <c r="S331" s="292" t="str">
        <f t="shared" si="4"/>
        <v/>
      </c>
      <c r="T331" s="293" t="str">
        <f t="shared" si="4"/>
        <v/>
      </c>
      <c r="U331" s="293" t="str">
        <f t="shared" si="4"/>
        <v/>
      </c>
      <c r="V331" s="293" t="str">
        <f t="shared" si="4"/>
        <v/>
      </c>
      <c r="W331" s="293" t="str">
        <f t="shared" si="4"/>
        <v/>
      </c>
      <c r="X331" s="293" t="str">
        <f t="shared" si="4"/>
        <v/>
      </c>
      <c r="Y331" s="294" t="str">
        <f t="shared" si="4"/>
        <v/>
      </c>
      <c r="Z331" s="295" t="str">
        <f t="shared" si="4"/>
        <v/>
      </c>
      <c r="AA331" s="293" t="str">
        <f t="shared" si="4"/>
        <v/>
      </c>
      <c r="AB331" s="293" t="str">
        <f t="shared" si="4"/>
        <v/>
      </c>
      <c r="AC331" s="293" t="str">
        <f t="shared" si="5"/>
        <v/>
      </c>
      <c r="AD331" s="293" t="str">
        <f t="shared" si="5"/>
        <v/>
      </c>
      <c r="AE331" s="293" t="str">
        <f t="shared" si="5"/>
        <v/>
      </c>
      <c r="AF331" s="294" t="str">
        <f t="shared" si="5"/>
        <v/>
      </c>
      <c r="AG331" s="293" t="str">
        <f t="shared" si="5"/>
        <v/>
      </c>
      <c r="AH331" s="293" t="str">
        <f t="shared" si="5"/>
        <v/>
      </c>
      <c r="AI331" s="293" t="str">
        <f t="shared" si="5"/>
        <v/>
      </c>
      <c r="AJ331" s="293" t="str">
        <f t="shared" si="5"/>
        <v/>
      </c>
      <c r="AK331" s="293" t="str">
        <f t="shared" si="5"/>
        <v/>
      </c>
      <c r="AL331" s="293" t="str">
        <f t="shared" si="5"/>
        <v/>
      </c>
      <c r="AM331" s="294" t="str">
        <f t="shared" si="6"/>
        <v/>
      </c>
      <c r="AN331" s="293" t="str">
        <f t="shared" si="6"/>
        <v/>
      </c>
      <c r="AO331" s="293" t="str">
        <f t="shared" si="6"/>
        <v/>
      </c>
      <c r="AP331" s="293" t="str">
        <f t="shared" si="6"/>
        <v/>
      </c>
      <c r="AQ331" s="293" t="str">
        <f t="shared" si="6"/>
        <v/>
      </c>
      <c r="AR331" s="293" t="str">
        <f t="shared" si="6"/>
        <v/>
      </c>
      <c r="AS331" s="293" t="str">
        <f t="shared" si="6"/>
        <v/>
      </c>
      <c r="AT331" s="294" t="str">
        <f t="shared" si="6"/>
        <v/>
      </c>
      <c r="AU331" s="293" t="str">
        <f t="shared" si="6"/>
        <v/>
      </c>
      <c r="AV331" s="293" t="str">
        <f t="shared" si="6"/>
        <v/>
      </c>
      <c r="AW331" s="294" t="str">
        <f t="shared" si="6"/>
        <v/>
      </c>
      <c r="AX331" s="694"/>
      <c r="AY331" s="695"/>
      <c r="AZ331" s="695"/>
      <c r="BA331" s="696"/>
      <c r="BB331" s="679"/>
      <c r="BC331" s="680"/>
      <c r="BD331" s="680"/>
      <c r="BE331" s="680"/>
      <c r="BF331" s="681"/>
    </row>
    <row r="332" spans="1:73" ht="18.75" customHeight="1" thickBot="1" x14ac:dyDescent="0.2">
      <c r="B332" s="661"/>
      <c r="C332" s="662"/>
      <c r="D332" s="662"/>
      <c r="E332" s="662"/>
      <c r="F332" s="662"/>
      <c r="G332" s="662"/>
      <c r="H332" s="662"/>
      <c r="I332" s="662"/>
      <c r="J332" s="662"/>
      <c r="K332" s="663"/>
      <c r="L332" s="668"/>
      <c r="M332" s="668"/>
      <c r="N332" s="668"/>
      <c r="O332" s="668"/>
      <c r="P332" s="668"/>
      <c r="Q332" s="668"/>
      <c r="R332" s="669"/>
      <c r="S332" s="296" t="str">
        <f t="shared" si="4"/>
        <v/>
      </c>
      <c r="T332" s="297" t="str">
        <f t="shared" si="4"/>
        <v/>
      </c>
      <c r="U332" s="297" t="str">
        <f t="shared" si="4"/>
        <v/>
      </c>
      <c r="V332" s="297" t="str">
        <f t="shared" si="4"/>
        <v/>
      </c>
      <c r="W332" s="297" t="str">
        <f t="shared" si="4"/>
        <v/>
      </c>
      <c r="X332" s="297" t="str">
        <f t="shared" si="4"/>
        <v/>
      </c>
      <c r="Y332" s="298" t="str">
        <f t="shared" si="4"/>
        <v/>
      </c>
      <c r="Z332" s="299" t="str">
        <f t="shared" si="4"/>
        <v/>
      </c>
      <c r="AA332" s="297" t="str">
        <f t="shared" si="4"/>
        <v/>
      </c>
      <c r="AB332" s="297" t="str">
        <f t="shared" si="4"/>
        <v/>
      </c>
      <c r="AC332" s="297" t="str">
        <f t="shared" si="5"/>
        <v/>
      </c>
      <c r="AD332" s="297" t="str">
        <f t="shared" si="5"/>
        <v/>
      </c>
      <c r="AE332" s="297" t="str">
        <f t="shared" si="5"/>
        <v/>
      </c>
      <c r="AF332" s="298" t="str">
        <f t="shared" si="5"/>
        <v/>
      </c>
      <c r="AG332" s="297" t="str">
        <f t="shared" si="5"/>
        <v/>
      </c>
      <c r="AH332" s="297" t="str">
        <f t="shared" si="5"/>
        <v/>
      </c>
      <c r="AI332" s="297" t="str">
        <f t="shared" si="5"/>
        <v/>
      </c>
      <c r="AJ332" s="297" t="str">
        <f t="shared" si="5"/>
        <v/>
      </c>
      <c r="AK332" s="297" t="str">
        <f t="shared" si="5"/>
        <v/>
      </c>
      <c r="AL332" s="297" t="str">
        <f t="shared" si="5"/>
        <v/>
      </c>
      <c r="AM332" s="298" t="str">
        <f t="shared" si="6"/>
        <v/>
      </c>
      <c r="AN332" s="297" t="str">
        <f t="shared" si="6"/>
        <v/>
      </c>
      <c r="AO332" s="297" t="str">
        <f t="shared" si="6"/>
        <v/>
      </c>
      <c r="AP332" s="297" t="str">
        <f t="shared" si="6"/>
        <v/>
      </c>
      <c r="AQ332" s="297" t="str">
        <f t="shared" si="6"/>
        <v/>
      </c>
      <c r="AR332" s="297" t="str">
        <f t="shared" si="6"/>
        <v/>
      </c>
      <c r="AS332" s="297" t="str">
        <f t="shared" si="6"/>
        <v/>
      </c>
      <c r="AT332" s="298" t="str">
        <f t="shared" si="6"/>
        <v/>
      </c>
      <c r="AU332" s="297" t="str">
        <f t="shared" si="6"/>
        <v/>
      </c>
      <c r="AV332" s="297" t="str">
        <f t="shared" si="6"/>
        <v/>
      </c>
      <c r="AW332" s="298" t="str">
        <f t="shared" si="6"/>
        <v/>
      </c>
      <c r="AX332" s="697"/>
      <c r="AY332" s="698"/>
      <c r="AZ332" s="698"/>
      <c r="BA332" s="699"/>
      <c r="BB332" s="682"/>
      <c r="BC332" s="683"/>
      <c r="BD332" s="683"/>
      <c r="BE332" s="683"/>
      <c r="BF332" s="684"/>
    </row>
    <row r="333" spans="1:73" ht="13.5" customHeight="1" x14ac:dyDescent="0.15">
      <c r="C333" s="300"/>
      <c r="D333" s="300"/>
      <c r="E333" s="300"/>
      <c r="F333" s="300"/>
      <c r="G333" s="301"/>
      <c r="H333" s="302"/>
      <c r="AF333" s="303"/>
    </row>
    <row r="334" spans="1:73" ht="11.45" customHeight="1" x14ac:dyDescent="0.15">
      <c r="A334" s="304"/>
      <c r="B334" s="304"/>
      <c r="C334" s="304"/>
      <c r="D334" s="304"/>
      <c r="E334" s="304"/>
      <c r="F334" s="304"/>
      <c r="G334" s="304"/>
      <c r="H334" s="305"/>
      <c r="I334" s="305"/>
      <c r="J334" s="305"/>
      <c r="K334" s="305"/>
      <c r="L334" s="305"/>
      <c r="M334" s="305"/>
      <c r="N334" s="305"/>
      <c r="O334" s="305"/>
      <c r="P334" s="305"/>
      <c r="Q334" s="305"/>
      <c r="R334" s="305"/>
      <c r="S334" s="305"/>
      <c r="T334" s="305"/>
      <c r="U334" s="305"/>
      <c r="V334" s="305"/>
      <c r="W334" s="305"/>
      <c r="X334" s="305"/>
      <c r="Y334" s="305"/>
      <c r="Z334" s="305"/>
      <c r="AA334" s="305"/>
      <c r="AB334" s="305"/>
      <c r="AC334" s="305"/>
      <c r="AD334" s="305"/>
      <c r="AE334" s="305"/>
      <c r="AF334" s="305"/>
      <c r="AG334" s="305"/>
      <c r="AH334" s="305"/>
      <c r="AI334" s="305"/>
      <c r="AJ334" s="305"/>
      <c r="AK334" s="305"/>
      <c r="AL334" s="305"/>
      <c r="AM334" s="305"/>
      <c r="AN334" s="305"/>
      <c r="AO334" s="305"/>
      <c r="AP334" s="305"/>
      <c r="AQ334" s="305"/>
      <c r="AR334" s="306"/>
      <c r="AS334" s="306"/>
      <c r="AT334" s="306"/>
      <c r="AU334" s="306"/>
      <c r="AV334" s="306"/>
      <c r="AW334" s="306"/>
      <c r="AX334" s="306"/>
      <c r="AY334" s="306"/>
      <c r="AZ334" s="306"/>
      <c r="BA334" s="306"/>
    </row>
    <row r="335" spans="1:73" ht="20.25" customHeight="1" x14ac:dyDescent="0.2">
      <c r="A335" s="307"/>
      <c r="B335" s="307"/>
      <c r="C335" s="304"/>
      <c r="D335" s="304"/>
      <c r="E335" s="304"/>
      <c r="F335" s="304"/>
      <c r="G335" s="307"/>
      <c r="H335" s="307"/>
      <c r="I335" s="307"/>
      <c r="J335" s="307"/>
      <c r="K335" s="307"/>
      <c r="L335" s="307"/>
      <c r="M335" s="307"/>
      <c r="N335" s="307"/>
      <c r="O335" s="307"/>
      <c r="P335" s="307"/>
      <c r="Q335" s="307"/>
      <c r="R335" s="307"/>
      <c r="S335" s="307"/>
      <c r="T335" s="307"/>
      <c r="U335" s="307"/>
      <c r="V335" s="307"/>
      <c r="W335" s="307"/>
      <c r="X335" s="307"/>
      <c r="Y335" s="307"/>
      <c r="Z335" s="307"/>
      <c r="AA335" s="307"/>
      <c r="AB335" s="307"/>
      <c r="AC335" s="307"/>
      <c r="AD335" s="307"/>
      <c r="AE335" s="307"/>
      <c r="AF335" s="307"/>
      <c r="AG335" s="307"/>
      <c r="AH335" s="307"/>
      <c r="AI335" s="307"/>
      <c r="AJ335" s="307"/>
      <c r="AK335" s="307"/>
      <c r="AL335" s="307"/>
      <c r="AM335" s="307"/>
      <c r="AN335" s="307"/>
      <c r="AO335" s="307"/>
      <c r="AP335" s="307"/>
      <c r="AQ335" s="307"/>
      <c r="AR335" s="308"/>
      <c r="AS335" s="308"/>
      <c r="AT335" s="308"/>
      <c r="AU335" s="308"/>
      <c r="AV335" s="308"/>
      <c r="BN335" s="309"/>
      <c r="BO335" s="310"/>
      <c r="BP335" s="309"/>
      <c r="BQ335" s="309"/>
      <c r="BR335" s="309"/>
      <c r="BS335" s="311"/>
      <c r="BT335" s="312"/>
      <c r="BU335" s="312"/>
    </row>
    <row r="336" spans="1:73" ht="20.25" customHeight="1" x14ac:dyDescent="0.15">
      <c r="A336" s="304"/>
      <c r="B336" s="304"/>
      <c r="C336" s="313"/>
      <c r="D336" s="313"/>
      <c r="E336" s="313"/>
      <c r="F336" s="313"/>
      <c r="G336" s="313"/>
      <c r="H336" s="314"/>
      <c r="I336" s="314"/>
      <c r="J336" s="304"/>
      <c r="K336" s="304"/>
      <c r="L336" s="304"/>
      <c r="M336" s="304"/>
      <c r="N336" s="304"/>
      <c r="O336" s="304"/>
      <c r="P336" s="304"/>
      <c r="Q336" s="304"/>
      <c r="R336" s="304"/>
      <c r="S336" s="304"/>
      <c r="T336" s="304"/>
      <c r="U336" s="304"/>
      <c r="V336" s="304"/>
      <c r="W336" s="304"/>
      <c r="X336" s="304"/>
      <c r="Y336" s="304"/>
      <c r="Z336" s="304"/>
      <c r="AA336" s="304"/>
      <c r="AB336" s="304"/>
      <c r="AC336" s="304"/>
      <c r="AD336" s="304"/>
      <c r="AE336" s="304"/>
      <c r="AF336" s="304"/>
      <c r="AG336" s="304"/>
      <c r="AH336" s="304"/>
      <c r="AI336" s="304"/>
      <c r="AJ336" s="304"/>
      <c r="AK336" s="304"/>
      <c r="AL336" s="304"/>
      <c r="AM336" s="304"/>
      <c r="AN336" s="304"/>
      <c r="AO336" s="304"/>
      <c r="AP336" s="304"/>
      <c r="AQ336" s="304"/>
    </row>
    <row r="337" spans="1:43" ht="20.25" customHeight="1" x14ac:dyDescent="0.15">
      <c r="A337" s="304"/>
      <c r="B337" s="304"/>
      <c r="C337" s="313"/>
      <c r="D337" s="313"/>
      <c r="E337" s="313"/>
      <c r="F337" s="313"/>
      <c r="G337" s="313"/>
      <c r="H337" s="314"/>
      <c r="I337" s="314"/>
      <c r="J337" s="304"/>
      <c r="K337" s="304"/>
      <c r="L337" s="304"/>
      <c r="M337" s="304"/>
      <c r="N337" s="304"/>
      <c r="O337" s="304"/>
      <c r="P337" s="304"/>
      <c r="Q337" s="304"/>
      <c r="R337" s="304"/>
      <c r="S337" s="304"/>
      <c r="T337" s="304"/>
      <c r="U337" s="304"/>
      <c r="V337" s="304"/>
      <c r="W337" s="304"/>
      <c r="X337" s="304"/>
      <c r="Y337" s="304"/>
      <c r="Z337" s="304"/>
      <c r="AA337" s="304"/>
      <c r="AB337" s="304"/>
      <c r="AC337" s="304"/>
      <c r="AD337" s="304"/>
      <c r="AE337" s="304"/>
      <c r="AF337" s="304"/>
      <c r="AG337" s="304"/>
      <c r="AH337" s="304"/>
      <c r="AI337" s="304"/>
      <c r="AJ337" s="304"/>
      <c r="AK337" s="304"/>
      <c r="AL337" s="304"/>
      <c r="AM337" s="304"/>
      <c r="AN337" s="304"/>
      <c r="AO337" s="304"/>
      <c r="AP337" s="304"/>
      <c r="AQ337" s="304"/>
    </row>
    <row r="338" spans="1:43" ht="20.25" customHeight="1" x14ac:dyDescent="0.15">
      <c r="A338" s="304"/>
      <c r="B338" s="304"/>
      <c r="C338" s="314"/>
      <c r="D338" s="314"/>
      <c r="E338" s="314"/>
      <c r="F338" s="314"/>
      <c r="G338" s="314"/>
      <c r="H338" s="304"/>
      <c r="I338" s="304"/>
      <c r="J338" s="304"/>
      <c r="K338" s="304"/>
      <c r="L338" s="304"/>
      <c r="M338" s="304"/>
      <c r="N338" s="304"/>
      <c r="O338" s="304"/>
      <c r="P338" s="304"/>
      <c r="Q338" s="304"/>
      <c r="R338" s="304"/>
      <c r="S338" s="304"/>
      <c r="T338" s="304"/>
      <c r="U338" s="304"/>
      <c r="V338" s="304"/>
      <c r="W338" s="304"/>
      <c r="X338" s="304"/>
      <c r="Y338" s="304"/>
      <c r="Z338" s="304"/>
      <c r="AA338" s="304"/>
      <c r="AB338" s="304"/>
      <c r="AC338" s="304"/>
      <c r="AD338" s="304"/>
      <c r="AE338" s="304"/>
      <c r="AF338" s="304"/>
      <c r="AG338" s="304"/>
      <c r="AH338" s="304"/>
      <c r="AI338" s="304"/>
      <c r="AJ338" s="304"/>
      <c r="AK338" s="304"/>
      <c r="AL338" s="304"/>
      <c r="AM338" s="304"/>
      <c r="AN338" s="304"/>
      <c r="AO338" s="304"/>
      <c r="AP338" s="304"/>
      <c r="AQ338" s="304"/>
    </row>
    <row r="339" spans="1:43" ht="20.25" customHeight="1" x14ac:dyDescent="0.15">
      <c r="A339" s="304"/>
      <c r="B339" s="304"/>
      <c r="C339" s="314"/>
      <c r="D339" s="314"/>
      <c r="E339" s="314"/>
      <c r="F339" s="314"/>
      <c r="G339" s="314"/>
      <c r="H339" s="304"/>
      <c r="I339" s="304"/>
      <c r="J339" s="304"/>
      <c r="K339" s="304"/>
      <c r="L339" s="304"/>
      <c r="M339" s="304"/>
      <c r="N339" s="304"/>
      <c r="O339" s="304"/>
      <c r="P339" s="304"/>
      <c r="Q339" s="304"/>
      <c r="R339" s="304"/>
      <c r="S339" s="304"/>
      <c r="T339" s="304"/>
      <c r="U339" s="304"/>
      <c r="V339" s="304"/>
      <c r="W339" s="304"/>
      <c r="X339" s="304"/>
      <c r="Y339" s="304"/>
      <c r="Z339" s="304"/>
      <c r="AA339" s="304"/>
      <c r="AB339" s="304"/>
      <c r="AC339" s="304"/>
      <c r="AD339" s="304"/>
      <c r="AE339" s="304"/>
      <c r="AF339" s="304"/>
      <c r="AG339" s="304"/>
      <c r="AH339" s="304"/>
      <c r="AI339" s="304"/>
      <c r="AJ339" s="304"/>
      <c r="AK339" s="304"/>
      <c r="AL339" s="304"/>
      <c r="AM339" s="304"/>
      <c r="AN339" s="304"/>
      <c r="AO339" s="304"/>
      <c r="AP339" s="304"/>
      <c r="AQ339" s="304"/>
    </row>
    <row r="340" spans="1:43" ht="20.25" customHeight="1" x14ac:dyDescent="0.15">
      <c r="A340" s="304"/>
      <c r="B340" s="304"/>
      <c r="C340" s="314"/>
      <c r="D340" s="314"/>
      <c r="E340" s="314"/>
      <c r="F340" s="314"/>
      <c r="G340" s="314"/>
      <c r="H340" s="304"/>
      <c r="I340" s="304"/>
      <c r="J340" s="304"/>
      <c r="K340" s="304"/>
      <c r="L340" s="304"/>
      <c r="M340" s="304"/>
      <c r="N340" s="304"/>
      <c r="O340" s="304"/>
      <c r="P340" s="304"/>
      <c r="Q340" s="304"/>
      <c r="R340" s="304"/>
      <c r="S340" s="304"/>
      <c r="T340" s="304"/>
      <c r="U340" s="304"/>
      <c r="V340" s="304"/>
      <c r="W340" s="304"/>
      <c r="X340" s="304"/>
      <c r="Y340" s="304"/>
      <c r="Z340" s="304"/>
      <c r="AA340" s="304"/>
      <c r="AB340" s="304"/>
      <c r="AC340" s="304"/>
      <c r="AD340" s="304"/>
      <c r="AE340" s="304"/>
      <c r="AF340" s="304"/>
      <c r="AG340" s="304"/>
      <c r="AH340" s="304"/>
      <c r="AI340" s="304"/>
      <c r="AJ340" s="304"/>
      <c r="AK340" s="304"/>
      <c r="AL340" s="304"/>
      <c r="AM340" s="304"/>
      <c r="AN340" s="304"/>
      <c r="AO340" s="304"/>
      <c r="AP340" s="304"/>
      <c r="AQ340" s="304"/>
    </row>
    <row r="341" spans="1:43" ht="20.25" customHeight="1" x14ac:dyDescent="0.15">
      <c r="C341" s="303"/>
      <c r="D341" s="303"/>
      <c r="E341" s="303"/>
      <c r="F341" s="303"/>
      <c r="G341" s="303"/>
    </row>
  </sheetData>
  <sheetProtection sheet="1" insertColumns="0" deleteRows="0"/>
  <mergeCells count="1548">
    <mergeCell ref="BB4:BE4"/>
    <mergeCell ref="AX6:AY6"/>
    <mergeCell ref="BB6:BC6"/>
    <mergeCell ref="BB8:BC8"/>
    <mergeCell ref="BB10:BD10"/>
    <mergeCell ref="AO12:AQ12"/>
    <mergeCell ref="BB12:BD12"/>
    <mergeCell ref="AP1:BE1"/>
    <mergeCell ref="Z2:AA2"/>
    <mergeCell ref="AC2:AD2"/>
    <mergeCell ref="AG2:AH2"/>
    <mergeCell ref="AP2:BE2"/>
    <mergeCell ref="BB3:BE3"/>
    <mergeCell ref="AX17:AY21"/>
    <mergeCell ref="AZ17:BA21"/>
    <mergeCell ref="BB17:BF21"/>
    <mergeCell ref="S18:Y18"/>
    <mergeCell ref="Z18:AF18"/>
    <mergeCell ref="AG18:AM18"/>
    <mergeCell ref="AN18:AT18"/>
    <mergeCell ref="AU18:AW18"/>
    <mergeCell ref="AU14:AW14"/>
    <mergeCell ref="AY14:BA14"/>
    <mergeCell ref="BC14:BD14"/>
    <mergeCell ref="B17:B21"/>
    <mergeCell ref="C17:E21"/>
    <mergeCell ref="G17:G21"/>
    <mergeCell ref="H17:K21"/>
    <mergeCell ref="L17:O21"/>
    <mergeCell ref="P17:R21"/>
    <mergeCell ref="S17:AW17"/>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22:AY22"/>
    <mergeCell ref="AZ22:BA22"/>
    <mergeCell ref="BB22:BF24"/>
    <mergeCell ref="P23:R23"/>
    <mergeCell ref="AX23:AY23"/>
    <mergeCell ref="AZ23:BA23"/>
    <mergeCell ref="P24:R24"/>
    <mergeCell ref="AX24:AY24"/>
    <mergeCell ref="AZ24:BA24"/>
    <mergeCell ref="B22:B24"/>
    <mergeCell ref="C22:E24"/>
    <mergeCell ref="G22:G24"/>
    <mergeCell ref="H22:K24"/>
    <mergeCell ref="L22:O24"/>
    <mergeCell ref="P22:R22"/>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s>
  <phoneticPr fontId="1"/>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formula1>職種</formula1>
    </dataValidation>
    <dataValidation type="list" errorStyle="warning" allowBlank="1" showInputMessage="1" showError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10" orientation="portrait"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view="pageBreakPreview" zoomScale="40" zoomScaleNormal="70" zoomScaleSheetLayoutView="40" workbookViewId="0">
      <selection activeCell="H28" sqref="H28:K30"/>
    </sheetView>
  </sheetViews>
  <sheetFormatPr defaultColWidth="4.875" defaultRowHeight="20.25" customHeight="1" x14ac:dyDescent="0.15"/>
  <cols>
    <col min="1" max="1" width="1.75" style="232" customWidth="1"/>
    <col min="2" max="5" width="6.375" style="232" customWidth="1"/>
    <col min="6" max="6" width="18.375" style="232" hidden="1" customWidth="1"/>
    <col min="7" max="58" width="6.25" style="232" customWidth="1"/>
    <col min="59" max="16384" width="4.875" style="232"/>
  </cols>
  <sheetData>
    <row r="1" spans="2:64" s="168" customFormat="1" ht="20.25" customHeight="1" x14ac:dyDescent="0.15">
      <c r="C1" s="169" t="s">
        <v>211</v>
      </c>
      <c r="D1" s="169"/>
      <c r="E1" s="169"/>
      <c r="F1" s="169"/>
      <c r="G1" s="169"/>
      <c r="H1" s="170" t="s">
        <v>212</v>
      </c>
      <c r="J1" s="170"/>
      <c r="L1" s="169"/>
      <c r="M1" s="169"/>
      <c r="N1" s="169"/>
      <c r="O1" s="169"/>
      <c r="P1" s="169"/>
      <c r="Q1" s="169"/>
      <c r="R1" s="169"/>
      <c r="AM1" s="171"/>
      <c r="AN1" s="172"/>
      <c r="AO1" s="172" t="s">
        <v>213</v>
      </c>
      <c r="AP1" s="834" t="s">
        <v>214</v>
      </c>
      <c r="AQ1" s="835"/>
      <c r="AR1" s="835"/>
      <c r="AS1" s="835"/>
      <c r="AT1" s="835"/>
      <c r="AU1" s="835"/>
      <c r="AV1" s="835"/>
      <c r="AW1" s="835"/>
      <c r="AX1" s="835"/>
      <c r="AY1" s="835"/>
      <c r="AZ1" s="835"/>
      <c r="BA1" s="835"/>
      <c r="BB1" s="835"/>
      <c r="BC1" s="835"/>
      <c r="BD1" s="835"/>
      <c r="BE1" s="835"/>
      <c r="BF1" s="172" t="s">
        <v>215</v>
      </c>
    </row>
    <row r="2" spans="2:64" s="168" customFormat="1" ht="20.25" customHeight="1" x14ac:dyDescent="0.15">
      <c r="C2" s="169"/>
      <c r="D2" s="169"/>
      <c r="E2" s="169"/>
      <c r="F2" s="169"/>
      <c r="G2" s="169"/>
      <c r="J2" s="170"/>
      <c r="L2" s="169"/>
      <c r="M2" s="169"/>
      <c r="N2" s="169"/>
      <c r="O2" s="169"/>
      <c r="P2" s="169"/>
      <c r="Q2" s="169"/>
      <c r="R2" s="169"/>
      <c r="Y2" s="173" t="s">
        <v>216</v>
      </c>
      <c r="Z2" s="836"/>
      <c r="AA2" s="836"/>
      <c r="AB2" s="173" t="s">
        <v>217</v>
      </c>
      <c r="AC2" s="837" t="str">
        <f>IF(Z2=0,"",YEAR(DATE(2018+Z2,1,1)))</f>
        <v/>
      </c>
      <c r="AD2" s="837"/>
      <c r="AE2" s="174" t="s">
        <v>218</v>
      </c>
      <c r="AF2" s="174" t="s">
        <v>219</v>
      </c>
      <c r="AG2" s="836"/>
      <c r="AH2" s="836"/>
      <c r="AI2" s="174" t="s">
        <v>220</v>
      </c>
      <c r="AM2" s="171"/>
      <c r="AN2" s="172"/>
      <c r="AO2" s="172" t="s">
        <v>221</v>
      </c>
      <c r="AP2" s="836"/>
      <c r="AQ2" s="836"/>
      <c r="AR2" s="836"/>
      <c r="AS2" s="836"/>
      <c r="AT2" s="836"/>
      <c r="AU2" s="836"/>
      <c r="AV2" s="836"/>
      <c r="AW2" s="836"/>
      <c r="AX2" s="836"/>
      <c r="AY2" s="836"/>
      <c r="AZ2" s="836"/>
      <c r="BA2" s="836"/>
      <c r="BB2" s="836"/>
      <c r="BC2" s="836"/>
      <c r="BD2" s="836"/>
      <c r="BE2" s="836"/>
      <c r="BF2" s="172" t="s">
        <v>215</v>
      </c>
    </row>
    <row r="3" spans="2:64" s="181" customFormat="1" ht="20.25" customHeight="1" x14ac:dyDescent="0.15">
      <c r="B3" s="175"/>
      <c r="C3" s="175"/>
      <c r="D3" s="175"/>
      <c r="E3" s="175"/>
      <c r="F3" s="175"/>
      <c r="G3" s="176"/>
      <c r="H3" s="175"/>
      <c r="I3" s="175"/>
      <c r="J3" s="176"/>
      <c r="K3" s="175"/>
      <c r="L3" s="177"/>
      <c r="M3" s="177"/>
      <c r="N3" s="177"/>
      <c r="O3" s="177"/>
      <c r="P3" s="177"/>
      <c r="Q3" s="177"/>
      <c r="R3" s="177"/>
      <c r="S3" s="175"/>
      <c r="T3" s="175"/>
      <c r="U3" s="175"/>
      <c r="V3" s="175"/>
      <c r="W3" s="175"/>
      <c r="X3" s="175"/>
      <c r="Y3" s="175"/>
      <c r="Z3" s="178"/>
      <c r="AA3" s="178"/>
      <c r="AB3" s="179"/>
      <c r="AC3" s="180"/>
      <c r="AD3" s="179"/>
      <c r="AE3" s="175"/>
      <c r="AF3" s="175"/>
      <c r="AG3" s="175"/>
      <c r="AH3" s="175"/>
      <c r="AI3" s="175"/>
      <c r="AJ3" s="175"/>
      <c r="AK3" s="175"/>
      <c r="AL3" s="175"/>
      <c r="AM3" s="175"/>
      <c r="AN3" s="175"/>
      <c r="AO3" s="175"/>
      <c r="AP3" s="175"/>
      <c r="AQ3" s="175"/>
      <c r="AR3" s="175"/>
      <c r="AS3" s="175"/>
      <c r="AT3" s="175"/>
      <c r="BA3" s="182" t="s">
        <v>222</v>
      </c>
      <c r="BB3" s="825"/>
      <c r="BC3" s="826"/>
      <c r="BD3" s="826"/>
      <c r="BE3" s="827"/>
      <c r="BF3" s="172"/>
    </row>
    <row r="4" spans="2:64" s="181" customFormat="1" ht="18.75" x14ac:dyDescent="0.15">
      <c r="B4" s="175"/>
      <c r="C4" s="175"/>
      <c r="D4" s="175"/>
      <c r="E4" s="175"/>
      <c r="F4" s="175"/>
      <c r="G4" s="176"/>
      <c r="H4" s="175"/>
      <c r="I4" s="175"/>
      <c r="J4" s="176"/>
      <c r="K4" s="175"/>
      <c r="L4" s="177"/>
      <c r="M4" s="177"/>
      <c r="N4" s="177"/>
      <c r="O4" s="177"/>
      <c r="P4" s="177"/>
      <c r="Q4" s="177"/>
      <c r="R4" s="177"/>
      <c r="S4" s="175"/>
      <c r="T4" s="175"/>
      <c r="U4" s="175"/>
      <c r="V4" s="175"/>
      <c r="W4" s="175"/>
      <c r="X4" s="175"/>
      <c r="Y4" s="175"/>
      <c r="Z4" s="183"/>
      <c r="AA4" s="183"/>
      <c r="AB4" s="175"/>
      <c r="AC4" s="175"/>
      <c r="AD4" s="175"/>
      <c r="AE4" s="175"/>
      <c r="AF4" s="175"/>
      <c r="AG4" s="184"/>
      <c r="AH4" s="184"/>
      <c r="AI4" s="184"/>
      <c r="AJ4" s="184"/>
      <c r="AK4" s="184"/>
      <c r="AL4" s="184"/>
      <c r="AM4" s="184"/>
      <c r="AN4" s="184"/>
      <c r="AO4" s="184"/>
      <c r="AP4" s="184"/>
      <c r="AQ4" s="184"/>
      <c r="AR4" s="184"/>
      <c r="AS4" s="184"/>
      <c r="AT4" s="184"/>
      <c r="AU4" s="168"/>
      <c r="AV4" s="168"/>
      <c r="AW4" s="168"/>
      <c r="AX4" s="168"/>
      <c r="AY4" s="168"/>
      <c r="AZ4" s="168"/>
      <c r="BA4" s="182" t="s">
        <v>223</v>
      </c>
      <c r="BB4" s="825"/>
      <c r="BC4" s="826"/>
      <c r="BD4" s="826"/>
      <c r="BE4" s="827"/>
      <c r="BF4" s="185"/>
    </row>
    <row r="5" spans="2:64" s="181" customFormat="1" ht="6.75" customHeight="1" x14ac:dyDescent="0.15">
      <c r="B5" s="175"/>
      <c r="C5" s="186"/>
      <c r="D5" s="186"/>
      <c r="E5" s="186"/>
      <c r="F5" s="186"/>
      <c r="G5" s="187"/>
      <c r="H5" s="186"/>
      <c r="I5" s="186"/>
      <c r="J5" s="187"/>
      <c r="K5" s="186"/>
      <c r="L5" s="188"/>
      <c r="M5" s="188"/>
      <c r="N5" s="188"/>
      <c r="O5" s="188"/>
      <c r="P5" s="188"/>
      <c r="Q5" s="188"/>
      <c r="R5" s="188"/>
      <c r="S5" s="186"/>
      <c r="T5" s="186"/>
      <c r="U5" s="186"/>
      <c r="V5" s="186"/>
      <c r="W5" s="186"/>
      <c r="X5" s="186"/>
      <c r="Y5" s="186"/>
      <c r="Z5" s="189"/>
      <c r="AA5" s="189"/>
      <c r="AB5" s="186"/>
      <c r="AC5" s="186"/>
      <c r="AD5" s="186"/>
      <c r="AE5" s="186"/>
      <c r="AF5" s="175"/>
      <c r="AG5" s="184"/>
      <c r="AH5" s="184"/>
      <c r="AI5" s="184"/>
      <c r="AJ5" s="184"/>
      <c r="AK5" s="184"/>
      <c r="AL5" s="184"/>
      <c r="AM5" s="184"/>
      <c r="AN5" s="184"/>
      <c r="AO5" s="184"/>
      <c r="AP5" s="184"/>
      <c r="AQ5" s="184"/>
      <c r="AR5" s="184"/>
      <c r="AS5" s="184"/>
      <c r="AT5" s="184"/>
      <c r="AU5" s="168"/>
      <c r="AV5" s="168"/>
      <c r="AW5" s="168"/>
      <c r="AX5" s="168"/>
      <c r="AY5" s="168"/>
      <c r="AZ5" s="168"/>
      <c r="BA5" s="168"/>
      <c r="BB5" s="168"/>
      <c r="BC5" s="168"/>
      <c r="BD5" s="168"/>
      <c r="BE5" s="185"/>
      <c r="BF5" s="185"/>
    </row>
    <row r="6" spans="2:64" s="181" customFormat="1" ht="20.25" customHeight="1" x14ac:dyDescent="0.15">
      <c r="B6" s="175"/>
      <c r="C6" s="186"/>
      <c r="D6" s="186"/>
      <c r="E6" s="186"/>
      <c r="F6" s="186"/>
      <c r="G6" s="187"/>
      <c r="H6" s="186"/>
      <c r="I6" s="186"/>
      <c r="J6" s="187"/>
      <c r="K6" s="186"/>
      <c r="L6" s="188"/>
      <c r="M6" s="188"/>
      <c r="N6" s="188"/>
      <c r="O6" s="188"/>
      <c r="P6" s="188"/>
      <c r="Q6" s="188"/>
      <c r="R6" s="188"/>
      <c r="S6" s="186"/>
      <c r="T6" s="186"/>
      <c r="U6" s="186"/>
      <c r="V6" s="186"/>
      <c r="W6" s="186"/>
      <c r="X6" s="186"/>
      <c r="Y6" s="186"/>
      <c r="Z6" s="189"/>
      <c r="AA6" s="189"/>
      <c r="AB6" s="186"/>
      <c r="AC6" s="186"/>
      <c r="AD6" s="186"/>
      <c r="AE6" s="186"/>
      <c r="AF6" s="175"/>
      <c r="AG6" s="184"/>
      <c r="AH6" s="184"/>
      <c r="AI6" s="184"/>
      <c r="AJ6" s="184"/>
      <c r="AK6" s="184"/>
      <c r="AL6" s="184" t="s">
        <v>224</v>
      </c>
      <c r="AM6" s="184"/>
      <c r="AN6" s="184"/>
      <c r="AO6" s="184"/>
      <c r="AP6" s="184"/>
      <c r="AQ6" s="184"/>
      <c r="AR6" s="184"/>
      <c r="AS6" s="184"/>
      <c r="AT6" s="190"/>
      <c r="AU6" s="190"/>
      <c r="AV6" s="191"/>
      <c r="AW6" s="184"/>
      <c r="AX6" s="828"/>
      <c r="AY6" s="829"/>
      <c r="AZ6" s="191" t="s">
        <v>225</v>
      </c>
      <c r="BA6" s="184"/>
      <c r="BB6" s="828"/>
      <c r="BC6" s="829"/>
      <c r="BD6" s="191" t="s">
        <v>226</v>
      </c>
      <c r="BE6" s="184"/>
      <c r="BF6" s="185"/>
    </row>
    <row r="7" spans="2:64" s="181" customFormat="1" ht="6.75" customHeight="1" x14ac:dyDescent="0.15">
      <c r="B7" s="175"/>
      <c r="C7" s="186"/>
      <c r="D7" s="186"/>
      <c r="E7" s="186"/>
      <c r="F7" s="186"/>
      <c r="G7" s="187"/>
      <c r="H7" s="186"/>
      <c r="I7" s="186"/>
      <c r="J7" s="187"/>
      <c r="K7" s="186"/>
      <c r="L7" s="188"/>
      <c r="M7" s="188"/>
      <c r="N7" s="188"/>
      <c r="O7" s="188"/>
      <c r="P7" s="188"/>
      <c r="Q7" s="188"/>
      <c r="R7" s="188"/>
      <c r="S7" s="186"/>
      <c r="T7" s="186"/>
      <c r="U7" s="186"/>
      <c r="V7" s="186"/>
      <c r="W7" s="186"/>
      <c r="X7" s="186"/>
      <c r="Y7" s="186"/>
      <c r="Z7" s="189"/>
      <c r="AA7" s="189"/>
      <c r="AB7" s="186"/>
      <c r="AC7" s="186"/>
      <c r="AD7" s="186"/>
      <c r="AE7" s="186"/>
      <c r="AF7" s="175"/>
      <c r="AG7" s="184"/>
      <c r="AH7" s="184"/>
      <c r="AI7" s="184"/>
      <c r="AJ7" s="184"/>
      <c r="AK7" s="184"/>
      <c r="AL7" s="184"/>
      <c r="AM7" s="184"/>
      <c r="AN7" s="184"/>
      <c r="AO7" s="184"/>
      <c r="AP7" s="184"/>
      <c r="AQ7" s="184"/>
      <c r="AR7" s="184"/>
      <c r="AS7" s="184"/>
      <c r="AT7" s="184"/>
      <c r="AU7" s="168"/>
      <c r="AV7" s="168"/>
      <c r="AW7" s="168"/>
      <c r="AX7" s="168"/>
      <c r="AY7" s="168"/>
      <c r="AZ7" s="168"/>
      <c r="BA7" s="168"/>
      <c r="BB7" s="168"/>
      <c r="BC7" s="168"/>
      <c r="BD7" s="168"/>
      <c r="BE7" s="185"/>
      <c r="BF7" s="185"/>
    </row>
    <row r="8" spans="2:64" s="181" customFormat="1" ht="20.25" customHeight="1" x14ac:dyDescent="0.15">
      <c r="B8" s="192"/>
      <c r="C8" s="192"/>
      <c r="D8" s="192"/>
      <c r="E8" s="192"/>
      <c r="F8" s="192"/>
      <c r="G8" s="193"/>
      <c r="H8" s="193"/>
      <c r="I8" s="193"/>
      <c r="J8" s="192"/>
      <c r="K8" s="192"/>
      <c r="L8" s="193"/>
      <c r="M8" s="193"/>
      <c r="N8" s="193"/>
      <c r="O8" s="192"/>
      <c r="P8" s="193"/>
      <c r="Q8" s="193"/>
      <c r="R8" s="193"/>
      <c r="S8" s="194"/>
      <c r="T8" s="195"/>
      <c r="U8" s="195"/>
      <c r="V8" s="196"/>
      <c r="W8" s="175"/>
      <c r="X8" s="175"/>
      <c r="Y8" s="175"/>
      <c r="Z8" s="189"/>
      <c r="AA8" s="197"/>
      <c r="AB8" s="187"/>
      <c r="AC8" s="189"/>
      <c r="AD8" s="189"/>
      <c r="AE8" s="189"/>
      <c r="AF8" s="198"/>
      <c r="AG8" s="199"/>
      <c r="AH8" s="199"/>
      <c r="AI8" s="199"/>
      <c r="AJ8" s="200"/>
      <c r="AK8" s="188"/>
      <c r="AL8" s="197"/>
      <c r="AM8" s="197"/>
      <c r="AN8" s="187"/>
      <c r="AO8" s="190"/>
      <c r="AP8" s="190"/>
      <c r="AQ8" s="190"/>
      <c r="AR8" s="201"/>
      <c r="AS8" s="201"/>
      <c r="AT8" s="184"/>
      <c r="AU8" s="202"/>
      <c r="AV8" s="202"/>
      <c r="AW8" s="203"/>
      <c r="AX8" s="168"/>
      <c r="AY8" s="168" t="s">
        <v>227</v>
      </c>
      <c r="AZ8" s="168"/>
      <c r="BA8" s="168"/>
      <c r="BB8" s="830" t="e">
        <f>DAY(EOMONTH(DATE(AC2,AG2,1),0))</f>
        <v>#VALUE!</v>
      </c>
      <c r="BC8" s="831"/>
      <c r="BD8" s="168" t="s">
        <v>228</v>
      </c>
      <c r="BE8" s="168"/>
      <c r="BF8" s="168"/>
      <c r="BJ8" s="172"/>
      <c r="BK8" s="172"/>
      <c r="BL8" s="172"/>
    </row>
    <row r="9" spans="2:64" s="181" customFormat="1" ht="6" customHeight="1" x14ac:dyDescent="0.15">
      <c r="B9" s="204"/>
      <c r="C9" s="204"/>
      <c r="D9" s="204"/>
      <c r="E9" s="204"/>
      <c r="F9" s="204"/>
      <c r="G9" s="192"/>
      <c r="H9" s="193"/>
      <c r="I9" s="190"/>
      <c r="J9" s="190"/>
      <c r="K9" s="204"/>
      <c r="L9" s="192"/>
      <c r="M9" s="193"/>
      <c r="N9" s="190"/>
      <c r="O9" s="190"/>
      <c r="P9" s="192"/>
      <c r="Q9" s="190"/>
      <c r="R9" s="204"/>
      <c r="S9" s="190"/>
      <c r="T9" s="190"/>
      <c r="U9" s="190"/>
      <c r="V9" s="190"/>
      <c r="W9" s="175"/>
      <c r="X9" s="175"/>
      <c r="Y9" s="175"/>
      <c r="Z9" s="186"/>
      <c r="AA9" s="200"/>
      <c r="AB9" s="200"/>
      <c r="AC9" s="186"/>
      <c r="AD9" s="186"/>
      <c r="AE9" s="186"/>
      <c r="AF9" s="205"/>
      <c r="AG9" s="189"/>
      <c r="AH9" s="200"/>
      <c r="AI9" s="186"/>
      <c r="AJ9" s="199"/>
      <c r="AK9" s="200"/>
      <c r="AL9" s="200"/>
      <c r="AM9" s="200"/>
      <c r="AN9" s="200"/>
      <c r="AO9" s="186"/>
      <c r="AP9" s="184"/>
      <c r="AQ9" s="206"/>
      <c r="AR9" s="206"/>
      <c r="AS9" s="206"/>
      <c r="AT9" s="184"/>
      <c r="AU9" s="168"/>
      <c r="AV9" s="168"/>
      <c r="AW9" s="168"/>
      <c r="AX9" s="168"/>
      <c r="AY9" s="168"/>
      <c r="AZ9" s="168"/>
      <c r="BA9" s="168"/>
      <c r="BB9" s="168"/>
      <c r="BC9" s="168"/>
      <c r="BD9" s="168"/>
      <c r="BE9" s="168"/>
      <c r="BF9" s="168"/>
      <c r="BJ9" s="172"/>
      <c r="BK9" s="172"/>
      <c r="BL9" s="172"/>
    </row>
    <row r="10" spans="2:64" s="181" customFormat="1" ht="18.75" x14ac:dyDescent="0.2">
      <c r="B10" s="192"/>
      <c r="C10" s="192"/>
      <c r="D10" s="192"/>
      <c r="E10" s="192"/>
      <c r="F10" s="192"/>
      <c r="G10" s="193"/>
      <c r="H10" s="193"/>
      <c r="I10" s="193"/>
      <c r="J10" s="192"/>
      <c r="K10" s="192"/>
      <c r="L10" s="193"/>
      <c r="M10" s="193"/>
      <c r="N10" s="193"/>
      <c r="O10" s="192"/>
      <c r="P10" s="193"/>
      <c r="Q10" s="193"/>
      <c r="R10" s="193"/>
      <c r="S10" s="194"/>
      <c r="T10" s="195"/>
      <c r="U10" s="195"/>
      <c r="V10" s="196"/>
      <c r="W10" s="175"/>
      <c r="X10" s="175"/>
      <c r="Y10" s="175"/>
      <c r="Z10" s="189"/>
      <c r="AA10" s="197"/>
      <c r="AB10" s="187"/>
      <c r="AC10" s="189"/>
      <c r="AD10" s="189"/>
      <c r="AE10" s="189"/>
      <c r="AF10" s="205"/>
      <c r="AG10" s="199"/>
      <c r="AH10" s="199"/>
      <c r="AI10" s="199"/>
      <c r="AJ10" s="200"/>
      <c r="AK10" s="188"/>
      <c r="AL10" s="197"/>
      <c r="AM10" s="184"/>
      <c r="AN10" s="184"/>
      <c r="AO10" s="207"/>
      <c r="AP10" s="207"/>
      <c r="AQ10" s="207"/>
      <c r="AR10" s="191"/>
      <c r="AS10" s="206"/>
      <c r="AT10" s="206"/>
      <c r="AU10" s="208"/>
      <c r="AV10" s="209"/>
      <c r="AW10" s="209"/>
      <c r="AX10" s="210"/>
      <c r="AY10" s="210"/>
      <c r="AZ10" s="185" t="s">
        <v>229</v>
      </c>
      <c r="BA10" s="209"/>
      <c r="BB10" s="828"/>
      <c r="BC10" s="832"/>
      <c r="BD10" s="829"/>
      <c r="BE10" s="211" t="s">
        <v>230</v>
      </c>
      <c r="BF10" s="168"/>
      <c r="BJ10" s="172"/>
      <c r="BK10" s="172"/>
      <c r="BL10" s="172"/>
    </row>
    <row r="11" spans="2:64" s="181" customFormat="1" ht="6" customHeight="1" x14ac:dyDescent="0.2">
      <c r="B11" s="204"/>
      <c r="C11" s="204"/>
      <c r="D11" s="204"/>
      <c r="E11" s="204"/>
      <c r="F11" s="212"/>
      <c r="G11" s="204"/>
      <c r="H11" s="204"/>
      <c r="I11" s="204"/>
      <c r="J11" s="204"/>
      <c r="K11" s="192"/>
      <c r="L11" s="193"/>
      <c r="M11" s="190"/>
      <c r="N11" s="190"/>
      <c r="O11" s="192"/>
      <c r="P11" s="190"/>
      <c r="Q11" s="204"/>
      <c r="R11" s="190"/>
      <c r="S11" s="190"/>
      <c r="T11" s="190"/>
      <c r="U11" s="190"/>
      <c r="V11" s="212"/>
      <c r="W11" s="175"/>
      <c r="X11" s="175"/>
      <c r="Y11" s="175"/>
      <c r="Z11" s="186"/>
      <c r="AA11" s="200"/>
      <c r="AB11" s="200"/>
      <c r="AC11" s="186"/>
      <c r="AD11" s="186"/>
      <c r="AE11" s="186"/>
      <c r="AF11" s="205"/>
      <c r="AG11" s="189"/>
      <c r="AH11" s="199"/>
      <c r="AI11" s="200"/>
      <c r="AJ11" s="199"/>
      <c r="AK11" s="200"/>
      <c r="AL11" s="200"/>
      <c r="AM11" s="200"/>
      <c r="AN11" s="200"/>
      <c r="AO11" s="204"/>
      <c r="AP11" s="204"/>
      <c r="AQ11" s="192"/>
      <c r="AR11" s="213"/>
      <c r="AS11" s="206"/>
      <c r="AT11" s="206"/>
      <c r="AU11" s="208"/>
      <c r="AV11" s="209"/>
      <c r="AW11" s="209"/>
      <c r="AX11" s="210"/>
      <c r="AY11" s="210"/>
      <c r="AZ11" s="209"/>
      <c r="BA11" s="209"/>
      <c r="BB11" s="214"/>
      <c r="BC11" s="214"/>
      <c r="BD11" s="214"/>
      <c r="BE11" s="211"/>
      <c r="BF11" s="168"/>
      <c r="BJ11" s="172"/>
      <c r="BK11" s="172"/>
      <c r="BL11" s="172"/>
    </row>
    <row r="12" spans="2:64" s="181" customFormat="1" ht="20.25" customHeight="1" x14ac:dyDescent="0.2">
      <c r="B12" s="215"/>
      <c r="C12" s="215"/>
      <c r="D12" s="215"/>
      <c r="E12" s="215"/>
      <c r="F12" s="215"/>
      <c r="G12" s="215"/>
      <c r="H12" s="215"/>
      <c r="I12" s="215"/>
      <c r="J12" s="215"/>
      <c r="K12" s="215"/>
      <c r="L12" s="215"/>
      <c r="M12" s="215"/>
      <c r="N12" s="215"/>
      <c r="O12" s="215"/>
      <c r="P12" s="215"/>
      <c r="Q12" s="215"/>
      <c r="R12" s="215"/>
      <c r="S12" s="215"/>
      <c r="T12" s="215"/>
      <c r="U12" s="215"/>
      <c r="V12" s="215"/>
      <c r="W12" s="175"/>
      <c r="X12" s="175"/>
      <c r="Y12" s="175"/>
      <c r="Z12" s="192"/>
      <c r="AA12" s="216"/>
      <c r="AB12" s="216"/>
      <c r="AC12" s="192"/>
      <c r="AD12" s="189"/>
      <c r="AE12" s="189"/>
      <c r="AF12" s="198"/>
      <c r="AG12" s="187"/>
      <c r="AH12" s="199"/>
      <c r="AI12" s="200"/>
      <c r="AJ12" s="199"/>
      <c r="AK12" s="200"/>
      <c r="AL12" s="200"/>
      <c r="AM12" s="200"/>
      <c r="AN12" s="200"/>
      <c r="AO12" s="833"/>
      <c r="AP12" s="833"/>
      <c r="AQ12" s="833"/>
      <c r="AR12" s="191"/>
      <c r="AS12" s="206"/>
      <c r="AT12" s="206"/>
      <c r="AU12" s="208"/>
      <c r="AV12" s="209"/>
      <c r="AW12" s="209"/>
      <c r="AX12" s="210"/>
      <c r="AY12" s="210"/>
      <c r="AZ12" s="209"/>
      <c r="BA12" s="209"/>
      <c r="BB12" s="828"/>
      <c r="BC12" s="832"/>
      <c r="BD12" s="829"/>
      <c r="BE12" s="217" t="s">
        <v>231</v>
      </c>
      <c r="BF12" s="168"/>
      <c r="BJ12" s="172"/>
      <c r="BK12" s="172"/>
      <c r="BL12" s="172"/>
    </row>
    <row r="13" spans="2:64" s="181" customFormat="1" ht="6.75" customHeight="1" x14ac:dyDescent="0.2">
      <c r="B13" s="215"/>
      <c r="C13" s="215"/>
      <c r="D13" s="215"/>
      <c r="E13" s="215"/>
      <c r="F13" s="215"/>
      <c r="G13" s="215"/>
      <c r="H13" s="215"/>
      <c r="I13" s="215"/>
      <c r="J13" s="215"/>
      <c r="K13" s="215"/>
      <c r="L13" s="215"/>
      <c r="M13" s="215"/>
      <c r="N13" s="215"/>
      <c r="O13" s="215"/>
      <c r="P13" s="215"/>
      <c r="Q13" s="215"/>
      <c r="R13" s="215"/>
      <c r="S13" s="215"/>
      <c r="T13" s="215"/>
      <c r="U13" s="215"/>
      <c r="V13" s="215"/>
      <c r="W13" s="175"/>
      <c r="X13" s="175"/>
      <c r="Y13" s="175"/>
      <c r="Z13" s="193"/>
      <c r="AA13" s="218"/>
      <c r="AB13" s="218"/>
      <c r="AC13" s="193"/>
      <c r="AD13" s="199"/>
      <c r="AE13" s="199"/>
      <c r="AF13" s="205"/>
      <c r="AG13" s="184"/>
      <c r="AH13" s="184"/>
      <c r="AI13" s="184"/>
      <c r="AJ13" s="184"/>
      <c r="AK13" s="184"/>
      <c r="AL13" s="184"/>
      <c r="AM13" s="184"/>
      <c r="AN13" s="184"/>
      <c r="AO13" s="204"/>
      <c r="AP13" s="204"/>
      <c r="AQ13" s="204"/>
      <c r="AR13" s="184"/>
      <c r="AS13" s="206"/>
      <c r="AT13" s="206"/>
      <c r="AU13" s="208"/>
      <c r="AV13" s="209"/>
      <c r="AW13" s="209"/>
      <c r="AX13" s="210"/>
      <c r="AY13" s="210"/>
      <c r="AZ13" s="209"/>
      <c r="BA13" s="209"/>
      <c r="BB13" s="214"/>
      <c r="BC13" s="214"/>
      <c r="BD13" s="214"/>
      <c r="BE13" s="211"/>
      <c r="BF13" s="168"/>
      <c r="BJ13" s="172"/>
      <c r="BK13" s="172"/>
      <c r="BL13" s="172"/>
    </row>
    <row r="14" spans="2:64" s="181" customFormat="1" ht="18.75" x14ac:dyDescent="0.15">
      <c r="B14" s="215"/>
      <c r="C14" s="215"/>
      <c r="D14" s="215"/>
      <c r="E14" s="215"/>
      <c r="F14" s="215"/>
      <c r="G14" s="215"/>
      <c r="H14" s="215"/>
      <c r="I14" s="215"/>
      <c r="J14" s="215"/>
      <c r="K14" s="215"/>
      <c r="L14" s="215"/>
      <c r="M14" s="215"/>
      <c r="N14" s="215"/>
      <c r="O14" s="215"/>
      <c r="P14" s="215"/>
      <c r="Q14" s="215"/>
      <c r="R14" s="215"/>
      <c r="S14" s="215"/>
      <c r="T14" s="215"/>
      <c r="U14" s="215"/>
      <c r="V14" s="215"/>
      <c r="W14" s="175"/>
      <c r="X14" s="175"/>
      <c r="Y14" s="175"/>
      <c r="Z14" s="192"/>
      <c r="AA14" s="216"/>
      <c r="AB14" s="216"/>
      <c r="AC14" s="192"/>
      <c r="AD14" s="189"/>
      <c r="AE14" s="189"/>
      <c r="AF14" s="205"/>
      <c r="AG14" s="184"/>
      <c r="AH14" s="184"/>
      <c r="AI14" s="184"/>
      <c r="AJ14" s="184"/>
      <c r="AK14" s="184"/>
      <c r="AL14" s="184"/>
      <c r="AM14" s="184"/>
      <c r="AN14" s="184"/>
      <c r="AO14" s="190"/>
      <c r="AP14" s="190"/>
      <c r="AQ14" s="190"/>
      <c r="AR14" s="184"/>
      <c r="AS14" s="206"/>
      <c r="AT14" s="219" t="s">
        <v>232</v>
      </c>
      <c r="AU14" s="859"/>
      <c r="AV14" s="860"/>
      <c r="AW14" s="861"/>
      <c r="AX14" s="214" t="s">
        <v>233</v>
      </c>
      <c r="AY14" s="859"/>
      <c r="AZ14" s="860"/>
      <c r="BA14" s="861"/>
      <c r="BB14" s="220" t="s">
        <v>234</v>
      </c>
      <c r="BC14" s="862">
        <f>(AY14-AU14)*24</f>
        <v>0</v>
      </c>
      <c r="BD14" s="863"/>
      <c r="BE14" s="221" t="s">
        <v>235</v>
      </c>
      <c r="BF14" s="214"/>
      <c r="BJ14" s="172"/>
      <c r="BK14" s="172"/>
      <c r="BL14" s="172"/>
    </row>
    <row r="15" spans="2:64" s="181" customFormat="1" ht="6.75" customHeight="1" x14ac:dyDescent="0.15">
      <c r="B15" s="175"/>
      <c r="C15" s="201"/>
      <c r="D15" s="201"/>
      <c r="E15" s="201"/>
      <c r="F15" s="201"/>
      <c r="G15" s="186"/>
      <c r="H15" s="186"/>
      <c r="I15" s="188"/>
      <c r="J15" s="189"/>
      <c r="K15" s="199"/>
      <c r="L15" s="200"/>
      <c r="M15" s="200"/>
      <c r="N15" s="189"/>
      <c r="O15" s="200"/>
      <c r="P15" s="186"/>
      <c r="Q15" s="199"/>
      <c r="R15" s="200"/>
      <c r="S15" s="200"/>
      <c r="T15" s="200"/>
      <c r="U15" s="200"/>
      <c r="V15" s="186"/>
      <c r="W15" s="188"/>
      <c r="X15" s="222"/>
      <c r="Y15" s="222"/>
      <c r="Z15" s="187"/>
      <c r="AA15" s="189"/>
      <c r="AB15" s="188"/>
      <c r="AC15" s="189"/>
      <c r="AD15" s="199"/>
      <c r="AE15" s="200"/>
      <c r="AF15" s="205"/>
      <c r="AG15" s="198"/>
      <c r="AH15" s="223"/>
      <c r="AI15" s="205"/>
      <c r="AJ15" s="223"/>
      <c r="AK15" s="205"/>
      <c r="AL15" s="205"/>
      <c r="AM15" s="205"/>
      <c r="AN15" s="205"/>
      <c r="AO15" s="224"/>
      <c r="AP15" s="175"/>
      <c r="AQ15" s="183"/>
      <c r="AR15" s="183"/>
      <c r="AS15" s="183"/>
      <c r="AT15" s="183"/>
      <c r="AU15" s="225"/>
      <c r="AV15" s="226"/>
      <c r="AW15" s="226"/>
      <c r="AX15" s="227"/>
      <c r="AY15" s="227"/>
      <c r="AZ15" s="226"/>
      <c r="BA15" s="226"/>
      <c r="BB15" s="228"/>
      <c r="BC15" s="228"/>
      <c r="BD15" s="228"/>
      <c r="BE15" s="229"/>
      <c r="BJ15" s="172"/>
      <c r="BK15" s="172"/>
      <c r="BL15" s="172"/>
    </row>
    <row r="16" spans="2:64" ht="8.4499999999999993" customHeight="1" thickBot="1" x14ac:dyDescent="0.2">
      <c r="B16" s="230"/>
      <c r="C16" s="231"/>
      <c r="D16" s="231"/>
      <c r="E16" s="231"/>
      <c r="F16" s="231"/>
      <c r="G16" s="231"/>
      <c r="H16" s="230"/>
      <c r="I16" s="230"/>
      <c r="J16" s="230"/>
      <c r="K16" s="230"/>
      <c r="L16" s="230"/>
      <c r="M16" s="230"/>
      <c r="N16" s="230"/>
      <c r="O16" s="230"/>
      <c r="P16" s="230"/>
      <c r="Q16" s="230"/>
      <c r="R16" s="230"/>
      <c r="S16" s="230"/>
      <c r="T16" s="230"/>
      <c r="U16" s="230"/>
      <c r="V16" s="230"/>
      <c r="W16" s="230"/>
      <c r="X16" s="231"/>
      <c r="Y16" s="230"/>
      <c r="Z16" s="230"/>
      <c r="AA16" s="230"/>
      <c r="AB16" s="230"/>
      <c r="AC16" s="230"/>
      <c r="AD16" s="230"/>
      <c r="AE16" s="230"/>
      <c r="AF16" s="230"/>
      <c r="AG16" s="230"/>
      <c r="AH16" s="230"/>
      <c r="AI16" s="230"/>
      <c r="AJ16" s="230"/>
      <c r="AK16" s="230"/>
      <c r="AL16" s="230"/>
      <c r="AM16" s="230"/>
      <c r="AN16" s="231"/>
      <c r="AO16" s="230"/>
      <c r="AP16" s="230"/>
      <c r="AQ16" s="230"/>
      <c r="AR16" s="230"/>
      <c r="AS16" s="230"/>
      <c r="AT16" s="230"/>
      <c r="BE16" s="233"/>
      <c r="BF16" s="233"/>
      <c r="BG16" s="233"/>
    </row>
    <row r="17" spans="2:58" ht="20.25" customHeight="1" x14ac:dyDescent="0.15">
      <c r="B17" s="784" t="s">
        <v>170</v>
      </c>
      <c r="C17" s="787" t="s">
        <v>236</v>
      </c>
      <c r="D17" s="788"/>
      <c r="E17" s="789"/>
      <c r="F17" s="234"/>
      <c r="G17" s="796" t="s">
        <v>237</v>
      </c>
      <c r="H17" s="799" t="s">
        <v>238</v>
      </c>
      <c r="I17" s="788"/>
      <c r="J17" s="788"/>
      <c r="K17" s="789"/>
      <c r="L17" s="799" t="s">
        <v>239</v>
      </c>
      <c r="M17" s="788"/>
      <c r="N17" s="788"/>
      <c r="O17" s="802"/>
      <c r="P17" s="805"/>
      <c r="Q17" s="806"/>
      <c r="R17" s="807"/>
      <c r="S17" s="814" t="s">
        <v>240</v>
      </c>
      <c r="T17" s="815"/>
      <c r="U17" s="815"/>
      <c r="V17" s="815"/>
      <c r="W17" s="815"/>
      <c r="X17" s="815"/>
      <c r="Y17" s="815"/>
      <c r="Z17" s="815"/>
      <c r="AA17" s="815"/>
      <c r="AB17" s="815"/>
      <c r="AC17" s="815"/>
      <c r="AD17" s="815"/>
      <c r="AE17" s="815"/>
      <c r="AF17" s="815"/>
      <c r="AG17" s="815"/>
      <c r="AH17" s="815"/>
      <c r="AI17" s="815"/>
      <c r="AJ17" s="815"/>
      <c r="AK17" s="815"/>
      <c r="AL17" s="815"/>
      <c r="AM17" s="815"/>
      <c r="AN17" s="815"/>
      <c r="AO17" s="815"/>
      <c r="AP17" s="815"/>
      <c r="AQ17" s="815"/>
      <c r="AR17" s="815"/>
      <c r="AS17" s="815"/>
      <c r="AT17" s="815"/>
      <c r="AU17" s="815"/>
      <c r="AV17" s="815"/>
      <c r="AW17" s="816"/>
      <c r="AX17" s="838" t="str">
        <f>IF(BB3="４週","(11) 1～4週目の勤務時間数合計","(11) 1か月の勤務時間数   合計")</f>
        <v>(11) 1か月の勤務時間数   合計</v>
      </c>
      <c r="AY17" s="839"/>
      <c r="AZ17" s="844" t="s">
        <v>241</v>
      </c>
      <c r="BA17" s="845"/>
      <c r="BB17" s="850" t="s">
        <v>242</v>
      </c>
      <c r="BC17" s="851"/>
      <c r="BD17" s="851"/>
      <c r="BE17" s="851"/>
      <c r="BF17" s="852"/>
    </row>
    <row r="18" spans="2:58" ht="20.25" customHeight="1" x14ac:dyDescent="0.15">
      <c r="B18" s="785"/>
      <c r="C18" s="790"/>
      <c r="D18" s="791"/>
      <c r="E18" s="792"/>
      <c r="F18" s="235"/>
      <c r="G18" s="797"/>
      <c r="H18" s="800"/>
      <c r="I18" s="791"/>
      <c r="J18" s="791"/>
      <c r="K18" s="792"/>
      <c r="L18" s="800"/>
      <c r="M18" s="791"/>
      <c r="N18" s="791"/>
      <c r="O18" s="803"/>
      <c r="P18" s="808"/>
      <c r="Q18" s="809"/>
      <c r="R18" s="810"/>
      <c r="S18" s="853" t="s">
        <v>243</v>
      </c>
      <c r="T18" s="854"/>
      <c r="U18" s="854"/>
      <c r="V18" s="854"/>
      <c r="W18" s="854"/>
      <c r="X18" s="854"/>
      <c r="Y18" s="855"/>
      <c r="Z18" s="853" t="s">
        <v>244</v>
      </c>
      <c r="AA18" s="854"/>
      <c r="AB18" s="854"/>
      <c r="AC18" s="854"/>
      <c r="AD18" s="854"/>
      <c r="AE18" s="854"/>
      <c r="AF18" s="855"/>
      <c r="AG18" s="853" t="s">
        <v>245</v>
      </c>
      <c r="AH18" s="854"/>
      <c r="AI18" s="854"/>
      <c r="AJ18" s="854"/>
      <c r="AK18" s="854"/>
      <c r="AL18" s="854"/>
      <c r="AM18" s="855"/>
      <c r="AN18" s="853" t="s">
        <v>246</v>
      </c>
      <c r="AO18" s="854"/>
      <c r="AP18" s="854"/>
      <c r="AQ18" s="854"/>
      <c r="AR18" s="854"/>
      <c r="AS18" s="854"/>
      <c r="AT18" s="855"/>
      <c r="AU18" s="856" t="s">
        <v>247</v>
      </c>
      <c r="AV18" s="857"/>
      <c r="AW18" s="858"/>
      <c r="AX18" s="840"/>
      <c r="AY18" s="841"/>
      <c r="AZ18" s="846"/>
      <c r="BA18" s="847"/>
      <c r="BB18" s="658"/>
      <c r="BC18" s="659"/>
      <c r="BD18" s="659"/>
      <c r="BE18" s="659"/>
      <c r="BF18" s="660"/>
    </row>
    <row r="19" spans="2:58" ht="20.25" customHeight="1" x14ac:dyDescent="0.15">
      <c r="B19" s="785"/>
      <c r="C19" s="790"/>
      <c r="D19" s="791"/>
      <c r="E19" s="792"/>
      <c r="F19" s="235"/>
      <c r="G19" s="797"/>
      <c r="H19" s="800"/>
      <c r="I19" s="791"/>
      <c r="J19" s="791"/>
      <c r="K19" s="792"/>
      <c r="L19" s="800"/>
      <c r="M19" s="791"/>
      <c r="N19" s="791"/>
      <c r="O19" s="803"/>
      <c r="P19" s="808"/>
      <c r="Q19" s="809"/>
      <c r="R19" s="810"/>
      <c r="S19" s="236">
        <v>1</v>
      </c>
      <c r="T19" s="237">
        <v>2</v>
      </c>
      <c r="U19" s="237">
        <v>3</v>
      </c>
      <c r="V19" s="237">
        <v>4</v>
      </c>
      <c r="W19" s="237">
        <v>5</v>
      </c>
      <c r="X19" s="237">
        <v>6</v>
      </c>
      <c r="Y19" s="238">
        <v>7</v>
      </c>
      <c r="Z19" s="236">
        <v>8</v>
      </c>
      <c r="AA19" s="237">
        <v>9</v>
      </c>
      <c r="AB19" s="237">
        <v>10</v>
      </c>
      <c r="AC19" s="237">
        <v>11</v>
      </c>
      <c r="AD19" s="237">
        <v>12</v>
      </c>
      <c r="AE19" s="237">
        <v>13</v>
      </c>
      <c r="AF19" s="238">
        <v>14</v>
      </c>
      <c r="AG19" s="239">
        <v>15</v>
      </c>
      <c r="AH19" s="237">
        <v>16</v>
      </c>
      <c r="AI19" s="237">
        <v>17</v>
      </c>
      <c r="AJ19" s="237">
        <v>18</v>
      </c>
      <c r="AK19" s="237">
        <v>19</v>
      </c>
      <c r="AL19" s="237">
        <v>20</v>
      </c>
      <c r="AM19" s="238">
        <v>21</v>
      </c>
      <c r="AN19" s="236">
        <v>22</v>
      </c>
      <c r="AO19" s="237">
        <v>23</v>
      </c>
      <c r="AP19" s="237">
        <v>24</v>
      </c>
      <c r="AQ19" s="237">
        <v>25</v>
      </c>
      <c r="AR19" s="237">
        <v>26</v>
      </c>
      <c r="AS19" s="237">
        <v>27</v>
      </c>
      <c r="AT19" s="238">
        <v>28</v>
      </c>
      <c r="AU19" s="240" t="str">
        <f>IF($BB$3="暦月",IF(DAY(DATE($AC$2,$AG$2,29))=29,29,""),"")</f>
        <v/>
      </c>
      <c r="AV19" s="241" t="str">
        <f>IF($BB$3="暦月",IF(DAY(DATE($AC$2,$AG$2,30))=30,30,""),"")</f>
        <v/>
      </c>
      <c r="AW19" s="242" t="str">
        <f>IF($BB$3="暦月",IF(DAY(DATE($AC$2,$AG$2,31))=31,31,""),"")</f>
        <v/>
      </c>
      <c r="AX19" s="840"/>
      <c r="AY19" s="841"/>
      <c r="AZ19" s="846"/>
      <c r="BA19" s="847"/>
      <c r="BB19" s="658"/>
      <c r="BC19" s="659"/>
      <c r="BD19" s="659"/>
      <c r="BE19" s="659"/>
      <c r="BF19" s="660"/>
    </row>
    <row r="20" spans="2:58" ht="20.25" hidden="1" customHeight="1" x14ac:dyDescent="0.15">
      <c r="B20" s="785"/>
      <c r="C20" s="790"/>
      <c r="D20" s="791"/>
      <c r="E20" s="792"/>
      <c r="F20" s="235"/>
      <c r="G20" s="797"/>
      <c r="H20" s="800"/>
      <c r="I20" s="791"/>
      <c r="J20" s="791"/>
      <c r="K20" s="792"/>
      <c r="L20" s="800"/>
      <c r="M20" s="791"/>
      <c r="N20" s="791"/>
      <c r="O20" s="803"/>
      <c r="P20" s="808"/>
      <c r="Q20" s="809"/>
      <c r="R20" s="810"/>
      <c r="S20" s="236" t="e">
        <f>WEEKDAY(DATE($AC$2,$AG$2,1))</f>
        <v>#VALUE!</v>
      </c>
      <c r="T20" s="237" t="e">
        <f>WEEKDAY(DATE($AC$2,$AG$2,2))</f>
        <v>#VALUE!</v>
      </c>
      <c r="U20" s="237" t="e">
        <f>WEEKDAY(DATE($AC$2,$AG$2,3))</f>
        <v>#VALUE!</v>
      </c>
      <c r="V20" s="237" t="e">
        <f>WEEKDAY(DATE($AC$2,$AG$2,4))</f>
        <v>#VALUE!</v>
      </c>
      <c r="W20" s="237" t="e">
        <f>WEEKDAY(DATE($AC$2,$AG$2,5))</f>
        <v>#VALUE!</v>
      </c>
      <c r="X20" s="237" t="e">
        <f>WEEKDAY(DATE($AC$2,$AG$2,6))</f>
        <v>#VALUE!</v>
      </c>
      <c r="Y20" s="238" t="e">
        <f>WEEKDAY(DATE($AC$2,$AG$2,7))</f>
        <v>#VALUE!</v>
      </c>
      <c r="Z20" s="236" t="e">
        <f>WEEKDAY(DATE($AC$2,$AG$2,8))</f>
        <v>#VALUE!</v>
      </c>
      <c r="AA20" s="237" t="e">
        <f>WEEKDAY(DATE($AC$2,$AG$2,9))</f>
        <v>#VALUE!</v>
      </c>
      <c r="AB20" s="237" t="e">
        <f>WEEKDAY(DATE($AC$2,$AG$2,10))</f>
        <v>#VALUE!</v>
      </c>
      <c r="AC20" s="237" t="e">
        <f>WEEKDAY(DATE($AC$2,$AG$2,11))</f>
        <v>#VALUE!</v>
      </c>
      <c r="AD20" s="237" t="e">
        <f>WEEKDAY(DATE($AC$2,$AG$2,12))</f>
        <v>#VALUE!</v>
      </c>
      <c r="AE20" s="237" t="e">
        <f>WEEKDAY(DATE($AC$2,$AG$2,13))</f>
        <v>#VALUE!</v>
      </c>
      <c r="AF20" s="238" t="e">
        <f>WEEKDAY(DATE($AC$2,$AG$2,14))</f>
        <v>#VALUE!</v>
      </c>
      <c r="AG20" s="236" t="e">
        <f>WEEKDAY(DATE($AC$2,$AG$2,15))</f>
        <v>#VALUE!</v>
      </c>
      <c r="AH20" s="237" t="e">
        <f>WEEKDAY(DATE($AC$2,$AG$2,16))</f>
        <v>#VALUE!</v>
      </c>
      <c r="AI20" s="237" t="e">
        <f>WEEKDAY(DATE($AC$2,$AG$2,17))</f>
        <v>#VALUE!</v>
      </c>
      <c r="AJ20" s="237" t="e">
        <f>WEEKDAY(DATE($AC$2,$AG$2,18))</f>
        <v>#VALUE!</v>
      </c>
      <c r="AK20" s="237" t="e">
        <f>WEEKDAY(DATE($AC$2,$AG$2,19))</f>
        <v>#VALUE!</v>
      </c>
      <c r="AL20" s="237" t="e">
        <f>WEEKDAY(DATE($AC$2,$AG$2,20))</f>
        <v>#VALUE!</v>
      </c>
      <c r="AM20" s="238" t="e">
        <f>WEEKDAY(DATE($AC$2,$AG$2,21))</f>
        <v>#VALUE!</v>
      </c>
      <c r="AN20" s="236" t="e">
        <f>WEEKDAY(DATE($AC$2,$AG$2,22))</f>
        <v>#VALUE!</v>
      </c>
      <c r="AO20" s="237" t="e">
        <f>WEEKDAY(DATE($AC$2,$AG$2,23))</f>
        <v>#VALUE!</v>
      </c>
      <c r="AP20" s="237" t="e">
        <f>WEEKDAY(DATE($AC$2,$AG$2,24))</f>
        <v>#VALUE!</v>
      </c>
      <c r="AQ20" s="237" t="e">
        <f>WEEKDAY(DATE($AC$2,$AG$2,25))</f>
        <v>#VALUE!</v>
      </c>
      <c r="AR20" s="237" t="e">
        <f>WEEKDAY(DATE($AC$2,$AG$2,26))</f>
        <v>#VALUE!</v>
      </c>
      <c r="AS20" s="237" t="e">
        <f>WEEKDAY(DATE($AC$2,$AG$2,27))</f>
        <v>#VALUE!</v>
      </c>
      <c r="AT20" s="238" t="e">
        <f>WEEKDAY(DATE($AC$2,$AG$2,28))</f>
        <v>#VALUE!</v>
      </c>
      <c r="AU20" s="236">
        <f>IF(AU19=29,WEEKDAY(DATE($AC$2,$AG$2,29)),0)</f>
        <v>0</v>
      </c>
      <c r="AV20" s="237">
        <f>IF(AV19=30,WEEKDAY(DATE($AC$2,$AG$2,30)),0)</f>
        <v>0</v>
      </c>
      <c r="AW20" s="238">
        <f>IF(AW19=31,WEEKDAY(DATE($AC$2,$AG$2,31)),0)</f>
        <v>0</v>
      </c>
      <c r="AX20" s="840"/>
      <c r="AY20" s="841"/>
      <c r="AZ20" s="846"/>
      <c r="BA20" s="847"/>
      <c r="BB20" s="658"/>
      <c r="BC20" s="659"/>
      <c r="BD20" s="659"/>
      <c r="BE20" s="659"/>
      <c r="BF20" s="660"/>
    </row>
    <row r="21" spans="2:58" ht="22.5" customHeight="1" thickBot="1" x14ac:dyDescent="0.2">
      <c r="B21" s="786"/>
      <c r="C21" s="793"/>
      <c r="D21" s="794"/>
      <c r="E21" s="795"/>
      <c r="F21" s="243"/>
      <c r="G21" s="798"/>
      <c r="H21" s="801"/>
      <c r="I21" s="794"/>
      <c r="J21" s="794"/>
      <c r="K21" s="795"/>
      <c r="L21" s="801"/>
      <c r="M21" s="794"/>
      <c r="N21" s="794"/>
      <c r="O21" s="804"/>
      <c r="P21" s="811"/>
      <c r="Q21" s="812"/>
      <c r="R21" s="813"/>
      <c r="S21" s="244" t="e">
        <f>IF(S20=1,"日",IF(S20=2,"月",IF(S20=3,"火",IF(S20=4,"水",IF(S20=5,"木",IF(S20=6,"金","土"))))))</f>
        <v>#VALUE!</v>
      </c>
      <c r="T21" s="245" t="e">
        <f t="shared" ref="T21:AT21" si="0">IF(T20=1,"日",IF(T20=2,"月",IF(T20=3,"火",IF(T20=4,"水",IF(T20=5,"木",IF(T20=6,"金","土"))))))</f>
        <v>#VALUE!</v>
      </c>
      <c r="U21" s="245" t="e">
        <f t="shared" si="0"/>
        <v>#VALUE!</v>
      </c>
      <c r="V21" s="245" t="e">
        <f t="shared" si="0"/>
        <v>#VALUE!</v>
      </c>
      <c r="W21" s="245" t="e">
        <f t="shared" si="0"/>
        <v>#VALUE!</v>
      </c>
      <c r="X21" s="245" t="e">
        <f t="shared" si="0"/>
        <v>#VALUE!</v>
      </c>
      <c r="Y21" s="246" t="e">
        <f t="shared" si="0"/>
        <v>#VALUE!</v>
      </c>
      <c r="Z21" s="244" t="e">
        <f>IF(Z20=1,"日",IF(Z20=2,"月",IF(Z20=3,"火",IF(Z20=4,"水",IF(Z20=5,"木",IF(Z20=6,"金","土"))))))</f>
        <v>#VALUE!</v>
      </c>
      <c r="AA21" s="245" t="e">
        <f t="shared" si="0"/>
        <v>#VALUE!</v>
      </c>
      <c r="AB21" s="245" t="e">
        <f t="shared" si="0"/>
        <v>#VALUE!</v>
      </c>
      <c r="AC21" s="245" t="e">
        <f t="shared" si="0"/>
        <v>#VALUE!</v>
      </c>
      <c r="AD21" s="245" t="e">
        <f t="shared" si="0"/>
        <v>#VALUE!</v>
      </c>
      <c r="AE21" s="245" t="e">
        <f t="shared" si="0"/>
        <v>#VALUE!</v>
      </c>
      <c r="AF21" s="246" t="e">
        <f t="shared" si="0"/>
        <v>#VALUE!</v>
      </c>
      <c r="AG21" s="244" t="e">
        <f>IF(AG20=1,"日",IF(AG20=2,"月",IF(AG20=3,"火",IF(AG20=4,"水",IF(AG20=5,"木",IF(AG20=6,"金","土"))))))</f>
        <v>#VALUE!</v>
      </c>
      <c r="AH21" s="245" t="e">
        <f t="shared" si="0"/>
        <v>#VALUE!</v>
      </c>
      <c r="AI21" s="245" t="e">
        <f t="shared" si="0"/>
        <v>#VALUE!</v>
      </c>
      <c r="AJ21" s="245" t="e">
        <f t="shared" si="0"/>
        <v>#VALUE!</v>
      </c>
      <c r="AK21" s="245" t="e">
        <f t="shared" si="0"/>
        <v>#VALUE!</v>
      </c>
      <c r="AL21" s="245" t="e">
        <f t="shared" si="0"/>
        <v>#VALUE!</v>
      </c>
      <c r="AM21" s="246" t="e">
        <f t="shared" si="0"/>
        <v>#VALUE!</v>
      </c>
      <c r="AN21" s="244" t="e">
        <f>IF(AN20=1,"日",IF(AN20=2,"月",IF(AN20=3,"火",IF(AN20=4,"水",IF(AN20=5,"木",IF(AN20=6,"金","土"))))))</f>
        <v>#VALUE!</v>
      </c>
      <c r="AO21" s="245" t="e">
        <f t="shared" si="0"/>
        <v>#VALUE!</v>
      </c>
      <c r="AP21" s="245" t="e">
        <f t="shared" si="0"/>
        <v>#VALUE!</v>
      </c>
      <c r="AQ21" s="245" t="e">
        <f t="shared" si="0"/>
        <v>#VALUE!</v>
      </c>
      <c r="AR21" s="245" t="e">
        <f t="shared" si="0"/>
        <v>#VALUE!</v>
      </c>
      <c r="AS21" s="245" t="e">
        <f t="shared" si="0"/>
        <v>#VALUE!</v>
      </c>
      <c r="AT21" s="246" t="e">
        <f t="shared" si="0"/>
        <v>#VALUE!</v>
      </c>
      <c r="AU21" s="245" t="str">
        <f>IF(AU20=1,"日",IF(AU20=2,"月",IF(AU20=3,"火",IF(AU20=4,"水",IF(AU20=5,"木",IF(AU20=6,"金",IF(AU20=0,"","土")))))))</f>
        <v/>
      </c>
      <c r="AV21" s="245" t="str">
        <f>IF(AV20=1,"日",IF(AV20=2,"月",IF(AV20=3,"火",IF(AV20=4,"水",IF(AV20=5,"木",IF(AV20=6,"金",IF(AV20=0,"","土")))))))</f>
        <v/>
      </c>
      <c r="AW21" s="245" t="str">
        <f>IF(AW20=1,"日",IF(AW20=2,"月",IF(AW20=3,"火",IF(AW20=4,"水",IF(AW20=5,"木",IF(AW20=6,"金",IF(AW20=0,"","土")))))))</f>
        <v/>
      </c>
      <c r="AX21" s="842"/>
      <c r="AY21" s="843"/>
      <c r="AZ21" s="848"/>
      <c r="BA21" s="849"/>
      <c r="BB21" s="661"/>
      <c r="BC21" s="662"/>
      <c r="BD21" s="662"/>
      <c r="BE21" s="662"/>
      <c r="BF21" s="663"/>
    </row>
    <row r="22" spans="2:58" ht="20.25" customHeight="1" x14ac:dyDescent="0.15">
      <c r="B22" s="824">
        <v>1</v>
      </c>
      <c r="C22" s="771"/>
      <c r="D22" s="772"/>
      <c r="E22" s="773"/>
      <c r="F22" s="247"/>
      <c r="G22" s="774"/>
      <c r="H22" s="775"/>
      <c r="I22" s="776"/>
      <c r="J22" s="776"/>
      <c r="K22" s="777"/>
      <c r="L22" s="778"/>
      <c r="M22" s="779"/>
      <c r="N22" s="779"/>
      <c r="O22" s="780"/>
      <c r="P22" s="781" t="s">
        <v>248</v>
      </c>
      <c r="Q22" s="782"/>
      <c r="R22" s="783"/>
      <c r="S22" s="315"/>
      <c r="T22" s="316"/>
      <c r="U22" s="316"/>
      <c r="V22" s="316"/>
      <c r="W22" s="316"/>
      <c r="X22" s="316"/>
      <c r="Y22" s="317"/>
      <c r="Z22" s="315"/>
      <c r="AA22" s="316"/>
      <c r="AB22" s="316"/>
      <c r="AC22" s="316"/>
      <c r="AD22" s="316"/>
      <c r="AE22" s="316"/>
      <c r="AF22" s="317"/>
      <c r="AG22" s="315"/>
      <c r="AH22" s="316"/>
      <c r="AI22" s="316"/>
      <c r="AJ22" s="316"/>
      <c r="AK22" s="316"/>
      <c r="AL22" s="316"/>
      <c r="AM22" s="317"/>
      <c r="AN22" s="315"/>
      <c r="AO22" s="316"/>
      <c r="AP22" s="316"/>
      <c r="AQ22" s="316"/>
      <c r="AR22" s="316"/>
      <c r="AS22" s="316"/>
      <c r="AT22" s="317"/>
      <c r="AU22" s="315"/>
      <c r="AV22" s="316"/>
      <c r="AW22" s="316"/>
      <c r="AX22" s="880"/>
      <c r="AY22" s="881"/>
      <c r="AZ22" s="882"/>
      <c r="BA22" s="883"/>
      <c r="BB22" s="821"/>
      <c r="BC22" s="822"/>
      <c r="BD22" s="822"/>
      <c r="BE22" s="822"/>
      <c r="BF22" s="823"/>
    </row>
    <row r="23" spans="2:58" ht="20.25" customHeight="1" x14ac:dyDescent="0.15">
      <c r="B23" s="727"/>
      <c r="C23" s="731"/>
      <c r="D23" s="732"/>
      <c r="E23" s="733"/>
      <c r="F23" s="251"/>
      <c r="G23" s="738"/>
      <c r="H23" s="743"/>
      <c r="I23" s="741"/>
      <c r="J23" s="741"/>
      <c r="K23" s="742"/>
      <c r="L23" s="745"/>
      <c r="M23" s="708"/>
      <c r="N23" s="708"/>
      <c r="O23" s="709"/>
      <c r="P23" s="713" t="s">
        <v>249</v>
      </c>
      <c r="Q23" s="714"/>
      <c r="R23" s="715"/>
      <c r="S23" s="252" t="str">
        <f>IF(S22="","",VLOOKUP(S22,'シフト記号表（勤務時間帯）'!$C$6:$K$35,9,FALSE))</f>
        <v/>
      </c>
      <c r="T23" s="253" t="str">
        <f>IF(T22="","",VLOOKUP(T22,'シフト記号表（勤務時間帯）'!$C$6:$K$35,9,FALSE))</f>
        <v/>
      </c>
      <c r="U23" s="253" t="str">
        <f>IF(U22="","",VLOOKUP(U22,'シフト記号表（勤務時間帯）'!$C$6:$K$35,9,FALSE))</f>
        <v/>
      </c>
      <c r="V23" s="253" t="str">
        <f>IF(V22="","",VLOOKUP(V22,'シフト記号表（勤務時間帯）'!$C$6:$K$35,9,FALSE))</f>
        <v/>
      </c>
      <c r="W23" s="253" t="str">
        <f>IF(W22="","",VLOOKUP(W22,'シフト記号表（勤務時間帯）'!$C$6:$K$35,9,FALSE))</f>
        <v/>
      </c>
      <c r="X23" s="253" t="str">
        <f>IF(X22="","",VLOOKUP(X22,'シフト記号表（勤務時間帯）'!$C$6:$K$35,9,FALSE))</f>
        <v/>
      </c>
      <c r="Y23" s="254" t="str">
        <f>IF(Y22="","",VLOOKUP(Y22,'シフト記号表（勤務時間帯）'!$C$6:$K$35,9,FALSE))</f>
        <v/>
      </c>
      <c r="Z23" s="252" t="str">
        <f>IF(Z22="","",VLOOKUP(Z22,'シフト記号表（勤務時間帯）'!$C$6:$K$35,9,FALSE))</f>
        <v/>
      </c>
      <c r="AA23" s="253" t="str">
        <f>IF(AA22="","",VLOOKUP(AA22,'シフト記号表（勤務時間帯）'!$C$6:$K$35,9,FALSE))</f>
        <v/>
      </c>
      <c r="AB23" s="253" t="str">
        <f>IF(AB22="","",VLOOKUP(AB22,'シフト記号表（勤務時間帯）'!$C$6:$K$35,9,FALSE))</f>
        <v/>
      </c>
      <c r="AC23" s="253" t="str">
        <f>IF(AC22="","",VLOOKUP(AC22,'シフト記号表（勤務時間帯）'!$C$6:$K$35,9,FALSE))</f>
        <v/>
      </c>
      <c r="AD23" s="253" t="str">
        <f>IF(AD22="","",VLOOKUP(AD22,'シフト記号表（勤務時間帯）'!$C$6:$K$35,9,FALSE))</f>
        <v/>
      </c>
      <c r="AE23" s="253" t="str">
        <f>IF(AE22="","",VLOOKUP(AE22,'シフト記号表（勤務時間帯）'!$C$6:$K$35,9,FALSE))</f>
        <v/>
      </c>
      <c r="AF23" s="254" t="str">
        <f>IF(AF22="","",VLOOKUP(AF22,'シフト記号表（勤務時間帯）'!$C$6:$K$35,9,FALSE))</f>
        <v/>
      </c>
      <c r="AG23" s="252" t="str">
        <f>IF(AG22="","",VLOOKUP(AG22,'シフト記号表（勤務時間帯）'!$C$6:$K$35,9,FALSE))</f>
        <v/>
      </c>
      <c r="AH23" s="253" t="str">
        <f>IF(AH22="","",VLOOKUP(AH22,'シフト記号表（勤務時間帯）'!$C$6:$K$35,9,FALSE))</f>
        <v/>
      </c>
      <c r="AI23" s="253" t="str">
        <f>IF(AI22="","",VLOOKUP(AI22,'シフト記号表（勤務時間帯）'!$C$6:$K$35,9,FALSE))</f>
        <v/>
      </c>
      <c r="AJ23" s="253" t="str">
        <f>IF(AJ22="","",VLOOKUP(AJ22,'シフト記号表（勤務時間帯）'!$C$6:$K$35,9,FALSE))</f>
        <v/>
      </c>
      <c r="AK23" s="253" t="str">
        <f>IF(AK22="","",VLOOKUP(AK22,'シフト記号表（勤務時間帯）'!$C$6:$K$35,9,FALSE))</f>
        <v/>
      </c>
      <c r="AL23" s="253" t="str">
        <f>IF(AL22="","",VLOOKUP(AL22,'シフト記号表（勤務時間帯）'!$C$6:$K$35,9,FALSE))</f>
        <v/>
      </c>
      <c r="AM23" s="254" t="str">
        <f>IF(AM22="","",VLOOKUP(AM22,'シフト記号表（勤務時間帯）'!$C$6:$K$35,9,FALSE))</f>
        <v/>
      </c>
      <c r="AN23" s="252" t="str">
        <f>IF(AN22="","",VLOOKUP(AN22,'シフト記号表（勤務時間帯）'!$C$6:$K$35,9,FALSE))</f>
        <v/>
      </c>
      <c r="AO23" s="253" t="str">
        <f>IF(AO22="","",VLOOKUP(AO22,'シフト記号表（勤務時間帯）'!$C$6:$K$35,9,FALSE))</f>
        <v/>
      </c>
      <c r="AP23" s="253" t="str">
        <f>IF(AP22="","",VLOOKUP(AP22,'シフト記号表（勤務時間帯）'!$C$6:$K$35,9,FALSE))</f>
        <v/>
      </c>
      <c r="AQ23" s="253" t="str">
        <f>IF(AQ22="","",VLOOKUP(AQ22,'シフト記号表（勤務時間帯）'!$C$6:$K$35,9,FALSE))</f>
        <v/>
      </c>
      <c r="AR23" s="253" t="str">
        <f>IF(AR22="","",VLOOKUP(AR22,'シフト記号表（勤務時間帯）'!$C$6:$K$35,9,FALSE))</f>
        <v/>
      </c>
      <c r="AS23" s="253" t="str">
        <f>IF(AS22="","",VLOOKUP(AS22,'シフト記号表（勤務時間帯）'!$C$6:$K$35,9,FALSE))</f>
        <v/>
      </c>
      <c r="AT23" s="254" t="str">
        <f>IF(AT22="","",VLOOKUP(AT22,'シフト記号表（勤務時間帯）'!$C$6:$K$35,9,FALSE))</f>
        <v/>
      </c>
      <c r="AU23" s="252" t="str">
        <f>IF(AU22="","",VLOOKUP(AU22,'シフト記号表（勤務時間帯）'!$C$6:$K$35,9,FALSE))</f>
        <v/>
      </c>
      <c r="AV23" s="253" t="str">
        <f>IF(AV22="","",VLOOKUP(AV22,'シフト記号表（勤務時間帯）'!$C$6:$K$35,9,FALSE))</f>
        <v/>
      </c>
      <c r="AW23" s="253" t="str">
        <f>IF(AW22="","",VLOOKUP(AW22,'シフト記号表（勤務時間帯）'!$C$6:$K$35,9,FALSE))</f>
        <v/>
      </c>
      <c r="AX23" s="716" t="str">
        <f>IF($BB$3="４週",SUM(S23:AT23),IF($BB$3="暦月",SUM(S23:AW23),""))</f>
        <v/>
      </c>
      <c r="AY23" s="717"/>
      <c r="AZ23" s="718" t="str">
        <f>IF($BB$3="４週",AX23/4,IF($BB$3="暦月",'勤務表（参考様式1_1枚版）'!AX23/('勤務表（参考様式1_1枚版）'!$BB$8/7),""))</f>
        <v/>
      </c>
      <c r="BA23" s="719"/>
      <c r="BB23" s="765"/>
      <c r="BC23" s="766"/>
      <c r="BD23" s="766"/>
      <c r="BE23" s="766"/>
      <c r="BF23" s="767"/>
    </row>
    <row r="24" spans="2:58" ht="20.25" customHeight="1" x14ac:dyDescent="0.15">
      <c r="B24" s="727"/>
      <c r="C24" s="734"/>
      <c r="D24" s="735"/>
      <c r="E24" s="736"/>
      <c r="F24" s="255">
        <f>C22</f>
        <v>0</v>
      </c>
      <c r="G24" s="738"/>
      <c r="H24" s="743"/>
      <c r="I24" s="741"/>
      <c r="J24" s="741"/>
      <c r="K24" s="742"/>
      <c r="L24" s="745"/>
      <c r="M24" s="708"/>
      <c r="N24" s="708"/>
      <c r="O24" s="709"/>
      <c r="P24" s="720" t="s">
        <v>250</v>
      </c>
      <c r="Q24" s="721"/>
      <c r="R24" s="722"/>
      <c r="S24" s="256" t="str">
        <f>IF(S22="","",VLOOKUP(S22,'シフト記号表（勤務時間帯）'!$C$6:$U$35,19,FALSE))</f>
        <v/>
      </c>
      <c r="T24" s="257" t="str">
        <f>IF(T22="","",VLOOKUP(T22,'シフト記号表（勤務時間帯）'!$C$6:$U$35,19,FALSE))</f>
        <v/>
      </c>
      <c r="U24" s="257" t="str">
        <f>IF(U22="","",VLOOKUP(U22,'シフト記号表（勤務時間帯）'!$C$6:$U$35,19,FALSE))</f>
        <v/>
      </c>
      <c r="V24" s="257" t="str">
        <f>IF(V22="","",VLOOKUP(V22,'シフト記号表（勤務時間帯）'!$C$6:$U$35,19,FALSE))</f>
        <v/>
      </c>
      <c r="W24" s="257" t="str">
        <f>IF(W22="","",VLOOKUP(W22,'シフト記号表（勤務時間帯）'!$C$6:$U$35,19,FALSE))</f>
        <v/>
      </c>
      <c r="X24" s="257" t="str">
        <f>IF(X22="","",VLOOKUP(X22,'シフト記号表（勤務時間帯）'!$C$6:$U$35,19,FALSE))</f>
        <v/>
      </c>
      <c r="Y24" s="258" t="str">
        <f>IF(Y22="","",VLOOKUP(Y22,'シフト記号表（勤務時間帯）'!$C$6:$U$35,19,FALSE))</f>
        <v/>
      </c>
      <c r="Z24" s="256" t="str">
        <f>IF(Z22="","",VLOOKUP(Z22,'シフト記号表（勤務時間帯）'!$C$6:$U$35,19,FALSE))</f>
        <v/>
      </c>
      <c r="AA24" s="257" t="str">
        <f>IF(AA22="","",VLOOKUP(AA22,'シフト記号表（勤務時間帯）'!$C$6:$U$35,19,FALSE))</f>
        <v/>
      </c>
      <c r="AB24" s="257" t="str">
        <f>IF(AB22="","",VLOOKUP(AB22,'シフト記号表（勤務時間帯）'!$C$6:$U$35,19,FALSE))</f>
        <v/>
      </c>
      <c r="AC24" s="257" t="str">
        <f>IF(AC22="","",VLOOKUP(AC22,'シフト記号表（勤務時間帯）'!$C$6:$U$35,19,FALSE))</f>
        <v/>
      </c>
      <c r="AD24" s="257" t="str">
        <f>IF(AD22="","",VLOOKUP(AD22,'シフト記号表（勤務時間帯）'!$C$6:$U$35,19,FALSE))</f>
        <v/>
      </c>
      <c r="AE24" s="257" t="str">
        <f>IF(AE22="","",VLOOKUP(AE22,'シフト記号表（勤務時間帯）'!$C$6:$U$35,19,FALSE))</f>
        <v/>
      </c>
      <c r="AF24" s="258" t="str">
        <f>IF(AF22="","",VLOOKUP(AF22,'シフト記号表（勤務時間帯）'!$C$6:$U$35,19,FALSE))</f>
        <v/>
      </c>
      <c r="AG24" s="256" t="str">
        <f>IF(AG22="","",VLOOKUP(AG22,'シフト記号表（勤務時間帯）'!$C$6:$U$35,19,FALSE))</f>
        <v/>
      </c>
      <c r="AH24" s="257" t="str">
        <f>IF(AH22="","",VLOOKUP(AH22,'シフト記号表（勤務時間帯）'!$C$6:$U$35,19,FALSE))</f>
        <v/>
      </c>
      <c r="AI24" s="257" t="str">
        <f>IF(AI22="","",VLOOKUP(AI22,'シフト記号表（勤務時間帯）'!$C$6:$U$35,19,FALSE))</f>
        <v/>
      </c>
      <c r="AJ24" s="257" t="str">
        <f>IF(AJ22="","",VLOOKUP(AJ22,'シフト記号表（勤務時間帯）'!$C$6:$U$35,19,FALSE))</f>
        <v/>
      </c>
      <c r="AK24" s="257" t="str">
        <f>IF(AK22="","",VLOOKUP(AK22,'シフト記号表（勤務時間帯）'!$C$6:$U$35,19,FALSE))</f>
        <v/>
      </c>
      <c r="AL24" s="257" t="str">
        <f>IF(AL22="","",VLOOKUP(AL22,'シフト記号表（勤務時間帯）'!$C$6:$U$35,19,FALSE))</f>
        <v/>
      </c>
      <c r="AM24" s="258" t="str">
        <f>IF(AM22="","",VLOOKUP(AM22,'シフト記号表（勤務時間帯）'!$C$6:$U$35,19,FALSE))</f>
        <v/>
      </c>
      <c r="AN24" s="256" t="str">
        <f>IF(AN22="","",VLOOKUP(AN22,'シフト記号表（勤務時間帯）'!$C$6:$U$35,19,FALSE))</f>
        <v/>
      </c>
      <c r="AO24" s="257" t="str">
        <f>IF(AO22="","",VLOOKUP(AO22,'シフト記号表（勤務時間帯）'!$C$6:$U$35,19,FALSE))</f>
        <v/>
      </c>
      <c r="AP24" s="257" t="str">
        <f>IF(AP22="","",VLOOKUP(AP22,'シフト記号表（勤務時間帯）'!$C$6:$U$35,19,FALSE))</f>
        <v/>
      </c>
      <c r="AQ24" s="257" t="str">
        <f>IF(AQ22="","",VLOOKUP(AQ22,'シフト記号表（勤務時間帯）'!$C$6:$U$35,19,FALSE))</f>
        <v/>
      </c>
      <c r="AR24" s="257" t="str">
        <f>IF(AR22="","",VLOOKUP(AR22,'シフト記号表（勤務時間帯）'!$C$6:$U$35,19,FALSE))</f>
        <v/>
      </c>
      <c r="AS24" s="257" t="str">
        <f>IF(AS22="","",VLOOKUP(AS22,'シフト記号表（勤務時間帯）'!$C$6:$U$35,19,FALSE))</f>
        <v/>
      </c>
      <c r="AT24" s="258" t="str">
        <f>IF(AT22="","",VLOOKUP(AT22,'シフト記号表（勤務時間帯）'!$C$6:$U$35,19,FALSE))</f>
        <v/>
      </c>
      <c r="AU24" s="256" t="str">
        <f>IF(AU22="","",VLOOKUP(AU22,'シフト記号表（勤務時間帯）'!$C$6:$U$35,19,FALSE))</f>
        <v/>
      </c>
      <c r="AV24" s="257" t="str">
        <f>IF(AV22="","",VLOOKUP(AV22,'シフト記号表（勤務時間帯）'!$C$6:$U$35,19,FALSE))</f>
        <v/>
      </c>
      <c r="AW24" s="257" t="str">
        <f>IF(AW22="","",VLOOKUP(AW22,'シフト記号表（勤務時間帯）'!$C$6:$U$35,19,FALSE))</f>
        <v/>
      </c>
      <c r="AX24" s="723" t="str">
        <f>IF($BB$3="４週",SUM(S24:AT24),IF($BB$3="暦月",SUM(S24:AW24),""))</f>
        <v/>
      </c>
      <c r="AY24" s="724"/>
      <c r="AZ24" s="725" t="str">
        <f>IF($BB$3="４週",AX24/4,IF($BB$3="暦月",'勤務表（参考様式1_1枚版）'!AX24/('勤務表（参考様式1_1枚版）'!$BB$8/7),""))</f>
        <v/>
      </c>
      <c r="BA24" s="726"/>
      <c r="BB24" s="768"/>
      <c r="BC24" s="769"/>
      <c r="BD24" s="769"/>
      <c r="BE24" s="769"/>
      <c r="BF24" s="770"/>
    </row>
    <row r="25" spans="2:58" ht="20.25" customHeight="1" x14ac:dyDescent="0.15">
      <c r="B25" s="727">
        <f>B22+1</f>
        <v>2</v>
      </c>
      <c r="C25" s="728"/>
      <c r="D25" s="729"/>
      <c r="E25" s="730"/>
      <c r="F25" s="259"/>
      <c r="G25" s="737"/>
      <c r="H25" s="740"/>
      <c r="I25" s="741"/>
      <c r="J25" s="741"/>
      <c r="K25" s="742"/>
      <c r="L25" s="744"/>
      <c r="M25" s="705"/>
      <c r="N25" s="705"/>
      <c r="O25" s="706"/>
      <c r="P25" s="747" t="s">
        <v>248</v>
      </c>
      <c r="Q25" s="748"/>
      <c r="R25" s="749"/>
      <c r="S25" s="315"/>
      <c r="T25" s="316"/>
      <c r="U25" s="316"/>
      <c r="V25" s="316"/>
      <c r="W25" s="316"/>
      <c r="X25" s="316"/>
      <c r="Y25" s="317"/>
      <c r="Z25" s="315"/>
      <c r="AA25" s="316"/>
      <c r="AB25" s="316"/>
      <c r="AC25" s="316"/>
      <c r="AD25" s="316"/>
      <c r="AE25" s="316"/>
      <c r="AF25" s="317"/>
      <c r="AG25" s="315"/>
      <c r="AH25" s="316"/>
      <c r="AI25" s="316"/>
      <c r="AJ25" s="316"/>
      <c r="AK25" s="316"/>
      <c r="AL25" s="316"/>
      <c r="AM25" s="317"/>
      <c r="AN25" s="315"/>
      <c r="AO25" s="316"/>
      <c r="AP25" s="316"/>
      <c r="AQ25" s="316"/>
      <c r="AR25" s="316"/>
      <c r="AS25" s="316"/>
      <c r="AT25" s="317"/>
      <c r="AU25" s="315"/>
      <c r="AV25" s="316"/>
      <c r="AW25" s="316"/>
      <c r="AX25" s="864"/>
      <c r="AY25" s="865"/>
      <c r="AZ25" s="866"/>
      <c r="BA25" s="867"/>
      <c r="BB25" s="762"/>
      <c r="BC25" s="763"/>
      <c r="BD25" s="763"/>
      <c r="BE25" s="763"/>
      <c r="BF25" s="764"/>
    </row>
    <row r="26" spans="2:58" ht="20.25" customHeight="1" x14ac:dyDescent="0.15">
      <c r="B26" s="727"/>
      <c r="C26" s="731"/>
      <c r="D26" s="732"/>
      <c r="E26" s="733"/>
      <c r="F26" s="251"/>
      <c r="G26" s="738"/>
      <c r="H26" s="743"/>
      <c r="I26" s="741"/>
      <c r="J26" s="741"/>
      <c r="K26" s="742"/>
      <c r="L26" s="745"/>
      <c r="M26" s="708"/>
      <c r="N26" s="708"/>
      <c r="O26" s="709"/>
      <c r="P26" s="713" t="s">
        <v>249</v>
      </c>
      <c r="Q26" s="714"/>
      <c r="R26" s="715"/>
      <c r="S26" s="252" t="str">
        <f>IF(S25="","",VLOOKUP(S25,'シフト記号表（勤務時間帯）'!$C$6:$K$35,9,FALSE))</f>
        <v/>
      </c>
      <c r="T26" s="253" t="str">
        <f>IF(T25="","",VLOOKUP(T25,'シフト記号表（勤務時間帯）'!$C$6:$K$35,9,FALSE))</f>
        <v/>
      </c>
      <c r="U26" s="253" t="str">
        <f>IF(U25="","",VLOOKUP(U25,'シフト記号表（勤務時間帯）'!$C$6:$K$35,9,FALSE))</f>
        <v/>
      </c>
      <c r="V26" s="253" t="str">
        <f>IF(V25="","",VLOOKUP(V25,'シフト記号表（勤務時間帯）'!$C$6:$K$35,9,FALSE))</f>
        <v/>
      </c>
      <c r="W26" s="253" t="str">
        <f>IF(W25="","",VLOOKUP(W25,'シフト記号表（勤務時間帯）'!$C$6:$K$35,9,FALSE))</f>
        <v/>
      </c>
      <c r="X26" s="253" t="str">
        <f>IF(X25="","",VLOOKUP(X25,'シフト記号表（勤務時間帯）'!$C$6:$K$35,9,FALSE))</f>
        <v/>
      </c>
      <c r="Y26" s="254" t="str">
        <f>IF(Y25="","",VLOOKUP(Y25,'シフト記号表（勤務時間帯）'!$C$6:$K$35,9,FALSE))</f>
        <v/>
      </c>
      <c r="Z26" s="252" t="str">
        <f>IF(Z25="","",VLOOKUP(Z25,'シフト記号表（勤務時間帯）'!$C$6:$K$35,9,FALSE))</f>
        <v/>
      </c>
      <c r="AA26" s="253" t="str">
        <f>IF(AA25="","",VLOOKUP(AA25,'シフト記号表（勤務時間帯）'!$C$6:$K$35,9,FALSE))</f>
        <v/>
      </c>
      <c r="AB26" s="253" t="str">
        <f>IF(AB25="","",VLOOKUP(AB25,'シフト記号表（勤務時間帯）'!$C$6:$K$35,9,FALSE))</f>
        <v/>
      </c>
      <c r="AC26" s="253" t="str">
        <f>IF(AC25="","",VLOOKUP(AC25,'シフト記号表（勤務時間帯）'!$C$6:$K$35,9,FALSE))</f>
        <v/>
      </c>
      <c r="AD26" s="253" t="str">
        <f>IF(AD25="","",VLOOKUP(AD25,'シフト記号表（勤務時間帯）'!$C$6:$K$35,9,FALSE))</f>
        <v/>
      </c>
      <c r="AE26" s="253" t="str">
        <f>IF(AE25="","",VLOOKUP(AE25,'シフト記号表（勤務時間帯）'!$C$6:$K$35,9,FALSE))</f>
        <v/>
      </c>
      <c r="AF26" s="254" t="str">
        <f>IF(AF25="","",VLOOKUP(AF25,'シフト記号表（勤務時間帯）'!$C$6:$K$35,9,FALSE))</f>
        <v/>
      </c>
      <c r="AG26" s="252" t="str">
        <f>IF(AG25="","",VLOOKUP(AG25,'シフト記号表（勤務時間帯）'!$C$6:$K$35,9,FALSE))</f>
        <v/>
      </c>
      <c r="AH26" s="253" t="str">
        <f>IF(AH25="","",VLOOKUP(AH25,'シフト記号表（勤務時間帯）'!$C$6:$K$35,9,FALSE))</f>
        <v/>
      </c>
      <c r="AI26" s="253" t="str">
        <f>IF(AI25="","",VLOOKUP(AI25,'シフト記号表（勤務時間帯）'!$C$6:$K$35,9,FALSE))</f>
        <v/>
      </c>
      <c r="AJ26" s="253" t="str">
        <f>IF(AJ25="","",VLOOKUP(AJ25,'シフト記号表（勤務時間帯）'!$C$6:$K$35,9,FALSE))</f>
        <v/>
      </c>
      <c r="AK26" s="253" t="str">
        <f>IF(AK25="","",VLOOKUP(AK25,'シフト記号表（勤務時間帯）'!$C$6:$K$35,9,FALSE))</f>
        <v/>
      </c>
      <c r="AL26" s="253" t="str">
        <f>IF(AL25="","",VLOOKUP(AL25,'シフト記号表（勤務時間帯）'!$C$6:$K$35,9,FALSE))</f>
        <v/>
      </c>
      <c r="AM26" s="254" t="str">
        <f>IF(AM25="","",VLOOKUP(AM25,'シフト記号表（勤務時間帯）'!$C$6:$K$35,9,FALSE))</f>
        <v/>
      </c>
      <c r="AN26" s="252" t="str">
        <f>IF(AN25="","",VLOOKUP(AN25,'シフト記号表（勤務時間帯）'!$C$6:$K$35,9,FALSE))</f>
        <v/>
      </c>
      <c r="AO26" s="253" t="str">
        <f>IF(AO25="","",VLOOKUP(AO25,'シフト記号表（勤務時間帯）'!$C$6:$K$35,9,FALSE))</f>
        <v/>
      </c>
      <c r="AP26" s="253" t="str">
        <f>IF(AP25="","",VLOOKUP(AP25,'シフト記号表（勤務時間帯）'!$C$6:$K$35,9,FALSE))</f>
        <v/>
      </c>
      <c r="AQ26" s="253" t="str">
        <f>IF(AQ25="","",VLOOKUP(AQ25,'シフト記号表（勤務時間帯）'!$C$6:$K$35,9,FALSE))</f>
        <v/>
      </c>
      <c r="AR26" s="253" t="str">
        <f>IF(AR25="","",VLOOKUP(AR25,'シフト記号表（勤務時間帯）'!$C$6:$K$35,9,FALSE))</f>
        <v/>
      </c>
      <c r="AS26" s="253" t="str">
        <f>IF(AS25="","",VLOOKUP(AS25,'シフト記号表（勤務時間帯）'!$C$6:$K$35,9,FALSE))</f>
        <v/>
      </c>
      <c r="AT26" s="254" t="str">
        <f>IF(AT25="","",VLOOKUP(AT25,'シフト記号表（勤務時間帯）'!$C$6:$K$35,9,FALSE))</f>
        <v/>
      </c>
      <c r="AU26" s="252" t="str">
        <f>IF(AU25="","",VLOOKUP(AU25,'シフト記号表（勤務時間帯）'!$C$6:$K$35,9,FALSE))</f>
        <v/>
      </c>
      <c r="AV26" s="253" t="str">
        <f>IF(AV25="","",VLOOKUP(AV25,'シフト記号表（勤務時間帯）'!$C$6:$K$35,9,FALSE))</f>
        <v/>
      </c>
      <c r="AW26" s="253" t="str">
        <f>IF(AW25="","",VLOOKUP(AW25,'シフト記号表（勤務時間帯）'!$C$6:$K$35,9,FALSE))</f>
        <v/>
      </c>
      <c r="AX26" s="716" t="str">
        <f>IF($BB$3="４週",SUM(S26:AT26),IF($BB$3="暦月",SUM(S26:AW26),""))</f>
        <v/>
      </c>
      <c r="AY26" s="717"/>
      <c r="AZ26" s="718" t="str">
        <f>IF($BB$3="４週",AX26/4,IF($BB$3="暦月",'勤務表（参考様式1_1枚版）'!AX26/('勤務表（参考様式1_1枚版）'!$BB$8/7),""))</f>
        <v/>
      </c>
      <c r="BA26" s="719"/>
      <c r="BB26" s="765"/>
      <c r="BC26" s="766"/>
      <c r="BD26" s="766"/>
      <c r="BE26" s="766"/>
      <c r="BF26" s="767"/>
    </row>
    <row r="27" spans="2:58" ht="20.25" customHeight="1" x14ac:dyDescent="0.15">
      <c r="B27" s="727"/>
      <c r="C27" s="734"/>
      <c r="D27" s="735"/>
      <c r="E27" s="736"/>
      <c r="F27" s="251">
        <f>C25</f>
        <v>0</v>
      </c>
      <c r="G27" s="739"/>
      <c r="H27" s="743"/>
      <c r="I27" s="741"/>
      <c r="J27" s="741"/>
      <c r="K27" s="742"/>
      <c r="L27" s="746"/>
      <c r="M27" s="711"/>
      <c r="N27" s="711"/>
      <c r="O27" s="712"/>
      <c r="P27" s="720" t="s">
        <v>250</v>
      </c>
      <c r="Q27" s="721"/>
      <c r="R27" s="722"/>
      <c r="S27" s="256" t="str">
        <f>IF(S25="","",VLOOKUP(S25,'シフト記号表（勤務時間帯）'!$C$6:$U$35,19,FALSE))</f>
        <v/>
      </c>
      <c r="T27" s="257" t="str">
        <f>IF(T25="","",VLOOKUP(T25,'シフト記号表（勤務時間帯）'!$C$6:$U$35,19,FALSE))</f>
        <v/>
      </c>
      <c r="U27" s="257" t="str">
        <f>IF(U25="","",VLOOKUP(U25,'シフト記号表（勤務時間帯）'!$C$6:$U$35,19,FALSE))</f>
        <v/>
      </c>
      <c r="V27" s="257" t="str">
        <f>IF(V25="","",VLOOKUP(V25,'シフト記号表（勤務時間帯）'!$C$6:$U$35,19,FALSE))</f>
        <v/>
      </c>
      <c r="W27" s="257" t="str">
        <f>IF(W25="","",VLOOKUP(W25,'シフト記号表（勤務時間帯）'!$C$6:$U$35,19,FALSE))</f>
        <v/>
      </c>
      <c r="X27" s="257" t="str">
        <f>IF(X25="","",VLOOKUP(X25,'シフト記号表（勤務時間帯）'!$C$6:$U$35,19,FALSE))</f>
        <v/>
      </c>
      <c r="Y27" s="258" t="str">
        <f>IF(Y25="","",VLOOKUP(Y25,'シフト記号表（勤務時間帯）'!$C$6:$U$35,19,FALSE))</f>
        <v/>
      </c>
      <c r="Z27" s="256" t="str">
        <f>IF(Z25="","",VLOOKUP(Z25,'シフト記号表（勤務時間帯）'!$C$6:$U$35,19,FALSE))</f>
        <v/>
      </c>
      <c r="AA27" s="257" t="str">
        <f>IF(AA25="","",VLOOKUP(AA25,'シフト記号表（勤務時間帯）'!$C$6:$U$35,19,FALSE))</f>
        <v/>
      </c>
      <c r="AB27" s="257" t="str">
        <f>IF(AB25="","",VLOOKUP(AB25,'シフト記号表（勤務時間帯）'!$C$6:$U$35,19,FALSE))</f>
        <v/>
      </c>
      <c r="AC27" s="257" t="str">
        <f>IF(AC25="","",VLOOKUP(AC25,'シフト記号表（勤務時間帯）'!$C$6:$U$35,19,FALSE))</f>
        <v/>
      </c>
      <c r="AD27" s="257" t="str">
        <f>IF(AD25="","",VLOOKUP(AD25,'シフト記号表（勤務時間帯）'!$C$6:$U$35,19,FALSE))</f>
        <v/>
      </c>
      <c r="AE27" s="257" t="str">
        <f>IF(AE25="","",VLOOKUP(AE25,'シフト記号表（勤務時間帯）'!$C$6:$U$35,19,FALSE))</f>
        <v/>
      </c>
      <c r="AF27" s="258" t="str">
        <f>IF(AF25="","",VLOOKUP(AF25,'シフト記号表（勤務時間帯）'!$C$6:$U$35,19,FALSE))</f>
        <v/>
      </c>
      <c r="AG27" s="256" t="str">
        <f>IF(AG25="","",VLOOKUP(AG25,'シフト記号表（勤務時間帯）'!$C$6:$U$35,19,FALSE))</f>
        <v/>
      </c>
      <c r="AH27" s="257" t="str">
        <f>IF(AH25="","",VLOOKUP(AH25,'シフト記号表（勤務時間帯）'!$C$6:$U$35,19,FALSE))</f>
        <v/>
      </c>
      <c r="AI27" s="257" t="str">
        <f>IF(AI25="","",VLOOKUP(AI25,'シフト記号表（勤務時間帯）'!$C$6:$U$35,19,FALSE))</f>
        <v/>
      </c>
      <c r="AJ27" s="257" t="str">
        <f>IF(AJ25="","",VLOOKUP(AJ25,'シフト記号表（勤務時間帯）'!$C$6:$U$35,19,FALSE))</f>
        <v/>
      </c>
      <c r="AK27" s="257" t="str">
        <f>IF(AK25="","",VLOOKUP(AK25,'シフト記号表（勤務時間帯）'!$C$6:$U$35,19,FALSE))</f>
        <v/>
      </c>
      <c r="AL27" s="257" t="str">
        <f>IF(AL25="","",VLOOKUP(AL25,'シフト記号表（勤務時間帯）'!$C$6:$U$35,19,FALSE))</f>
        <v/>
      </c>
      <c r="AM27" s="258" t="str">
        <f>IF(AM25="","",VLOOKUP(AM25,'シフト記号表（勤務時間帯）'!$C$6:$U$35,19,FALSE))</f>
        <v/>
      </c>
      <c r="AN27" s="256" t="str">
        <f>IF(AN25="","",VLOOKUP(AN25,'シフト記号表（勤務時間帯）'!$C$6:$U$35,19,FALSE))</f>
        <v/>
      </c>
      <c r="AO27" s="257" t="str">
        <f>IF(AO25="","",VLOOKUP(AO25,'シフト記号表（勤務時間帯）'!$C$6:$U$35,19,FALSE))</f>
        <v/>
      </c>
      <c r="AP27" s="257" t="str">
        <f>IF(AP25="","",VLOOKUP(AP25,'シフト記号表（勤務時間帯）'!$C$6:$U$35,19,FALSE))</f>
        <v/>
      </c>
      <c r="AQ27" s="257" t="str">
        <f>IF(AQ25="","",VLOOKUP(AQ25,'シフト記号表（勤務時間帯）'!$C$6:$U$35,19,FALSE))</f>
        <v/>
      </c>
      <c r="AR27" s="257" t="str">
        <f>IF(AR25="","",VLOOKUP(AR25,'シフト記号表（勤務時間帯）'!$C$6:$U$35,19,FALSE))</f>
        <v/>
      </c>
      <c r="AS27" s="257" t="str">
        <f>IF(AS25="","",VLOOKUP(AS25,'シフト記号表（勤務時間帯）'!$C$6:$U$35,19,FALSE))</f>
        <v/>
      </c>
      <c r="AT27" s="258" t="str">
        <f>IF(AT25="","",VLOOKUP(AT25,'シフト記号表（勤務時間帯）'!$C$6:$U$35,19,FALSE))</f>
        <v/>
      </c>
      <c r="AU27" s="256" t="str">
        <f>IF(AU25="","",VLOOKUP(AU25,'シフト記号表（勤務時間帯）'!$C$6:$U$35,19,FALSE))</f>
        <v/>
      </c>
      <c r="AV27" s="257" t="str">
        <f>IF(AV25="","",VLOOKUP(AV25,'シフト記号表（勤務時間帯）'!$C$6:$U$35,19,FALSE))</f>
        <v/>
      </c>
      <c r="AW27" s="257" t="str">
        <f>IF(AW25="","",VLOOKUP(AW25,'シフト記号表（勤務時間帯）'!$C$6:$U$35,19,FALSE))</f>
        <v/>
      </c>
      <c r="AX27" s="723" t="str">
        <f>IF($BB$3="４週",SUM(S27:AT27),IF($BB$3="暦月",SUM(S27:AW27),""))</f>
        <v/>
      </c>
      <c r="AY27" s="724"/>
      <c r="AZ27" s="725" t="str">
        <f>IF($BB$3="４週",AX27/4,IF($BB$3="暦月",'勤務表（参考様式1_1枚版）'!AX27/('勤務表（参考様式1_1枚版）'!$BB$8/7),""))</f>
        <v/>
      </c>
      <c r="BA27" s="726"/>
      <c r="BB27" s="768"/>
      <c r="BC27" s="769"/>
      <c r="BD27" s="769"/>
      <c r="BE27" s="769"/>
      <c r="BF27" s="770"/>
    </row>
    <row r="28" spans="2:58" ht="20.25" customHeight="1" x14ac:dyDescent="0.15">
      <c r="B28" s="727">
        <f>B25+1</f>
        <v>3</v>
      </c>
      <c r="C28" s="728"/>
      <c r="D28" s="729"/>
      <c r="E28" s="730"/>
      <c r="F28" s="259"/>
      <c r="G28" s="737"/>
      <c r="H28" s="740"/>
      <c r="I28" s="741"/>
      <c r="J28" s="741"/>
      <c r="K28" s="742"/>
      <c r="L28" s="744"/>
      <c r="M28" s="705"/>
      <c r="N28" s="705"/>
      <c r="O28" s="706"/>
      <c r="P28" s="747" t="s">
        <v>248</v>
      </c>
      <c r="Q28" s="748"/>
      <c r="R28" s="749"/>
      <c r="S28" s="315"/>
      <c r="T28" s="316"/>
      <c r="U28" s="316"/>
      <c r="V28" s="316"/>
      <c r="W28" s="316"/>
      <c r="X28" s="316"/>
      <c r="Y28" s="317"/>
      <c r="Z28" s="315"/>
      <c r="AA28" s="316"/>
      <c r="AB28" s="316"/>
      <c r="AC28" s="316"/>
      <c r="AD28" s="316"/>
      <c r="AE28" s="316"/>
      <c r="AF28" s="317"/>
      <c r="AG28" s="315"/>
      <c r="AH28" s="316"/>
      <c r="AI28" s="316"/>
      <c r="AJ28" s="316"/>
      <c r="AK28" s="316"/>
      <c r="AL28" s="316"/>
      <c r="AM28" s="317"/>
      <c r="AN28" s="315"/>
      <c r="AO28" s="316"/>
      <c r="AP28" s="316"/>
      <c r="AQ28" s="316"/>
      <c r="AR28" s="316"/>
      <c r="AS28" s="316"/>
      <c r="AT28" s="317"/>
      <c r="AU28" s="315"/>
      <c r="AV28" s="316"/>
      <c r="AW28" s="316"/>
      <c r="AX28" s="864"/>
      <c r="AY28" s="865"/>
      <c r="AZ28" s="866"/>
      <c r="BA28" s="867"/>
      <c r="BB28" s="762"/>
      <c r="BC28" s="763"/>
      <c r="BD28" s="763"/>
      <c r="BE28" s="763"/>
      <c r="BF28" s="764"/>
    </row>
    <row r="29" spans="2:58" ht="20.25" customHeight="1" x14ac:dyDescent="0.15">
      <c r="B29" s="727"/>
      <c r="C29" s="731"/>
      <c r="D29" s="732"/>
      <c r="E29" s="733"/>
      <c r="F29" s="251"/>
      <c r="G29" s="738"/>
      <c r="H29" s="743"/>
      <c r="I29" s="741"/>
      <c r="J29" s="741"/>
      <c r="K29" s="742"/>
      <c r="L29" s="745"/>
      <c r="M29" s="708"/>
      <c r="N29" s="708"/>
      <c r="O29" s="709"/>
      <c r="P29" s="713" t="s">
        <v>249</v>
      </c>
      <c r="Q29" s="714"/>
      <c r="R29" s="715"/>
      <c r="S29" s="252" t="str">
        <f>IF(S28="","",VLOOKUP(S28,'シフト記号表（勤務時間帯）'!$C$6:$K$35,9,FALSE))</f>
        <v/>
      </c>
      <c r="T29" s="253" t="str">
        <f>IF(T28="","",VLOOKUP(T28,'シフト記号表（勤務時間帯）'!$C$6:$K$35,9,FALSE))</f>
        <v/>
      </c>
      <c r="U29" s="253" t="str">
        <f>IF(U28="","",VLOOKUP(U28,'シフト記号表（勤務時間帯）'!$C$6:$K$35,9,FALSE))</f>
        <v/>
      </c>
      <c r="V29" s="253" t="str">
        <f>IF(V28="","",VLOOKUP(V28,'シフト記号表（勤務時間帯）'!$C$6:$K$35,9,FALSE))</f>
        <v/>
      </c>
      <c r="W29" s="253" t="str">
        <f>IF(W28="","",VLOOKUP(W28,'シフト記号表（勤務時間帯）'!$C$6:$K$35,9,FALSE))</f>
        <v/>
      </c>
      <c r="X29" s="253" t="str">
        <f>IF(X28="","",VLOOKUP(X28,'シフト記号表（勤務時間帯）'!$C$6:$K$35,9,FALSE))</f>
        <v/>
      </c>
      <c r="Y29" s="254" t="str">
        <f>IF(Y28="","",VLOOKUP(Y28,'シフト記号表（勤務時間帯）'!$C$6:$K$35,9,FALSE))</f>
        <v/>
      </c>
      <c r="Z29" s="252" t="str">
        <f>IF(Z28="","",VLOOKUP(Z28,'シフト記号表（勤務時間帯）'!$C$6:$K$35,9,FALSE))</f>
        <v/>
      </c>
      <c r="AA29" s="253" t="str">
        <f>IF(AA28="","",VLOOKUP(AA28,'シフト記号表（勤務時間帯）'!$C$6:$K$35,9,FALSE))</f>
        <v/>
      </c>
      <c r="AB29" s="253" t="str">
        <f>IF(AB28="","",VLOOKUP(AB28,'シフト記号表（勤務時間帯）'!$C$6:$K$35,9,FALSE))</f>
        <v/>
      </c>
      <c r="AC29" s="253" t="str">
        <f>IF(AC28="","",VLOOKUP(AC28,'シフト記号表（勤務時間帯）'!$C$6:$K$35,9,FALSE))</f>
        <v/>
      </c>
      <c r="AD29" s="253" t="str">
        <f>IF(AD28="","",VLOOKUP(AD28,'シフト記号表（勤務時間帯）'!$C$6:$K$35,9,FALSE))</f>
        <v/>
      </c>
      <c r="AE29" s="253" t="str">
        <f>IF(AE28="","",VLOOKUP(AE28,'シフト記号表（勤務時間帯）'!$C$6:$K$35,9,FALSE))</f>
        <v/>
      </c>
      <c r="AF29" s="254" t="str">
        <f>IF(AF28="","",VLOOKUP(AF28,'シフト記号表（勤務時間帯）'!$C$6:$K$35,9,FALSE))</f>
        <v/>
      </c>
      <c r="AG29" s="252" t="str">
        <f>IF(AG28="","",VLOOKUP(AG28,'シフト記号表（勤務時間帯）'!$C$6:$K$35,9,FALSE))</f>
        <v/>
      </c>
      <c r="AH29" s="253" t="str">
        <f>IF(AH28="","",VLOOKUP(AH28,'シフト記号表（勤務時間帯）'!$C$6:$K$35,9,FALSE))</f>
        <v/>
      </c>
      <c r="AI29" s="253" t="str">
        <f>IF(AI28="","",VLOOKUP(AI28,'シフト記号表（勤務時間帯）'!$C$6:$K$35,9,FALSE))</f>
        <v/>
      </c>
      <c r="AJ29" s="253" t="str">
        <f>IF(AJ28="","",VLOOKUP(AJ28,'シフト記号表（勤務時間帯）'!$C$6:$K$35,9,FALSE))</f>
        <v/>
      </c>
      <c r="AK29" s="253" t="str">
        <f>IF(AK28="","",VLOOKUP(AK28,'シフト記号表（勤務時間帯）'!$C$6:$K$35,9,FALSE))</f>
        <v/>
      </c>
      <c r="AL29" s="253" t="str">
        <f>IF(AL28="","",VLOOKUP(AL28,'シフト記号表（勤務時間帯）'!$C$6:$K$35,9,FALSE))</f>
        <v/>
      </c>
      <c r="AM29" s="254" t="str">
        <f>IF(AM28="","",VLOOKUP(AM28,'シフト記号表（勤務時間帯）'!$C$6:$K$35,9,FALSE))</f>
        <v/>
      </c>
      <c r="AN29" s="252" t="str">
        <f>IF(AN28="","",VLOOKUP(AN28,'シフト記号表（勤務時間帯）'!$C$6:$K$35,9,FALSE))</f>
        <v/>
      </c>
      <c r="AO29" s="253" t="str">
        <f>IF(AO28="","",VLOOKUP(AO28,'シフト記号表（勤務時間帯）'!$C$6:$K$35,9,FALSE))</f>
        <v/>
      </c>
      <c r="AP29" s="253" t="str">
        <f>IF(AP28="","",VLOOKUP(AP28,'シフト記号表（勤務時間帯）'!$C$6:$K$35,9,FALSE))</f>
        <v/>
      </c>
      <c r="AQ29" s="253" t="str">
        <f>IF(AQ28="","",VLOOKUP(AQ28,'シフト記号表（勤務時間帯）'!$C$6:$K$35,9,FALSE))</f>
        <v/>
      </c>
      <c r="AR29" s="253" t="str">
        <f>IF(AR28="","",VLOOKUP(AR28,'シフト記号表（勤務時間帯）'!$C$6:$K$35,9,FALSE))</f>
        <v/>
      </c>
      <c r="AS29" s="253" t="str">
        <f>IF(AS28="","",VLOOKUP(AS28,'シフト記号表（勤務時間帯）'!$C$6:$K$35,9,FALSE))</f>
        <v/>
      </c>
      <c r="AT29" s="254" t="str">
        <f>IF(AT28="","",VLOOKUP(AT28,'シフト記号表（勤務時間帯）'!$C$6:$K$35,9,FALSE))</f>
        <v/>
      </c>
      <c r="AU29" s="252" t="str">
        <f>IF(AU28="","",VLOOKUP(AU28,'シフト記号表（勤務時間帯）'!$C$6:$K$35,9,FALSE))</f>
        <v/>
      </c>
      <c r="AV29" s="253" t="str">
        <f>IF(AV28="","",VLOOKUP(AV28,'シフト記号表（勤務時間帯）'!$C$6:$K$35,9,FALSE))</f>
        <v/>
      </c>
      <c r="AW29" s="253" t="str">
        <f>IF(AW28="","",VLOOKUP(AW28,'シフト記号表（勤務時間帯）'!$C$6:$K$35,9,FALSE))</f>
        <v/>
      </c>
      <c r="AX29" s="716" t="str">
        <f>IF($BB$3="４週",SUM(S29:AT29),IF($BB$3="暦月",SUM(S29:AW29),""))</f>
        <v/>
      </c>
      <c r="AY29" s="717"/>
      <c r="AZ29" s="718" t="str">
        <f>IF($BB$3="４週",AX29/4,IF($BB$3="暦月",'勤務表（参考様式1_1枚版）'!AX29/('勤務表（参考様式1_1枚版）'!$BB$8/7),""))</f>
        <v/>
      </c>
      <c r="BA29" s="719"/>
      <c r="BB29" s="765"/>
      <c r="BC29" s="766"/>
      <c r="BD29" s="766"/>
      <c r="BE29" s="766"/>
      <c r="BF29" s="767"/>
    </row>
    <row r="30" spans="2:58" ht="20.25" customHeight="1" x14ac:dyDescent="0.15">
      <c r="B30" s="727"/>
      <c r="C30" s="734"/>
      <c r="D30" s="735"/>
      <c r="E30" s="736"/>
      <c r="F30" s="251">
        <f>C28</f>
        <v>0</v>
      </c>
      <c r="G30" s="739"/>
      <c r="H30" s="743"/>
      <c r="I30" s="741"/>
      <c r="J30" s="741"/>
      <c r="K30" s="742"/>
      <c r="L30" s="746"/>
      <c r="M30" s="711"/>
      <c r="N30" s="711"/>
      <c r="O30" s="712"/>
      <c r="P30" s="720" t="s">
        <v>250</v>
      </c>
      <c r="Q30" s="721"/>
      <c r="R30" s="722"/>
      <c r="S30" s="256" t="str">
        <f>IF(S28="","",VLOOKUP(S28,'シフト記号表（勤務時間帯）'!$C$6:$U$35,19,FALSE))</f>
        <v/>
      </c>
      <c r="T30" s="257" t="str">
        <f>IF(T28="","",VLOOKUP(T28,'シフト記号表（勤務時間帯）'!$C$6:$U$35,19,FALSE))</f>
        <v/>
      </c>
      <c r="U30" s="257" t="str">
        <f>IF(U28="","",VLOOKUP(U28,'シフト記号表（勤務時間帯）'!$C$6:$U$35,19,FALSE))</f>
        <v/>
      </c>
      <c r="V30" s="257" t="str">
        <f>IF(V28="","",VLOOKUP(V28,'シフト記号表（勤務時間帯）'!$C$6:$U$35,19,FALSE))</f>
        <v/>
      </c>
      <c r="W30" s="257" t="str">
        <f>IF(W28="","",VLOOKUP(W28,'シフト記号表（勤務時間帯）'!$C$6:$U$35,19,FALSE))</f>
        <v/>
      </c>
      <c r="X30" s="257" t="str">
        <f>IF(X28="","",VLOOKUP(X28,'シフト記号表（勤務時間帯）'!$C$6:$U$35,19,FALSE))</f>
        <v/>
      </c>
      <c r="Y30" s="258" t="str">
        <f>IF(Y28="","",VLOOKUP(Y28,'シフト記号表（勤務時間帯）'!$C$6:$U$35,19,FALSE))</f>
        <v/>
      </c>
      <c r="Z30" s="256" t="str">
        <f>IF(Z28="","",VLOOKUP(Z28,'シフト記号表（勤務時間帯）'!$C$6:$U$35,19,FALSE))</f>
        <v/>
      </c>
      <c r="AA30" s="257" t="str">
        <f>IF(AA28="","",VLOOKUP(AA28,'シフト記号表（勤務時間帯）'!$C$6:$U$35,19,FALSE))</f>
        <v/>
      </c>
      <c r="AB30" s="257" t="str">
        <f>IF(AB28="","",VLOOKUP(AB28,'シフト記号表（勤務時間帯）'!$C$6:$U$35,19,FALSE))</f>
        <v/>
      </c>
      <c r="AC30" s="257" t="str">
        <f>IF(AC28="","",VLOOKUP(AC28,'シフト記号表（勤務時間帯）'!$C$6:$U$35,19,FALSE))</f>
        <v/>
      </c>
      <c r="AD30" s="257" t="str">
        <f>IF(AD28="","",VLOOKUP(AD28,'シフト記号表（勤務時間帯）'!$C$6:$U$35,19,FALSE))</f>
        <v/>
      </c>
      <c r="AE30" s="257" t="str">
        <f>IF(AE28="","",VLOOKUP(AE28,'シフト記号表（勤務時間帯）'!$C$6:$U$35,19,FALSE))</f>
        <v/>
      </c>
      <c r="AF30" s="258" t="str">
        <f>IF(AF28="","",VLOOKUP(AF28,'シフト記号表（勤務時間帯）'!$C$6:$U$35,19,FALSE))</f>
        <v/>
      </c>
      <c r="AG30" s="256" t="str">
        <f>IF(AG28="","",VLOOKUP(AG28,'シフト記号表（勤務時間帯）'!$C$6:$U$35,19,FALSE))</f>
        <v/>
      </c>
      <c r="AH30" s="257" t="str">
        <f>IF(AH28="","",VLOOKUP(AH28,'シフト記号表（勤務時間帯）'!$C$6:$U$35,19,FALSE))</f>
        <v/>
      </c>
      <c r="AI30" s="257" t="str">
        <f>IF(AI28="","",VLOOKUP(AI28,'シフト記号表（勤務時間帯）'!$C$6:$U$35,19,FALSE))</f>
        <v/>
      </c>
      <c r="AJ30" s="257" t="str">
        <f>IF(AJ28="","",VLOOKUP(AJ28,'シフト記号表（勤務時間帯）'!$C$6:$U$35,19,FALSE))</f>
        <v/>
      </c>
      <c r="AK30" s="257" t="str">
        <f>IF(AK28="","",VLOOKUP(AK28,'シフト記号表（勤務時間帯）'!$C$6:$U$35,19,FALSE))</f>
        <v/>
      </c>
      <c r="AL30" s="257" t="str">
        <f>IF(AL28="","",VLOOKUP(AL28,'シフト記号表（勤務時間帯）'!$C$6:$U$35,19,FALSE))</f>
        <v/>
      </c>
      <c r="AM30" s="258" t="str">
        <f>IF(AM28="","",VLOOKUP(AM28,'シフト記号表（勤務時間帯）'!$C$6:$U$35,19,FALSE))</f>
        <v/>
      </c>
      <c r="AN30" s="256" t="str">
        <f>IF(AN28="","",VLOOKUP(AN28,'シフト記号表（勤務時間帯）'!$C$6:$U$35,19,FALSE))</f>
        <v/>
      </c>
      <c r="AO30" s="257" t="str">
        <f>IF(AO28="","",VLOOKUP(AO28,'シフト記号表（勤務時間帯）'!$C$6:$U$35,19,FALSE))</f>
        <v/>
      </c>
      <c r="AP30" s="257" t="str">
        <f>IF(AP28="","",VLOOKUP(AP28,'シフト記号表（勤務時間帯）'!$C$6:$U$35,19,FALSE))</f>
        <v/>
      </c>
      <c r="AQ30" s="257" t="str">
        <f>IF(AQ28="","",VLOOKUP(AQ28,'シフト記号表（勤務時間帯）'!$C$6:$U$35,19,FALSE))</f>
        <v/>
      </c>
      <c r="AR30" s="257" t="str">
        <f>IF(AR28="","",VLOOKUP(AR28,'シフト記号表（勤務時間帯）'!$C$6:$U$35,19,FALSE))</f>
        <v/>
      </c>
      <c r="AS30" s="257" t="str">
        <f>IF(AS28="","",VLOOKUP(AS28,'シフト記号表（勤務時間帯）'!$C$6:$U$35,19,FALSE))</f>
        <v/>
      </c>
      <c r="AT30" s="258" t="str">
        <f>IF(AT28="","",VLOOKUP(AT28,'シフト記号表（勤務時間帯）'!$C$6:$U$35,19,FALSE))</f>
        <v/>
      </c>
      <c r="AU30" s="256" t="str">
        <f>IF(AU28="","",VLOOKUP(AU28,'シフト記号表（勤務時間帯）'!$C$6:$U$35,19,FALSE))</f>
        <v/>
      </c>
      <c r="AV30" s="257" t="str">
        <f>IF(AV28="","",VLOOKUP(AV28,'シフト記号表（勤務時間帯）'!$C$6:$U$35,19,FALSE))</f>
        <v/>
      </c>
      <c r="AW30" s="257" t="str">
        <f>IF(AW28="","",VLOOKUP(AW28,'シフト記号表（勤務時間帯）'!$C$6:$U$35,19,FALSE))</f>
        <v/>
      </c>
      <c r="AX30" s="723" t="str">
        <f>IF($BB$3="４週",SUM(S30:AT30),IF($BB$3="暦月",SUM(S30:AW30),""))</f>
        <v/>
      </c>
      <c r="AY30" s="724"/>
      <c r="AZ30" s="725" t="str">
        <f>IF($BB$3="４週",AX30/4,IF($BB$3="暦月",'勤務表（参考様式1_1枚版）'!AX30/('勤務表（参考様式1_1枚版）'!$BB$8/7),""))</f>
        <v/>
      </c>
      <c r="BA30" s="726"/>
      <c r="BB30" s="768"/>
      <c r="BC30" s="769"/>
      <c r="BD30" s="769"/>
      <c r="BE30" s="769"/>
      <c r="BF30" s="770"/>
    </row>
    <row r="31" spans="2:58" ht="20.25" customHeight="1" x14ac:dyDescent="0.15">
      <c r="B31" s="727">
        <f>B28+1</f>
        <v>4</v>
      </c>
      <c r="C31" s="728"/>
      <c r="D31" s="729"/>
      <c r="E31" s="730"/>
      <c r="F31" s="259"/>
      <c r="G31" s="737"/>
      <c r="H31" s="740"/>
      <c r="I31" s="741"/>
      <c r="J31" s="741"/>
      <c r="K31" s="742"/>
      <c r="L31" s="744"/>
      <c r="M31" s="705"/>
      <c r="N31" s="705"/>
      <c r="O31" s="706"/>
      <c r="P31" s="747" t="s">
        <v>248</v>
      </c>
      <c r="Q31" s="748"/>
      <c r="R31" s="749"/>
      <c r="S31" s="315"/>
      <c r="T31" s="316"/>
      <c r="U31" s="316"/>
      <c r="V31" s="316"/>
      <c r="W31" s="316"/>
      <c r="X31" s="316"/>
      <c r="Y31" s="317"/>
      <c r="Z31" s="315"/>
      <c r="AA31" s="316"/>
      <c r="AB31" s="316"/>
      <c r="AC31" s="316"/>
      <c r="AD31" s="316"/>
      <c r="AE31" s="316"/>
      <c r="AF31" s="317"/>
      <c r="AG31" s="315"/>
      <c r="AH31" s="316"/>
      <c r="AI31" s="316"/>
      <c r="AJ31" s="316"/>
      <c r="AK31" s="316"/>
      <c r="AL31" s="316"/>
      <c r="AM31" s="317"/>
      <c r="AN31" s="315"/>
      <c r="AO31" s="316"/>
      <c r="AP31" s="316"/>
      <c r="AQ31" s="316"/>
      <c r="AR31" s="316"/>
      <c r="AS31" s="316"/>
      <c r="AT31" s="317"/>
      <c r="AU31" s="315"/>
      <c r="AV31" s="316"/>
      <c r="AW31" s="316"/>
      <c r="AX31" s="864"/>
      <c r="AY31" s="865"/>
      <c r="AZ31" s="866"/>
      <c r="BA31" s="867"/>
      <c r="BB31" s="762"/>
      <c r="BC31" s="763"/>
      <c r="BD31" s="763"/>
      <c r="BE31" s="763"/>
      <c r="BF31" s="764"/>
    </row>
    <row r="32" spans="2:58" ht="20.25" customHeight="1" x14ac:dyDescent="0.15">
      <c r="B32" s="727"/>
      <c r="C32" s="731"/>
      <c r="D32" s="732"/>
      <c r="E32" s="733"/>
      <c r="F32" s="251"/>
      <c r="G32" s="738"/>
      <c r="H32" s="743"/>
      <c r="I32" s="741"/>
      <c r="J32" s="741"/>
      <c r="K32" s="742"/>
      <c r="L32" s="745"/>
      <c r="M32" s="708"/>
      <c r="N32" s="708"/>
      <c r="O32" s="709"/>
      <c r="P32" s="713" t="s">
        <v>249</v>
      </c>
      <c r="Q32" s="714"/>
      <c r="R32" s="715"/>
      <c r="S32" s="252" t="str">
        <f>IF(S31="","",VLOOKUP(S31,'シフト記号表（勤務時間帯）'!$C$6:$K$35,9,FALSE))</f>
        <v/>
      </c>
      <c r="T32" s="253" t="str">
        <f>IF(T31="","",VLOOKUP(T31,'シフト記号表（勤務時間帯）'!$C$6:$K$35,9,FALSE))</f>
        <v/>
      </c>
      <c r="U32" s="253" t="str">
        <f>IF(U31="","",VLOOKUP(U31,'シフト記号表（勤務時間帯）'!$C$6:$K$35,9,FALSE))</f>
        <v/>
      </c>
      <c r="V32" s="253" t="str">
        <f>IF(V31="","",VLOOKUP(V31,'シフト記号表（勤務時間帯）'!$C$6:$K$35,9,FALSE))</f>
        <v/>
      </c>
      <c r="W32" s="253" t="str">
        <f>IF(W31="","",VLOOKUP(W31,'シフト記号表（勤務時間帯）'!$C$6:$K$35,9,FALSE))</f>
        <v/>
      </c>
      <c r="X32" s="253" t="str">
        <f>IF(X31="","",VLOOKUP(X31,'シフト記号表（勤務時間帯）'!$C$6:$K$35,9,FALSE))</f>
        <v/>
      </c>
      <c r="Y32" s="254" t="str">
        <f>IF(Y31="","",VLOOKUP(Y31,'シフト記号表（勤務時間帯）'!$C$6:$K$35,9,FALSE))</f>
        <v/>
      </c>
      <c r="Z32" s="252" t="str">
        <f>IF(Z31="","",VLOOKUP(Z31,'シフト記号表（勤務時間帯）'!$C$6:$K$35,9,FALSE))</f>
        <v/>
      </c>
      <c r="AA32" s="253" t="str">
        <f>IF(AA31="","",VLOOKUP(AA31,'シフト記号表（勤務時間帯）'!$C$6:$K$35,9,FALSE))</f>
        <v/>
      </c>
      <c r="AB32" s="253" t="str">
        <f>IF(AB31="","",VLOOKUP(AB31,'シフト記号表（勤務時間帯）'!$C$6:$K$35,9,FALSE))</f>
        <v/>
      </c>
      <c r="AC32" s="253" t="str">
        <f>IF(AC31="","",VLOOKUP(AC31,'シフト記号表（勤務時間帯）'!$C$6:$K$35,9,FALSE))</f>
        <v/>
      </c>
      <c r="AD32" s="253" t="str">
        <f>IF(AD31="","",VLOOKUP(AD31,'シフト記号表（勤務時間帯）'!$C$6:$K$35,9,FALSE))</f>
        <v/>
      </c>
      <c r="AE32" s="253" t="str">
        <f>IF(AE31="","",VLOOKUP(AE31,'シフト記号表（勤務時間帯）'!$C$6:$K$35,9,FALSE))</f>
        <v/>
      </c>
      <c r="AF32" s="254" t="str">
        <f>IF(AF31="","",VLOOKUP(AF31,'シフト記号表（勤務時間帯）'!$C$6:$K$35,9,FALSE))</f>
        <v/>
      </c>
      <c r="AG32" s="252" t="str">
        <f>IF(AG31="","",VLOOKUP(AG31,'シフト記号表（勤務時間帯）'!$C$6:$K$35,9,FALSE))</f>
        <v/>
      </c>
      <c r="AH32" s="253" t="str">
        <f>IF(AH31="","",VLOOKUP(AH31,'シフト記号表（勤務時間帯）'!$C$6:$K$35,9,FALSE))</f>
        <v/>
      </c>
      <c r="AI32" s="253" t="str">
        <f>IF(AI31="","",VLOOKUP(AI31,'シフト記号表（勤務時間帯）'!$C$6:$K$35,9,FALSE))</f>
        <v/>
      </c>
      <c r="AJ32" s="253" t="str">
        <f>IF(AJ31="","",VLOOKUP(AJ31,'シフト記号表（勤務時間帯）'!$C$6:$K$35,9,FALSE))</f>
        <v/>
      </c>
      <c r="AK32" s="253" t="str">
        <f>IF(AK31="","",VLOOKUP(AK31,'シフト記号表（勤務時間帯）'!$C$6:$K$35,9,FALSE))</f>
        <v/>
      </c>
      <c r="AL32" s="253" t="str">
        <f>IF(AL31="","",VLOOKUP(AL31,'シフト記号表（勤務時間帯）'!$C$6:$K$35,9,FALSE))</f>
        <v/>
      </c>
      <c r="AM32" s="254" t="str">
        <f>IF(AM31="","",VLOOKUP(AM31,'シフト記号表（勤務時間帯）'!$C$6:$K$35,9,FALSE))</f>
        <v/>
      </c>
      <c r="AN32" s="252" t="str">
        <f>IF(AN31="","",VLOOKUP(AN31,'シフト記号表（勤務時間帯）'!$C$6:$K$35,9,FALSE))</f>
        <v/>
      </c>
      <c r="AO32" s="253" t="str">
        <f>IF(AO31="","",VLOOKUP(AO31,'シフト記号表（勤務時間帯）'!$C$6:$K$35,9,FALSE))</f>
        <v/>
      </c>
      <c r="AP32" s="253" t="str">
        <f>IF(AP31="","",VLOOKUP(AP31,'シフト記号表（勤務時間帯）'!$C$6:$K$35,9,FALSE))</f>
        <v/>
      </c>
      <c r="AQ32" s="253" t="str">
        <f>IF(AQ31="","",VLOOKUP(AQ31,'シフト記号表（勤務時間帯）'!$C$6:$K$35,9,FALSE))</f>
        <v/>
      </c>
      <c r="AR32" s="253" t="str">
        <f>IF(AR31="","",VLOOKUP(AR31,'シフト記号表（勤務時間帯）'!$C$6:$K$35,9,FALSE))</f>
        <v/>
      </c>
      <c r="AS32" s="253" t="str">
        <f>IF(AS31="","",VLOOKUP(AS31,'シフト記号表（勤務時間帯）'!$C$6:$K$35,9,FALSE))</f>
        <v/>
      </c>
      <c r="AT32" s="254" t="str">
        <f>IF(AT31="","",VLOOKUP(AT31,'シフト記号表（勤務時間帯）'!$C$6:$K$35,9,FALSE))</f>
        <v/>
      </c>
      <c r="AU32" s="252" t="str">
        <f>IF(AU31="","",VLOOKUP(AU31,'シフト記号表（勤務時間帯）'!$C$6:$K$35,9,FALSE))</f>
        <v/>
      </c>
      <c r="AV32" s="253" t="str">
        <f>IF(AV31="","",VLOOKUP(AV31,'シフト記号表（勤務時間帯）'!$C$6:$K$35,9,FALSE))</f>
        <v/>
      </c>
      <c r="AW32" s="253" t="str">
        <f>IF(AW31="","",VLOOKUP(AW31,'シフト記号表（勤務時間帯）'!$C$6:$K$35,9,FALSE))</f>
        <v/>
      </c>
      <c r="AX32" s="716" t="str">
        <f>IF($BB$3="４週",SUM(S32:AT32),IF($BB$3="暦月",SUM(S32:AW32),""))</f>
        <v/>
      </c>
      <c r="AY32" s="717"/>
      <c r="AZ32" s="718" t="str">
        <f>IF($BB$3="４週",AX32/4,IF($BB$3="暦月",'勤務表（参考様式1_1枚版）'!AX32/('勤務表（参考様式1_1枚版）'!$BB$8/7),""))</f>
        <v/>
      </c>
      <c r="BA32" s="719"/>
      <c r="BB32" s="765"/>
      <c r="BC32" s="766"/>
      <c r="BD32" s="766"/>
      <c r="BE32" s="766"/>
      <c r="BF32" s="767"/>
    </row>
    <row r="33" spans="2:58" ht="20.25" customHeight="1" x14ac:dyDescent="0.15">
      <c r="B33" s="727"/>
      <c r="C33" s="734"/>
      <c r="D33" s="735"/>
      <c r="E33" s="736"/>
      <c r="F33" s="251">
        <f>C31</f>
        <v>0</v>
      </c>
      <c r="G33" s="739"/>
      <c r="H33" s="743"/>
      <c r="I33" s="741"/>
      <c r="J33" s="741"/>
      <c r="K33" s="742"/>
      <c r="L33" s="746"/>
      <c r="M33" s="711"/>
      <c r="N33" s="711"/>
      <c r="O33" s="712"/>
      <c r="P33" s="720" t="s">
        <v>250</v>
      </c>
      <c r="Q33" s="721"/>
      <c r="R33" s="722"/>
      <c r="S33" s="256" t="str">
        <f>IF(S31="","",VLOOKUP(S31,'シフト記号表（勤務時間帯）'!$C$6:$U$35,19,FALSE))</f>
        <v/>
      </c>
      <c r="T33" s="257" t="str">
        <f>IF(T31="","",VLOOKUP(T31,'シフト記号表（勤務時間帯）'!$C$6:$U$35,19,FALSE))</f>
        <v/>
      </c>
      <c r="U33" s="257" t="str">
        <f>IF(U31="","",VLOOKUP(U31,'シフト記号表（勤務時間帯）'!$C$6:$U$35,19,FALSE))</f>
        <v/>
      </c>
      <c r="V33" s="257" t="str">
        <f>IF(V31="","",VLOOKUP(V31,'シフト記号表（勤務時間帯）'!$C$6:$U$35,19,FALSE))</f>
        <v/>
      </c>
      <c r="W33" s="257" t="str">
        <f>IF(W31="","",VLOOKUP(W31,'シフト記号表（勤務時間帯）'!$C$6:$U$35,19,FALSE))</f>
        <v/>
      </c>
      <c r="X33" s="257" t="str">
        <f>IF(X31="","",VLOOKUP(X31,'シフト記号表（勤務時間帯）'!$C$6:$U$35,19,FALSE))</f>
        <v/>
      </c>
      <c r="Y33" s="258" t="str">
        <f>IF(Y31="","",VLOOKUP(Y31,'シフト記号表（勤務時間帯）'!$C$6:$U$35,19,FALSE))</f>
        <v/>
      </c>
      <c r="Z33" s="256" t="str">
        <f>IF(Z31="","",VLOOKUP(Z31,'シフト記号表（勤務時間帯）'!$C$6:$U$35,19,FALSE))</f>
        <v/>
      </c>
      <c r="AA33" s="257" t="str">
        <f>IF(AA31="","",VLOOKUP(AA31,'シフト記号表（勤務時間帯）'!$C$6:$U$35,19,FALSE))</f>
        <v/>
      </c>
      <c r="AB33" s="257" t="str">
        <f>IF(AB31="","",VLOOKUP(AB31,'シフト記号表（勤務時間帯）'!$C$6:$U$35,19,FALSE))</f>
        <v/>
      </c>
      <c r="AC33" s="257" t="str">
        <f>IF(AC31="","",VLOOKUP(AC31,'シフト記号表（勤務時間帯）'!$C$6:$U$35,19,FALSE))</f>
        <v/>
      </c>
      <c r="AD33" s="257" t="str">
        <f>IF(AD31="","",VLOOKUP(AD31,'シフト記号表（勤務時間帯）'!$C$6:$U$35,19,FALSE))</f>
        <v/>
      </c>
      <c r="AE33" s="257" t="str">
        <f>IF(AE31="","",VLOOKUP(AE31,'シフト記号表（勤務時間帯）'!$C$6:$U$35,19,FALSE))</f>
        <v/>
      </c>
      <c r="AF33" s="258" t="str">
        <f>IF(AF31="","",VLOOKUP(AF31,'シフト記号表（勤務時間帯）'!$C$6:$U$35,19,FALSE))</f>
        <v/>
      </c>
      <c r="AG33" s="256" t="str">
        <f>IF(AG31="","",VLOOKUP(AG31,'シフト記号表（勤務時間帯）'!$C$6:$U$35,19,FALSE))</f>
        <v/>
      </c>
      <c r="AH33" s="257" t="str">
        <f>IF(AH31="","",VLOOKUP(AH31,'シフト記号表（勤務時間帯）'!$C$6:$U$35,19,FALSE))</f>
        <v/>
      </c>
      <c r="AI33" s="257" t="str">
        <f>IF(AI31="","",VLOOKUP(AI31,'シフト記号表（勤務時間帯）'!$C$6:$U$35,19,FALSE))</f>
        <v/>
      </c>
      <c r="AJ33" s="257" t="str">
        <f>IF(AJ31="","",VLOOKUP(AJ31,'シフト記号表（勤務時間帯）'!$C$6:$U$35,19,FALSE))</f>
        <v/>
      </c>
      <c r="AK33" s="257" t="str">
        <f>IF(AK31="","",VLOOKUP(AK31,'シフト記号表（勤務時間帯）'!$C$6:$U$35,19,FALSE))</f>
        <v/>
      </c>
      <c r="AL33" s="257" t="str">
        <f>IF(AL31="","",VLOOKUP(AL31,'シフト記号表（勤務時間帯）'!$C$6:$U$35,19,FALSE))</f>
        <v/>
      </c>
      <c r="AM33" s="258" t="str">
        <f>IF(AM31="","",VLOOKUP(AM31,'シフト記号表（勤務時間帯）'!$C$6:$U$35,19,FALSE))</f>
        <v/>
      </c>
      <c r="AN33" s="256" t="str">
        <f>IF(AN31="","",VLOOKUP(AN31,'シフト記号表（勤務時間帯）'!$C$6:$U$35,19,FALSE))</f>
        <v/>
      </c>
      <c r="AO33" s="257" t="str">
        <f>IF(AO31="","",VLOOKUP(AO31,'シフト記号表（勤務時間帯）'!$C$6:$U$35,19,FALSE))</f>
        <v/>
      </c>
      <c r="AP33" s="257" t="str">
        <f>IF(AP31="","",VLOOKUP(AP31,'シフト記号表（勤務時間帯）'!$C$6:$U$35,19,FALSE))</f>
        <v/>
      </c>
      <c r="AQ33" s="257" t="str">
        <f>IF(AQ31="","",VLOOKUP(AQ31,'シフト記号表（勤務時間帯）'!$C$6:$U$35,19,FALSE))</f>
        <v/>
      </c>
      <c r="AR33" s="257" t="str">
        <f>IF(AR31="","",VLOOKUP(AR31,'シフト記号表（勤務時間帯）'!$C$6:$U$35,19,FALSE))</f>
        <v/>
      </c>
      <c r="AS33" s="257" t="str">
        <f>IF(AS31="","",VLOOKUP(AS31,'シフト記号表（勤務時間帯）'!$C$6:$U$35,19,FALSE))</f>
        <v/>
      </c>
      <c r="AT33" s="258" t="str">
        <f>IF(AT31="","",VLOOKUP(AT31,'シフト記号表（勤務時間帯）'!$C$6:$U$35,19,FALSE))</f>
        <v/>
      </c>
      <c r="AU33" s="256" t="str">
        <f>IF(AU31="","",VLOOKUP(AU31,'シフト記号表（勤務時間帯）'!$C$6:$U$35,19,FALSE))</f>
        <v/>
      </c>
      <c r="AV33" s="257" t="str">
        <f>IF(AV31="","",VLOOKUP(AV31,'シフト記号表（勤務時間帯）'!$C$6:$U$35,19,FALSE))</f>
        <v/>
      </c>
      <c r="AW33" s="257" t="str">
        <f>IF(AW31="","",VLOOKUP(AW31,'シフト記号表（勤務時間帯）'!$C$6:$U$35,19,FALSE))</f>
        <v/>
      </c>
      <c r="AX33" s="723" t="str">
        <f>IF($BB$3="４週",SUM(S33:AT33),IF($BB$3="暦月",SUM(S33:AW33),""))</f>
        <v/>
      </c>
      <c r="AY33" s="724"/>
      <c r="AZ33" s="725" t="str">
        <f>IF($BB$3="４週",AX33/4,IF($BB$3="暦月",'勤務表（参考様式1_1枚版）'!AX33/('勤務表（参考様式1_1枚版）'!$BB$8/7),""))</f>
        <v/>
      </c>
      <c r="BA33" s="726"/>
      <c r="BB33" s="768"/>
      <c r="BC33" s="769"/>
      <c r="BD33" s="769"/>
      <c r="BE33" s="769"/>
      <c r="BF33" s="770"/>
    </row>
    <row r="34" spans="2:58" ht="20.25" customHeight="1" x14ac:dyDescent="0.15">
      <c r="B34" s="727">
        <f>B31+1</f>
        <v>5</v>
      </c>
      <c r="C34" s="728"/>
      <c r="D34" s="729"/>
      <c r="E34" s="730"/>
      <c r="F34" s="259"/>
      <c r="G34" s="737"/>
      <c r="H34" s="740"/>
      <c r="I34" s="741"/>
      <c r="J34" s="741"/>
      <c r="K34" s="742"/>
      <c r="L34" s="744"/>
      <c r="M34" s="705"/>
      <c r="N34" s="705"/>
      <c r="O34" s="706"/>
      <c r="P34" s="747" t="s">
        <v>248</v>
      </c>
      <c r="Q34" s="748"/>
      <c r="R34" s="749"/>
      <c r="S34" s="315"/>
      <c r="T34" s="316"/>
      <c r="U34" s="316"/>
      <c r="V34" s="316"/>
      <c r="W34" s="316"/>
      <c r="X34" s="316"/>
      <c r="Y34" s="317"/>
      <c r="Z34" s="315"/>
      <c r="AA34" s="316"/>
      <c r="AB34" s="316"/>
      <c r="AC34" s="316"/>
      <c r="AD34" s="316"/>
      <c r="AE34" s="316"/>
      <c r="AF34" s="317"/>
      <c r="AG34" s="315"/>
      <c r="AH34" s="316"/>
      <c r="AI34" s="316"/>
      <c r="AJ34" s="316"/>
      <c r="AK34" s="316"/>
      <c r="AL34" s="316"/>
      <c r="AM34" s="317"/>
      <c r="AN34" s="315"/>
      <c r="AO34" s="316"/>
      <c r="AP34" s="316"/>
      <c r="AQ34" s="316"/>
      <c r="AR34" s="316"/>
      <c r="AS34" s="316"/>
      <c r="AT34" s="317"/>
      <c r="AU34" s="315"/>
      <c r="AV34" s="316"/>
      <c r="AW34" s="316"/>
      <c r="AX34" s="864"/>
      <c r="AY34" s="865"/>
      <c r="AZ34" s="866"/>
      <c r="BA34" s="867"/>
      <c r="BB34" s="762"/>
      <c r="BC34" s="763"/>
      <c r="BD34" s="763"/>
      <c r="BE34" s="763"/>
      <c r="BF34" s="764"/>
    </row>
    <row r="35" spans="2:58" ht="20.25" customHeight="1" x14ac:dyDescent="0.15">
      <c r="B35" s="727"/>
      <c r="C35" s="731"/>
      <c r="D35" s="732"/>
      <c r="E35" s="733"/>
      <c r="F35" s="251"/>
      <c r="G35" s="738"/>
      <c r="H35" s="743"/>
      <c r="I35" s="741"/>
      <c r="J35" s="741"/>
      <c r="K35" s="742"/>
      <c r="L35" s="745"/>
      <c r="M35" s="708"/>
      <c r="N35" s="708"/>
      <c r="O35" s="709"/>
      <c r="P35" s="713" t="s">
        <v>249</v>
      </c>
      <c r="Q35" s="714"/>
      <c r="R35" s="715"/>
      <c r="S35" s="252" t="str">
        <f>IF(S34="","",VLOOKUP(S34,'シフト記号表（勤務時間帯）'!$C$6:$K$35,9,FALSE))</f>
        <v/>
      </c>
      <c r="T35" s="253" t="str">
        <f>IF(T34="","",VLOOKUP(T34,'シフト記号表（勤務時間帯）'!$C$6:$K$35,9,FALSE))</f>
        <v/>
      </c>
      <c r="U35" s="253" t="str">
        <f>IF(U34="","",VLOOKUP(U34,'シフト記号表（勤務時間帯）'!$C$6:$K$35,9,FALSE))</f>
        <v/>
      </c>
      <c r="V35" s="253" t="str">
        <f>IF(V34="","",VLOOKUP(V34,'シフト記号表（勤務時間帯）'!$C$6:$K$35,9,FALSE))</f>
        <v/>
      </c>
      <c r="W35" s="253" t="str">
        <f>IF(W34="","",VLOOKUP(W34,'シフト記号表（勤務時間帯）'!$C$6:$K$35,9,FALSE))</f>
        <v/>
      </c>
      <c r="X35" s="253" t="str">
        <f>IF(X34="","",VLOOKUP(X34,'シフト記号表（勤務時間帯）'!$C$6:$K$35,9,FALSE))</f>
        <v/>
      </c>
      <c r="Y35" s="254" t="str">
        <f>IF(Y34="","",VLOOKUP(Y34,'シフト記号表（勤務時間帯）'!$C$6:$K$35,9,FALSE))</f>
        <v/>
      </c>
      <c r="Z35" s="252" t="str">
        <f>IF(Z34="","",VLOOKUP(Z34,'シフト記号表（勤務時間帯）'!$C$6:$K$35,9,FALSE))</f>
        <v/>
      </c>
      <c r="AA35" s="253" t="str">
        <f>IF(AA34="","",VLOOKUP(AA34,'シフト記号表（勤務時間帯）'!$C$6:$K$35,9,FALSE))</f>
        <v/>
      </c>
      <c r="AB35" s="253" t="str">
        <f>IF(AB34="","",VLOOKUP(AB34,'シフト記号表（勤務時間帯）'!$C$6:$K$35,9,FALSE))</f>
        <v/>
      </c>
      <c r="AC35" s="253" t="str">
        <f>IF(AC34="","",VLOOKUP(AC34,'シフト記号表（勤務時間帯）'!$C$6:$K$35,9,FALSE))</f>
        <v/>
      </c>
      <c r="AD35" s="253" t="str">
        <f>IF(AD34="","",VLOOKUP(AD34,'シフト記号表（勤務時間帯）'!$C$6:$K$35,9,FALSE))</f>
        <v/>
      </c>
      <c r="AE35" s="253" t="str">
        <f>IF(AE34="","",VLOOKUP(AE34,'シフト記号表（勤務時間帯）'!$C$6:$K$35,9,FALSE))</f>
        <v/>
      </c>
      <c r="AF35" s="254" t="str">
        <f>IF(AF34="","",VLOOKUP(AF34,'シフト記号表（勤務時間帯）'!$C$6:$K$35,9,FALSE))</f>
        <v/>
      </c>
      <c r="AG35" s="252" t="str">
        <f>IF(AG34="","",VLOOKUP(AG34,'シフト記号表（勤務時間帯）'!$C$6:$K$35,9,FALSE))</f>
        <v/>
      </c>
      <c r="AH35" s="253" t="str">
        <f>IF(AH34="","",VLOOKUP(AH34,'シフト記号表（勤務時間帯）'!$C$6:$K$35,9,FALSE))</f>
        <v/>
      </c>
      <c r="AI35" s="253" t="str">
        <f>IF(AI34="","",VLOOKUP(AI34,'シフト記号表（勤務時間帯）'!$C$6:$K$35,9,FALSE))</f>
        <v/>
      </c>
      <c r="AJ35" s="253" t="str">
        <f>IF(AJ34="","",VLOOKUP(AJ34,'シフト記号表（勤務時間帯）'!$C$6:$K$35,9,FALSE))</f>
        <v/>
      </c>
      <c r="AK35" s="253" t="str">
        <f>IF(AK34="","",VLOOKUP(AK34,'シフト記号表（勤務時間帯）'!$C$6:$K$35,9,FALSE))</f>
        <v/>
      </c>
      <c r="AL35" s="253" t="str">
        <f>IF(AL34="","",VLOOKUP(AL34,'シフト記号表（勤務時間帯）'!$C$6:$K$35,9,FALSE))</f>
        <v/>
      </c>
      <c r="AM35" s="254" t="str">
        <f>IF(AM34="","",VLOOKUP(AM34,'シフト記号表（勤務時間帯）'!$C$6:$K$35,9,FALSE))</f>
        <v/>
      </c>
      <c r="AN35" s="252" t="str">
        <f>IF(AN34="","",VLOOKUP(AN34,'シフト記号表（勤務時間帯）'!$C$6:$K$35,9,FALSE))</f>
        <v/>
      </c>
      <c r="AO35" s="253" t="str">
        <f>IF(AO34="","",VLOOKUP(AO34,'シフト記号表（勤務時間帯）'!$C$6:$K$35,9,FALSE))</f>
        <v/>
      </c>
      <c r="AP35" s="253" t="str">
        <f>IF(AP34="","",VLOOKUP(AP34,'シフト記号表（勤務時間帯）'!$C$6:$K$35,9,FALSE))</f>
        <v/>
      </c>
      <c r="AQ35" s="253" t="str">
        <f>IF(AQ34="","",VLOOKUP(AQ34,'シフト記号表（勤務時間帯）'!$C$6:$K$35,9,FALSE))</f>
        <v/>
      </c>
      <c r="AR35" s="253" t="str">
        <f>IF(AR34="","",VLOOKUP(AR34,'シフト記号表（勤務時間帯）'!$C$6:$K$35,9,FALSE))</f>
        <v/>
      </c>
      <c r="AS35" s="253" t="str">
        <f>IF(AS34="","",VLOOKUP(AS34,'シフト記号表（勤務時間帯）'!$C$6:$K$35,9,FALSE))</f>
        <v/>
      </c>
      <c r="AT35" s="254" t="str">
        <f>IF(AT34="","",VLOOKUP(AT34,'シフト記号表（勤務時間帯）'!$C$6:$K$35,9,FALSE))</f>
        <v/>
      </c>
      <c r="AU35" s="252" t="str">
        <f>IF(AU34="","",VLOOKUP(AU34,'シフト記号表（勤務時間帯）'!$C$6:$K$35,9,FALSE))</f>
        <v/>
      </c>
      <c r="AV35" s="253" t="str">
        <f>IF(AV34="","",VLOOKUP(AV34,'シフト記号表（勤務時間帯）'!$C$6:$K$35,9,FALSE))</f>
        <v/>
      </c>
      <c r="AW35" s="253" t="str">
        <f>IF(AW34="","",VLOOKUP(AW34,'シフト記号表（勤務時間帯）'!$C$6:$K$35,9,FALSE))</f>
        <v/>
      </c>
      <c r="AX35" s="716" t="str">
        <f>IF($BB$3="４週",SUM(S35:AT35),IF($BB$3="暦月",SUM(S35:AW35),""))</f>
        <v/>
      </c>
      <c r="AY35" s="717"/>
      <c r="AZ35" s="718" t="str">
        <f>IF($BB$3="４週",AX35/4,IF($BB$3="暦月",'勤務表（参考様式1_1枚版）'!AX35/('勤務表（参考様式1_1枚版）'!$BB$8/7),""))</f>
        <v/>
      </c>
      <c r="BA35" s="719"/>
      <c r="BB35" s="765"/>
      <c r="BC35" s="766"/>
      <c r="BD35" s="766"/>
      <c r="BE35" s="766"/>
      <c r="BF35" s="767"/>
    </row>
    <row r="36" spans="2:58" ht="20.25" customHeight="1" x14ac:dyDescent="0.15">
      <c r="B36" s="727"/>
      <c r="C36" s="734"/>
      <c r="D36" s="735"/>
      <c r="E36" s="736"/>
      <c r="F36" s="251">
        <f>C34</f>
        <v>0</v>
      </c>
      <c r="G36" s="739"/>
      <c r="H36" s="743"/>
      <c r="I36" s="741"/>
      <c r="J36" s="741"/>
      <c r="K36" s="742"/>
      <c r="L36" s="746"/>
      <c r="M36" s="711"/>
      <c r="N36" s="711"/>
      <c r="O36" s="712"/>
      <c r="P36" s="720" t="s">
        <v>250</v>
      </c>
      <c r="Q36" s="721"/>
      <c r="R36" s="722"/>
      <c r="S36" s="256" t="str">
        <f>IF(S34="","",VLOOKUP(S34,'シフト記号表（勤務時間帯）'!$C$6:$U$35,19,FALSE))</f>
        <v/>
      </c>
      <c r="T36" s="257" t="str">
        <f>IF(T34="","",VLOOKUP(T34,'シフト記号表（勤務時間帯）'!$C$6:$U$35,19,FALSE))</f>
        <v/>
      </c>
      <c r="U36" s="257" t="str">
        <f>IF(U34="","",VLOOKUP(U34,'シフト記号表（勤務時間帯）'!$C$6:$U$35,19,FALSE))</f>
        <v/>
      </c>
      <c r="V36" s="257" t="str">
        <f>IF(V34="","",VLOOKUP(V34,'シフト記号表（勤務時間帯）'!$C$6:$U$35,19,FALSE))</f>
        <v/>
      </c>
      <c r="W36" s="257" t="str">
        <f>IF(W34="","",VLOOKUP(W34,'シフト記号表（勤務時間帯）'!$C$6:$U$35,19,FALSE))</f>
        <v/>
      </c>
      <c r="X36" s="257" t="str">
        <f>IF(X34="","",VLOOKUP(X34,'シフト記号表（勤務時間帯）'!$C$6:$U$35,19,FALSE))</f>
        <v/>
      </c>
      <c r="Y36" s="258" t="str">
        <f>IF(Y34="","",VLOOKUP(Y34,'シフト記号表（勤務時間帯）'!$C$6:$U$35,19,FALSE))</f>
        <v/>
      </c>
      <c r="Z36" s="256" t="str">
        <f>IF(Z34="","",VLOOKUP(Z34,'シフト記号表（勤務時間帯）'!$C$6:$U$35,19,FALSE))</f>
        <v/>
      </c>
      <c r="AA36" s="257" t="str">
        <f>IF(AA34="","",VLOOKUP(AA34,'シフト記号表（勤務時間帯）'!$C$6:$U$35,19,FALSE))</f>
        <v/>
      </c>
      <c r="AB36" s="257" t="str">
        <f>IF(AB34="","",VLOOKUP(AB34,'シフト記号表（勤務時間帯）'!$C$6:$U$35,19,FALSE))</f>
        <v/>
      </c>
      <c r="AC36" s="257" t="str">
        <f>IF(AC34="","",VLOOKUP(AC34,'シフト記号表（勤務時間帯）'!$C$6:$U$35,19,FALSE))</f>
        <v/>
      </c>
      <c r="AD36" s="257" t="str">
        <f>IF(AD34="","",VLOOKUP(AD34,'シフト記号表（勤務時間帯）'!$C$6:$U$35,19,FALSE))</f>
        <v/>
      </c>
      <c r="AE36" s="257" t="str">
        <f>IF(AE34="","",VLOOKUP(AE34,'シフト記号表（勤務時間帯）'!$C$6:$U$35,19,FALSE))</f>
        <v/>
      </c>
      <c r="AF36" s="258" t="str">
        <f>IF(AF34="","",VLOOKUP(AF34,'シフト記号表（勤務時間帯）'!$C$6:$U$35,19,FALSE))</f>
        <v/>
      </c>
      <c r="AG36" s="256" t="str">
        <f>IF(AG34="","",VLOOKUP(AG34,'シフト記号表（勤務時間帯）'!$C$6:$U$35,19,FALSE))</f>
        <v/>
      </c>
      <c r="AH36" s="257" t="str">
        <f>IF(AH34="","",VLOOKUP(AH34,'シフト記号表（勤務時間帯）'!$C$6:$U$35,19,FALSE))</f>
        <v/>
      </c>
      <c r="AI36" s="257" t="str">
        <f>IF(AI34="","",VLOOKUP(AI34,'シフト記号表（勤務時間帯）'!$C$6:$U$35,19,FALSE))</f>
        <v/>
      </c>
      <c r="AJ36" s="257" t="str">
        <f>IF(AJ34="","",VLOOKUP(AJ34,'シフト記号表（勤務時間帯）'!$C$6:$U$35,19,FALSE))</f>
        <v/>
      </c>
      <c r="AK36" s="257" t="str">
        <f>IF(AK34="","",VLOOKUP(AK34,'シフト記号表（勤務時間帯）'!$C$6:$U$35,19,FALSE))</f>
        <v/>
      </c>
      <c r="AL36" s="257" t="str">
        <f>IF(AL34="","",VLOOKUP(AL34,'シフト記号表（勤務時間帯）'!$C$6:$U$35,19,FALSE))</f>
        <v/>
      </c>
      <c r="AM36" s="258" t="str">
        <f>IF(AM34="","",VLOOKUP(AM34,'シフト記号表（勤務時間帯）'!$C$6:$U$35,19,FALSE))</f>
        <v/>
      </c>
      <c r="AN36" s="256" t="str">
        <f>IF(AN34="","",VLOOKUP(AN34,'シフト記号表（勤務時間帯）'!$C$6:$U$35,19,FALSE))</f>
        <v/>
      </c>
      <c r="AO36" s="257" t="str">
        <f>IF(AO34="","",VLOOKUP(AO34,'シフト記号表（勤務時間帯）'!$C$6:$U$35,19,FALSE))</f>
        <v/>
      </c>
      <c r="AP36" s="257" t="str">
        <f>IF(AP34="","",VLOOKUP(AP34,'シフト記号表（勤務時間帯）'!$C$6:$U$35,19,FALSE))</f>
        <v/>
      </c>
      <c r="AQ36" s="257" t="str">
        <f>IF(AQ34="","",VLOOKUP(AQ34,'シフト記号表（勤務時間帯）'!$C$6:$U$35,19,FALSE))</f>
        <v/>
      </c>
      <c r="AR36" s="257" t="str">
        <f>IF(AR34="","",VLOOKUP(AR34,'シフト記号表（勤務時間帯）'!$C$6:$U$35,19,FALSE))</f>
        <v/>
      </c>
      <c r="AS36" s="257" t="str">
        <f>IF(AS34="","",VLOOKUP(AS34,'シフト記号表（勤務時間帯）'!$C$6:$U$35,19,FALSE))</f>
        <v/>
      </c>
      <c r="AT36" s="258" t="str">
        <f>IF(AT34="","",VLOOKUP(AT34,'シフト記号表（勤務時間帯）'!$C$6:$U$35,19,FALSE))</f>
        <v/>
      </c>
      <c r="AU36" s="256" t="str">
        <f>IF(AU34="","",VLOOKUP(AU34,'シフト記号表（勤務時間帯）'!$C$6:$U$35,19,FALSE))</f>
        <v/>
      </c>
      <c r="AV36" s="257" t="str">
        <f>IF(AV34="","",VLOOKUP(AV34,'シフト記号表（勤務時間帯）'!$C$6:$U$35,19,FALSE))</f>
        <v/>
      </c>
      <c r="AW36" s="257" t="str">
        <f>IF(AW34="","",VLOOKUP(AW34,'シフト記号表（勤務時間帯）'!$C$6:$U$35,19,FALSE))</f>
        <v/>
      </c>
      <c r="AX36" s="723" t="str">
        <f>IF($BB$3="４週",SUM(S36:AT36),IF($BB$3="暦月",SUM(S36:AW36),""))</f>
        <v/>
      </c>
      <c r="AY36" s="724"/>
      <c r="AZ36" s="725" t="str">
        <f>IF($BB$3="４週",AX36/4,IF($BB$3="暦月",'勤務表（参考様式1_1枚版）'!AX36/('勤務表（参考様式1_1枚版）'!$BB$8/7),""))</f>
        <v/>
      </c>
      <c r="BA36" s="726"/>
      <c r="BB36" s="768"/>
      <c r="BC36" s="769"/>
      <c r="BD36" s="769"/>
      <c r="BE36" s="769"/>
      <c r="BF36" s="770"/>
    </row>
    <row r="37" spans="2:58" ht="20.25" customHeight="1" x14ac:dyDescent="0.15">
      <c r="B37" s="727">
        <f>B34+1</f>
        <v>6</v>
      </c>
      <c r="C37" s="728"/>
      <c r="D37" s="729"/>
      <c r="E37" s="730"/>
      <c r="F37" s="259"/>
      <c r="G37" s="737"/>
      <c r="H37" s="740"/>
      <c r="I37" s="741"/>
      <c r="J37" s="741"/>
      <c r="K37" s="742"/>
      <c r="L37" s="744"/>
      <c r="M37" s="705"/>
      <c r="N37" s="705"/>
      <c r="O37" s="706"/>
      <c r="P37" s="747" t="s">
        <v>248</v>
      </c>
      <c r="Q37" s="748"/>
      <c r="R37" s="749"/>
      <c r="S37" s="315"/>
      <c r="T37" s="316"/>
      <c r="U37" s="316"/>
      <c r="V37" s="316"/>
      <c r="W37" s="316"/>
      <c r="X37" s="316"/>
      <c r="Y37" s="317"/>
      <c r="Z37" s="315"/>
      <c r="AA37" s="316"/>
      <c r="AB37" s="316"/>
      <c r="AC37" s="316"/>
      <c r="AD37" s="316"/>
      <c r="AE37" s="316"/>
      <c r="AF37" s="317"/>
      <c r="AG37" s="315"/>
      <c r="AH37" s="316"/>
      <c r="AI37" s="316"/>
      <c r="AJ37" s="316"/>
      <c r="AK37" s="316"/>
      <c r="AL37" s="316"/>
      <c r="AM37" s="317"/>
      <c r="AN37" s="315"/>
      <c r="AO37" s="316"/>
      <c r="AP37" s="316"/>
      <c r="AQ37" s="316"/>
      <c r="AR37" s="316"/>
      <c r="AS37" s="316"/>
      <c r="AT37" s="317"/>
      <c r="AU37" s="315"/>
      <c r="AV37" s="316"/>
      <c r="AW37" s="316"/>
      <c r="AX37" s="864"/>
      <c r="AY37" s="865"/>
      <c r="AZ37" s="866"/>
      <c r="BA37" s="867"/>
      <c r="BB37" s="762"/>
      <c r="BC37" s="763"/>
      <c r="BD37" s="763"/>
      <c r="BE37" s="763"/>
      <c r="BF37" s="764"/>
    </row>
    <row r="38" spans="2:58" ht="20.25" customHeight="1" x14ac:dyDescent="0.15">
      <c r="B38" s="727"/>
      <c r="C38" s="731"/>
      <c r="D38" s="732"/>
      <c r="E38" s="733"/>
      <c r="F38" s="251"/>
      <c r="G38" s="738"/>
      <c r="H38" s="743"/>
      <c r="I38" s="741"/>
      <c r="J38" s="741"/>
      <c r="K38" s="742"/>
      <c r="L38" s="745"/>
      <c r="M38" s="708"/>
      <c r="N38" s="708"/>
      <c r="O38" s="709"/>
      <c r="P38" s="713" t="s">
        <v>249</v>
      </c>
      <c r="Q38" s="714"/>
      <c r="R38" s="715"/>
      <c r="S38" s="252" t="str">
        <f>IF(S37="","",VLOOKUP(S37,'シフト記号表（勤務時間帯）'!$C$6:$K$35,9,FALSE))</f>
        <v/>
      </c>
      <c r="T38" s="253" t="str">
        <f>IF(T37="","",VLOOKUP(T37,'シフト記号表（勤務時間帯）'!$C$6:$K$35,9,FALSE))</f>
        <v/>
      </c>
      <c r="U38" s="253" t="str">
        <f>IF(U37="","",VLOOKUP(U37,'シフト記号表（勤務時間帯）'!$C$6:$K$35,9,FALSE))</f>
        <v/>
      </c>
      <c r="V38" s="253" t="str">
        <f>IF(V37="","",VLOOKUP(V37,'シフト記号表（勤務時間帯）'!$C$6:$K$35,9,FALSE))</f>
        <v/>
      </c>
      <c r="W38" s="253" t="str">
        <f>IF(W37="","",VLOOKUP(W37,'シフト記号表（勤務時間帯）'!$C$6:$K$35,9,FALSE))</f>
        <v/>
      </c>
      <c r="X38" s="253" t="str">
        <f>IF(X37="","",VLOOKUP(X37,'シフト記号表（勤務時間帯）'!$C$6:$K$35,9,FALSE))</f>
        <v/>
      </c>
      <c r="Y38" s="254" t="str">
        <f>IF(Y37="","",VLOOKUP(Y37,'シフト記号表（勤務時間帯）'!$C$6:$K$35,9,FALSE))</f>
        <v/>
      </c>
      <c r="Z38" s="252" t="str">
        <f>IF(Z37="","",VLOOKUP(Z37,'シフト記号表（勤務時間帯）'!$C$6:$K$35,9,FALSE))</f>
        <v/>
      </c>
      <c r="AA38" s="253" t="str">
        <f>IF(AA37="","",VLOOKUP(AA37,'シフト記号表（勤務時間帯）'!$C$6:$K$35,9,FALSE))</f>
        <v/>
      </c>
      <c r="AB38" s="253" t="str">
        <f>IF(AB37="","",VLOOKUP(AB37,'シフト記号表（勤務時間帯）'!$C$6:$K$35,9,FALSE))</f>
        <v/>
      </c>
      <c r="AC38" s="253" t="str">
        <f>IF(AC37="","",VLOOKUP(AC37,'シフト記号表（勤務時間帯）'!$C$6:$K$35,9,FALSE))</f>
        <v/>
      </c>
      <c r="AD38" s="253" t="str">
        <f>IF(AD37="","",VLOOKUP(AD37,'シフト記号表（勤務時間帯）'!$C$6:$K$35,9,FALSE))</f>
        <v/>
      </c>
      <c r="AE38" s="253" t="str">
        <f>IF(AE37="","",VLOOKUP(AE37,'シフト記号表（勤務時間帯）'!$C$6:$K$35,9,FALSE))</f>
        <v/>
      </c>
      <c r="AF38" s="254" t="str">
        <f>IF(AF37="","",VLOOKUP(AF37,'シフト記号表（勤務時間帯）'!$C$6:$K$35,9,FALSE))</f>
        <v/>
      </c>
      <c r="AG38" s="252" t="str">
        <f>IF(AG37="","",VLOOKUP(AG37,'シフト記号表（勤務時間帯）'!$C$6:$K$35,9,FALSE))</f>
        <v/>
      </c>
      <c r="AH38" s="253" t="str">
        <f>IF(AH37="","",VLOOKUP(AH37,'シフト記号表（勤務時間帯）'!$C$6:$K$35,9,FALSE))</f>
        <v/>
      </c>
      <c r="AI38" s="253" t="str">
        <f>IF(AI37="","",VLOOKUP(AI37,'シフト記号表（勤務時間帯）'!$C$6:$K$35,9,FALSE))</f>
        <v/>
      </c>
      <c r="AJ38" s="253" t="str">
        <f>IF(AJ37="","",VLOOKUP(AJ37,'シフト記号表（勤務時間帯）'!$C$6:$K$35,9,FALSE))</f>
        <v/>
      </c>
      <c r="AK38" s="253" t="str">
        <f>IF(AK37="","",VLOOKUP(AK37,'シフト記号表（勤務時間帯）'!$C$6:$K$35,9,FALSE))</f>
        <v/>
      </c>
      <c r="AL38" s="253" t="str">
        <f>IF(AL37="","",VLOOKUP(AL37,'シフト記号表（勤務時間帯）'!$C$6:$K$35,9,FALSE))</f>
        <v/>
      </c>
      <c r="AM38" s="254" t="str">
        <f>IF(AM37="","",VLOOKUP(AM37,'シフト記号表（勤務時間帯）'!$C$6:$K$35,9,FALSE))</f>
        <v/>
      </c>
      <c r="AN38" s="252" t="str">
        <f>IF(AN37="","",VLOOKUP(AN37,'シフト記号表（勤務時間帯）'!$C$6:$K$35,9,FALSE))</f>
        <v/>
      </c>
      <c r="AO38" s="253" t="str">
        <f>IF(AO37="","",VLOOKUP(AO37,'シフト記号表（勤務時間帯）'!$C$6:$K$35,9,FALSE))</f>
        <v/>
      </c>
      <c r="AP38" s="253" t="str">
        <f>IF(AP37="","",VLOOKUP(AP37,'シフト記号表（勤務時間帯）'!$C$6:$K$35,9,FALSE))</f>
        <v/>
      </c>
      <c r="AQ38" s="253" t="str">
        <f>IF(AQ37="","",VLOOKUP(AQ37,'シフト記号表（勤務時間帯）'!$C$6:$K$35,9,FALSE))</f>
        <v/>
      </c>
      <c r="AR38" s="253" t="str">
        <f>IF(AR37="","",VLOOKUP(AR37,'シフト記号表（勤務時間帯）'!$C$6:$K$35,9,FALSE))</f>
        <v/>
      </c>
      <c r="AS38" s="253" t="str">
        <f>IF(AS37="","",VLOOKUP(AS37,'シフト記号表（勤務時間帯）'!$C$6:$K$35,9,FALSE))</f>
        <v/>
      </c>
      <c r="AT38" s="254" t="str">
        <f>IF(AT37="","",VLOOKUP(AT37,'シフト記号表（勤務時間帯）'!$C$6:$K$35,9,FALSE))</f>
        <v/>
      </c>
      <c r="AU38" s="252" t="str">
        <f>IF(AU37="","",VLOOKUP(AU37,'シフト記号表（勤務時間帯）'!$C$6:$K$35,9,FALSE))</f>
        <v/>
      </c>
      <c r="AV38" s="253" t="str">
        <f>IF(AV37="","",VLOOKUP(AV37,'シフト記号表（勤務時間帯）'!$C$6:$K$35,9,FALSE))</f>
        <v/>
      </c>
      <c r="AW38" s="253" t="str">
        <f>IF(AW37="","",VLOOKUP(AW37,'シフト記号表（勤務時間帯）'!$C$6:$K$35,9,FALSE))</f>
        <v/>
      </c>
      <c r="AX38" s="716" t="str">
        <f>IF($BB$3="４週",SUM(S38:AT38),IF($BB$3="暦月",SUM(S38:AW38),""))</f>
        <v/>
      </c>
      <c r="AY38" s="717"/>
      <c r="AZ38" s="718" t="str">
        <f>IF($BB$3="４週",AX38/4,IF($BB$3="暦月",'勤務表（参考様式1_1枚版）'!AX38/('勤務表（参考様式1_1枚版）'!$BB$8/7),""))</f>
        <v/>
      </c>
      <c r="BA38" s="719"/>
      <c r="BB38" s="765"/>
      <c r="BC38" s="766"/>
      <c r="BD38" s="766"/>
      <c r="BE38" s="766"/>
      <c r="BF38" s="767"/>
    </row>
    <row r="39" spans="2:58" ht="20.25" customHeight="1" x14ac:dyDescent="0.15">
      <c r="B39" s="727"/>
      <c r="C39" s="734"/>
      <c r="D39" s="735"/>
      <c r="E39" s="736"/>
      <c r="F39" s="251">
        <f>C37</f>
        <v>0</v>
      </c>
      <c r="G39" s="739"/>
      <c r="H39" s="743"/>
      <c r="I39" s="741"/>
      <c r="J39" s="741"/>
      <c r="K39" s="742"/>
      <c r="L39" s="746"/>
      <c r="M39" s="711"/>
      <c r="N39" s="711"/>
      <c r="O39" s="712"/>
      <c r="P39" s="720" t="s">
        <v>250</v>
      </c>
      <c r="Q39" s="721"/>
      <c r="R39" s="722"/>
      <c r="S39" s="256" t="str">
        <f>IF(S37="","",VLOOKUP(S37,'シフト記号表（勤務時間帯）'!$C$6:$U$35,19,FALSE))</f>
        <v/>
      </c>
      <c r="T39" s="257" t="str">
        <f>IF(T37="","",VLOOKUP(T37,'シフト記号表（勤務時間帯）'!$C$6:$U$35,19,FALSE))</f>
        <v/>
      </c>
      <c r="U39" s="257" t="str">
        <f>IF(U37="","",VLOOKUP(U37,'シフト記号表（勤務時間帯）'!$C$6:$U$35,19,FALSE))</f>
        <v/>
      </c>
      <c r="V39" s="257" t="str">
        <f>IF(V37="","",VLOOKUP(V37,'シフト記号表（勤務時間帯）'!$C$6:$U$35,19,FALSE))</f>
        <v/>
      </c>
      <c r="W39" s="257" t="str">
        <f>IF(W37="","",VLOOKUP(W37,'シフト記号表（勤務時間帯）'!$C$6:$U$35,19,FALSE))</f>
        <v/>
      </c>
      <c r="X39" s="257" t="str">
        <f>IF(X37="","",VLOOKUP(X37,'シフト記号表（勤務時間帯）'!$C$6:$U$35,19,FALSE))</f>
        <v/>
      </c>
      <c r="Y39" s="258" t="str">
        <f>IF(Y37="","",VLOOKUP(Y37,'シフト記号表（勤務時間帯）'!$C$6:$U$35,19,FALSE))</f>
        <v/>
      </c>
      <c r="Z39" s="256" t="str">
        <f>IF(Z37="","",VLOOKUP(Z37,'シフト記号表（勤務時間帯）'!$C$6:$U$35,19,FALSE))</f>
        <v/>
      </c>
      <c r="AA39" s="257" t="str">
        <f>IF(AA37="","",VLOOKUP(AA37,'シフト記号表（勤務時間帯）'!$C$6:$U$35,19,FALSE))</f>
        <v/>
      </c>
      <c r="AB39" s="257" t="str">
        <f>IF(AB37="","",VLOOKUP(AB37,'シフト記号表（勤務時間帯）'!$C$6:$U$35,19,FALSE))</f>
        <v/>
      </c>
      <c r="AC39" s="257" t="str">
        <f>IF(AC37="","",VLOOKUP(AC37,'シフト記号表（勤務時間帯）'!$C$6:$U$35,19,FALSE))</f>
        <v/>
      </c>
      <c r="AD39" s="257" t="str">
        <f>IF(AD37="","",VLOOKUP(AD37,'シフト記号表（勤務時間帯）'!$C$6:$U$35,19,FALSE))</f>
        <v/>
      </c>
      <c r="AE39" s="257" t="str">
        <f>IF(AE37="","",VLOOKUP(AE37,'シフト記号表（勤務時間帯）'!$C$6:$U$35,19,FALSE))</f>
        <v/>
      </c>
      <c r="AF39" s="258" t="str">
        <f>IF(AF37="","",VLOOKUP(AF37,'シフト記号表（勤務時間帯）'!$C$6:$U$35,19,FALSE))</f>
        <v/>
      </c>
      <c r="AG39" s="256" t="str">
        <f>IF(AG37="","",VLOOKUP(AG37,'シフト記号表（勤務時間帯）'!$C$6:$U$35,19,FALSE))</f>
        <v/>
      </c>
      <c r="AH39" s="257" t="str">
        <f>IF(AH37="","",VLOOKUP(AH37,'シフト記号表（勤務時間帯）'!$C$6:$U$35,19,FALSE))</f>
        <v/>
      </c>
      <c r="AI39" s="257" t="str">
        <f>IF(AI37="","",VLOOKUP(AI37,'シフト記号表（勤務時間帯）'!$C$6:$U$35,19,FALSE))</f>
        <v/>
      </c>
      <c r="AJ39" s="257" t="str">
        <f>IF(AJ37="","",VLOOKUP(AJ37,'シフト記号表（勤務時間帯）'!$C$6:$U$35,19,FALSE))</f>
        <v/>
      </c>
      <c r="AK39" s="257" t="str">
        <f>IF(AK37="","",VLOOKUP(AK37,'シフト記号表（勤務時間帯）'!$C$6:$U$35,19,FALSE))</f>
        <v/>
      </c>
      <c r="AL39" s="257" t="str">
        <f>IF(AL37="","",VLOOKUP(AL37,'シフト記号表（勤務時間帯）'!$C$6:$U$35,19,FALSE))</f>
        <v/>
      </c>
      <c r="AM39" s="258" t="str">
        <f>IF(AM37="","",VLOOKUP(AM37,'シフト記号表（勤務時間帯）'!$C$6:$U$35,19,FALSE))</f>
        <v/>
      </c>
      <c r="AN39" s="256" t="str">
        <f>IF(AN37="","",VLOOKUP(AN37,'シフト記号表（勤務時間帯）'!$C$6:$U$35,19,FALSE))</f>
        <v/>
      </c>
      <c r="AO39" s="257" t="str">
        <f>IF(AO37="","",VLOOKUP(AO37,'シフト記号表（勤務時間帯）'!$C$6:$U$35,19,FALSE))</f>
        <v/>
      </c>
      <c r="AP39" s="257" t="str">
        <f>IF(AP37="","",VLOOKUP(AP37,'シフト記号表（勤務時間帯）'!$C$6:$U$35,19,FALSE))</f>
        <v/>
      </c>
      <c r="AQ39" s="257" t="str">
        <f>IF(AQ37="","",VLOOKUP(AQ37,'シフト記号表（勤務時間帯）'!$C$6:$U$35,19,FALSE))</f>
        <v/>
      </c>
      <c r="AR39" s="257" t="str">
        <f>IF(AR37="","",VLOOKUP(AR37,'シフト記号表（勤務時間帯）'!$C$6:$U$35,19,FALSE))</f>
        <v/>
      </c>
      <c r="AS39" s="257" t="str">
        <f>IF(AS37="","",VLOOKUP(AS37,'シフト記号表（勤務時間帯）'!$C$6:$U$35,19,FALSE))</f>
        <v/>
      </c>
      <c r="AT39" s="258" t="str">
        <f>IF(AT37="","",VLOOKUP(AT37,'シフト記号表（勤務時間帯）'!$C$6:$U$35,19,FALSE))</f>
        <v/>
      </c>
      <c r="AU39" s="256" t="str">
        <f>IF(AU37="","",VLOOKUP(AU37,'シフト記号表（勤務時間帯）'!$C$6:$U$35,19,FALSE))</f>
        <v/>
      </c>
      <c r="AV39" s="257" t="str">
        <f>IF(AV37="","",VLOOKUP(AV37,'シフト記号表（勤務時間帯）'!$C$6:$U$35,19,FALSE))</f>
        <v/>
      </c>
      <c r="AW39" s="257" t="str">
        <f>IF(AW37="","",VLOOKUP(AW37,'シフト記号表（勤務時間帯）'!$C$6:$U$35,19,FALSE))</f>
        <v/>
      </c>
      <c r="AX39" s="723" t="str">
        <f>IF($BB$3="４週",SUM(S39:AT39),IF($BB$3="暦月",SUM(S39:AW39),""))</f>
        <v/>
      </c>
      <c r="AY39" s="724"/>
      <c r="AZ39" s="725" t="str">
        <f>IF($BB$3="４週",AX39/4,IF($BB$3="暦月",'勤務表（参考様式1_1枚版）'!AX39/('勤務表（参考様式1_1枚版）'!$BB$8/7),""))</f>
        <v/>
      </c>
      <c r="BA39" s="726"/>
      <c r="BB39" s="768"/>
      <c r="BC39" s="769"/>
      <c r="BD39" s="769"/>
      <c r="BE39" s="769"/>
      <c r="BF39" s="770"/>
    </row>
    <row r="40" spans="2:58" ht="20.25" customHeight="1" x14ac:dyDescent="0.15">
      <c r="B40" s="727">
        <f>B37+1</f>
        <v>7</v>
      </c>
      <c r="C40" s="728"/>
      <c r="D40" s="729"/>
      <c r="E40" s="730"/>
      <c r="F40" s="259"/>
      <c r="G40" s="737"/>
      <c r="H40" s="740"/>
      <c r="I40" s="741"/>
      <c r="J40" s="741"/>
      <c r="K40" s="742"/>
      <c r="L40" s="744"/>
      <c r="M40" s="705"/>
      <c r="N40" s="705"/>
      <c r="O40" s="706"/>
      <c r="P40" s="747" t="s">
        <v>248</v>
      </c>
      <c r="Q40" s="748"/>
      <c r="R40" s="749"/>
      <c r="S40" s="315"/>
      <c r="T40" s="316"/>
      <c r="U40" s="316"/>
      <c r="V40" s="316"/>
      <c r="W40" s="316"/>
      <c r="X40" s="316"/>
      <c r="Y40" s="317"/>
      <c r="Z40" s="315"/>
      <c r="AA40" s="316"/>
      <c r="AB40" s="316"/>
      <c r="AC40" s="316"/>
      <c r="AD40" s="316"/>
      <c r="AE40" s="316"/>
      <c r="AF40" s="317"/>
      <c r="AG40" s="315"/>
      <c r="AH40" s="316"/>
      <c r="AI40" s="316"/>
      <c r="AJ40" s="316"/>
      <c r="AK40" s="316"/>
      <c r="AL40" s="316"/>
      <c r="AM40" s="317"/>
      <c r="AN40" s="315"/>
      <c r="AO40" s="316"/>
      <c r="AP40" s="316"/>
      <c r="AQ40" s="316"/>
      <c r="AR40" s="316"/>
      <c r="AS40" s="316"/>
      <c r="AT40" s="317"/>
      <c r="AU40" s="315"/>
      <c r="AV40" s="316"/>
      <c r="AW40" s="316"/>
      <c r="AX40" s="864"/>
      <c r="AY40" s="865"/>
      <c r="AZ40" s="866"/>
      <c r="BA40" s="867"/>
      <c r="BB40" s="762"/>
      <c r="BC40" s="763"/>
      <c r="BD40" s="763"/>
      <c r="BE40" s="763"/>
      <c r="BF40" s="764"/>
    </row>
    <row r="41" spans="2:58" ht="20.25" customHeight="1" x14ac:dyDescent="0.15">
      <c r="B41" s="727"/>
      <c r="C41" s="731"/>
      <c r="D41" s="732"/>
      <c r="E41" s="733"/>
      <c r="F41" s="251"/>
      <c r="G41" s="738"/>
      <c r="H41" s="743"/>
      <c r="I41" s="741"/>
      <c r="J41" s="741"/>
      <c r="K41" s="742"/>
      <c r="L41" s="745"/>
      <c r="M41" s="708"/>
      <c r="N41" s="708"/>
      <c r="O41" s="709"/>
      <c r="P41" s="713" t="s">
        <v>249</v>
      </c>
      <c r="Q41" s="714"/>
      <c r="R41" s="715"/>
      <c r="S41" s="252" t="str">
        <f>IF(S40="","",VLOOKUP(S40,'シフト記号表（勤務時間帯）'!$C$6:$K$35,9,FALSE))</f>
        <v/>
      </c>
      <c r="T41" s="253" t="str">
        <f>IF(T40="","",VLOOKUP(T40,'シフト記号表（勤務時間帯）'!$C$6:$K$35,9,FALSE))</f>
        <v/>
      </c>
      <c r="U41" s="253" t="str">
        <f>IF(U40="","",VLOOKUP(U40,'シフト記号表（勤務時間帯）'!$C$6:$K$35,9,FALSE))</f>
        <v/>
      </c>
      <c r="V41" s="253" t="str">
        <f>IF(V40="","",VLOOKUP(V40,'シフト記号表（勤務時間帯）'!$C$6:$K$35,9,FALSE))</f>
        <v/>
      </c>
      <c r="W41" s="253" t="str">
        <f>IF(W40="","",VLOOKUP(W40,'シフト記号表（勤務時間帯）'!$C$6:$K$35,9,FALSE))</f>
        <v/>
      </c>
      <c r="X41" s="253" t="str">
        <f>IF(X40="","",VLOOKUP(X40,'シフト記号表（勤務時間帯）'!$C$6:$K$35,9,FALSE))</f>
        <v/>
      </c>
      <c r="Y41" s="254" t="str">
        <f>IF(Y40="","",VLOOKUP(Y40,'シフト記号表（勤務時間帯）'!$C$6:$K$35,9,FALSE))</f>
        <v/>
      </c>
      <c r="Z41" s="252" t="str">
        <f>IF(Z40="","",VLOOKUP(Z40,'シフト記号表（勤務時間帯）'!$C$6:$K$35,9,FALSE))</f>
        <v/>
      </c>
      <c r="AA41" s="253" t="str">
        <f>IF(AA40="","",VLOOKUP(AA40,'シフト記号表（勤務時間帯）'!$C$6:$K$35,9,FALSE))</f>
        <v/>
      </c>
      <c r="AB41" s="253" t="str">
        <f>IF(AB40="","",VLOOKUP(AB40,'シフト記号表（勤務時間帯）'!$C$6:$K$35,9,FALSE))</f>
        <v/>
      </c>
      <c r="AC41" s="253" t="str">
        <f>IF(AC40="","",VLOOKUP(AC40,'シフト記号表（勤務時間帯）'!$C$6:$K$35,9,FALSE))</f>
        <v/>
      </c>
      <c r="AD41" s="253" t="str">
        <f>IF(AD40="","",VLOOKUP(AD40,'シフト記号表（勤務時間帯）'!$C$6:$K$35,9,FALSE))</f>
        <v/>
      </c>
      <c r="AE41" s="253" t="str">
        <f>IF(AE40="","",VLOOKUP(AE40,'シフト記号表（勤務時間帯）'!$C$6:$K$35,9,FALSE))</f>
        <v/>
      </c>
      <c r="AF41" s="254" t="str">
        <f>IF(AF40="","",VLOOKUP(AF40,'シフト記号表（勤務時間帯）'!$C$6:$K$35,9,FALSE))</f>
        <v/>
      </c>
      <c r="AG41" s="252" t="str">
        <f>IF(AG40="","",VLOOKUP(AG40,'シフト記号表（勤務時間帯）'!$C$6:$K$35,9,FALSE))</f>
        <v/>
      </c>
      <c r="AH41" s="253" t="str">
        <f>IF(AH40="","",VLOOKUP(AH40,'シフト記号表（勤務時間帯）'!$C$6:$K$35,9,FALSE))</f>
        <v/>
      </c>
      <c r="AI41" s="253" t="str">
        <f>IF(AI40="","",VLOOKUP(AI40,'シフト記号表（勤務時間帯）'!$C$6:$K$35,9,FALSE))</f>
        <v/>
      </c>
      <c r="AJ41" s="253" t="str">
        <f>IF(AJ40="","",VLOOKUP(AJ40,'シフト記号表（勤務時間帯）'!$C$6:$K$35,9,FALSE))</f>
        <v/>
      </c>
      <c r="AK41" s="253" t="str">
        <f>IF(AK40="","",VLOOKUP(AK40,'シフト記号表（勤務時間帯）'!$C$6:$K$35,9,FALSE))</f>
        <v/>
      </c>
      <c r="AL41" s="253" t="str">
        <f>IF(AL40="","",VLOOKUP(AL40,'シフト記号表（勤務時間帯）'!$C$6:$K$35,9,FALSE))</f>
        <v/>
      </c>
      <c r="AM41" s="254" t="str">
        <f>IF(AM40="","",VLOOKUP(AM40,'シフト記号表（勤務時間帯）'!$C$6:$K$35,9,FALSE))</f>
        <v/>
      </c>
      <c r="AN41" s="252" t="str">
        <f>IF(AN40="","",VLOOKUP(AN40,'シフト記号表（勤務時間帯）'!$C$6:$K$35,9,FALSE))</f>
        <v/>
      </c>
      <c r="AO41" s="253" t="str">
        <f>IF(AO40="","",VLOOKUP(AO40,'シフト記号表（勤務時間帯）'!$C$6:$K$35,9,FALSE))</f>
        <v/>
      </c>
      <c r="AP41" s="253" t="str">
        <f>IF(AP40="","",VLOOKUP(AP40,'シフト記号表（勤務時間帯）'!$C$6:$K$35,9,FALSE))</f>
        <v/>
      </c>
      <c r="AQ41" s="253" t="str">
        <f>IF(AQ40="","",VLOOKUP(AQ40,'シフト記号表（勤務時間帯）'!$C$6:$K$35,9,FALSE))</f>
        <v/>
      </c>
      <c r="AR41" s="253" t="str">
        <f>IF(AR40="","",VLOOKUP(AR40,'シフト記号表（勤務時間帯）'!$C$6:$K$35,9,FALSE))</f>
        <v/>
      </c>
      <c r="AS41" s="253" t="str">
        <f>IF(AS40="","",VLOOKUP(AS40,'シフト記号表（勤務時間帯）'!$C$6:$K$35,9,FALSE))</f>
        <v/>
      </c>
      <c r="AT41" s="254" t="str">
        <f>IF(AT40="","",VLOOKUP(AT40,'シフト記号表（勤務時間帯）'!$C$6:$K$35,9,FALSE))</f>
        <v/>
      </c>
      <c r="AU41" s="252" t="str">
        <f>IF(AU40="","",VLOOKUP(AU40,'シフト記号表（勤務時間帯）'!$C$6:$K$35,9,FALSE))</f>
        <v/>
      </c>
      <c r="AV41" s="253" t="str">
        <f>IF(AV40="","",VLOOKUP(AV40,'シフト記号表（勤務時間帯）'!$C$6:$K$35,9,FALSE))</f>
        <v/>
      </c>
      <c r="AW41" s="253" t="str">
        <f>IF(AW40="","",VLOOKUP(AW40,'シフト記号表（勤務時間帯）'!$C$6:$K$35,9,FALSE))</f>
        <v/>
      </c>
      <c r="AX41" s="716" t="str">
        <f>IF($BB$3="４週",SUM(S41:AT41),IF($BB$3="暦月",SUM(S41:AW41),""))</f>
        <v/>
      </c>
      <c r="AY41" s="717"/>
      <c r="AZ41" s="718" t="str">
        <f>IF($BB$3="４週",AX41/4,IF($BB$3="暦月",'勤務表（参考様式1_1枚版）'!AX41/('勤務表（参考様式1_1枚版）'!$BB$8/7),""))</f>
        <v/>
      </c>
      <c r="BA41" s="719"/>
      <c r="BB41" s="765"/>
      <c r="BC41" s="766"/>
      <c r="BD41" s="766"/>
      <c r="BE41" s="766"/>
      <c r="BF41" s="767"/>
    </row>
    <row r="42" spans="2:58" ht="20.25" customHeight="1" x14ac:dyDescent="0.15">
      <c r="B42" s="727"/>
      <c r="C42" s="734"/>
      <c r="D42" s="735"/>
      <c r="E42" s="736"/>
      <c r="F42" s="251">
        <f>C40</f>
        <v>0</v>
      </c>
      <c r="G42" s="739"/>
      <c r="H42" s="743"/>
      <c r="I42" s="741"/>
      <c r="J42" s="741"/>
      <c r="K42" s="742"/>
      <c r="L42" s="746"/>
      <c r="M42" s="711"/>
      <c r="N42" s="711"/>
      <c r="O42" s="712"/>
      <c r="P42" s="720" t="s">
        <v>250</v>
      </c>
      <c r="Q42" s="721"/>
      <c r="R42" s="722"/>
      <c r="S42" s="256" t="str">
        <f>IF(S40="","",VLOOKUP(S40,'シフト記号表（勤務時間帯）'!$C$6:$U$35,19,FALSE))</f>
        <v/>
      </c>
      <c r="T42" s="257" t="str">
        <f>IF(T40="","",VLOOKUP(T40,'シフト記号表（勤務時間帯）'!$C$6:$U$35,19,FALSE))</f>
        <v/>
      </c>
      <c r="U42" s="257" t="str">
        <f>IF(U40="","",VLOOKUP(U40,'シフト記号表（勤務時間帯）'!$C$6:$U$35,19,FALSE))</f>
        <v/>
      </c>
      <c r="V42" s="257" t="str">
        <f>IF(V40="","",VLOOKUP(V40,'シフト記号表（勤務時間帯）'!$C$6:$U$35,19,FALSE))</f>
        <v/>
      </c>
      <c r="W42" s="257" t="str">
        <f>IF(W40="","",VLOOKUP(W40,'シフト記号表（勤務時間帯）'!$C$6:$U$35,19,FALSE))</f>
        <v/>
      </c>
      <c r="X42" s="257" t="str">
        <f>IF(X40="","",VLOOKUP(X40,'シフト記号表（勤務時間帯）'!$C$6:$U$35,19,FALSE))</f>
        <v/>
      </c>
      <c r="Y42" s="258" t="str">
        <f>IF(Y40="","",VLOOKUP(Y40,'シフト記号表（勤務時間帯）'!$C$6:$U$35,19,FALSE))</f>
        <v/>
      </c>
      <c r="Z42" s="256" t="str">
        <f>IF(Z40="","",VLOOKUP(Z40,'シフト記号表（勤務時間帯）'!$C$6:$U$35,19,FALSE))</f>
        <v/>
      </c>
      <c r="AA42" s="257" t="str">
        <f>IF(AA40="","",VLOOKUP(AA40,'シフト記号表（勤務時間帯）'!$C$6:$U$35,19,FALSE))</f>
        <v/>
      </c>
      <c r="AB42" s="257" t="str">
        <f>IF(AB40="","",VLOOKUP(AB40,'シフト記号表（勤務時間帯）'!$C$6:$U$35,19,FALSE))</f>
        <v/>
      </c>
      <c r="AC42" s="257" t="str">
        <f>IF(AC40="","",VLOOKUP(AC40,'シフト記号表（勤務時間帯）'!$C$6:$U$35,19,FALSE))</f>
        <v/>
      </c>
      <c r="AD42" s="257" t="str">
        <f>IF(AD40="","",VLOOKUP(AD40,'シフト記号表（勤務時間帯）'!$C$6:$U$35,19,FALSE))</f>
        <v/>
      </c>
      <c r="AE42" s="257" t="str">
        <f>IF(AE40="","",VLOOKUP(AE40,'シフト記号表（勤務時間帯）'!$C$6:$U$35,19,FALSE))</f>
        <v/>
      </c>
      <c r="AF42" s="258" t="str">
        <f>IF(AF40="","",VLOOKUP(AF40,'シフト記号表（勤務時間帯）'!$C$6:$U$35,19,FALSE))</f>
        <v/>
      </c>
      <c r="AG42" s="256" t="str">
        <f>IF(AG40="","",VLOOKUP(AG40,'シフト記号表（勤務時間帯）'!$C$6:$U$35,19,FALSE))</f>
        <v/>
      </c>
      <c r="AH42" s="257" t="str">
        <f>IF(AH40="","",VLOOKUP(AH40,'シフト記号表（勤務時間帯）'!$C$6:$U$35,19,FALSE))</f>
        <v/>
      </c>
      <c r="AI42" s="257" t="str">
        <f>IF(AI40="","",VLOOKUP(AI40,'シフト記号表（勤務時間帯）'!$C$6:$U$35,19,FALSE))</f>
        <v/>
      </c>
      <c r="AJ42" s="257" t="str">
        <f>IF(AJ40="","",VLOOKUP(AJ40,'シフト記号表（勤務時間帯）'!$C$6:$U$35,19,FALSE))</f>
        <v/>
      </c>
      <c r="AK42" s="257" t="str">
        <f>IF(AK40="","",VLOOKUP(AK40,'シフト記号表（勤務時間帯）'!$C$6:$U$35,19,FALSE))</f>
        <v/>
      </c>
      <c r="AL42" s="257" t="str">
        <f>IF(AL40="","",VLOOKUP(AL40,'シフト記号表（勤務時間帯）'!$C$6:$U$35,19,FALSE))</f>
        <v/>
      </c>
      <c r="AM42" s="258" t="str">
        <f>IF(AM40="","",VLOOKUP(AM40,'シフト記号表（勤務時間帯）'!$C$6:$U$35,19,FALSE))</f>
        <v/>
      </c>
      <c r="AN42" s="256" t="str">
        <f>IF(AN40="","",VLOOKUP(AN40,'シフト記号表（勤務時間帯）'!$C$6:$U$35,19,FALSE))</f>
        <v/>
      </c>
      <c r="AO42" s="257" t="str">
        <f>IF(AO40="","",VLOOKUP(AO40,'シフト記号表（勤務時間帯）'!$C$6:$U$35,19,FALSE))</f>
        <v/>
      </c>
      <c r="AP42" s="257" t="str">
        <f>IF(AP40="","",VLOOKUP(AP40,'シフト記号表（勤務時間帯）'!$C$6:$U$35,19,FALSE))</f>
        <v/>
      </c>
      <c r="AQ42" s="257" t="str">
        <f>IF(AQ40="","",VLOOKUP(AQ40,'シフト記号表（勤務時間帯）'!$C$6:$U$35,19,FALSE))</f>
        <v/>
      </c>
      <c r="AR42" s="257" t="str">
        <f>IF(AR40="","",VLOOKUP(AR40,'シフト記号表（勤務時間帯）'!$C$6:$U$35,19,FALSE))</f>
        <v/>
      </c>
      <c r="AS42" s="257" t="str">
        <f>IF(AS40="","",VLOOKUP(AS40,'シフト記号表（勤務時間帯）'!$C$6:$U$35,19,FALSE))</f>
        <v/>
      </c>
      <c r="AT42" s="258" t="str">
        <f>IF(AT40="","",VLOOKUP(AT40,'シフト記号表（勤務時間帯）'!$C$6:$U$35,19,FALSE))</f>
        <v/>
      </c>
      <c r="AU42" s="256" t="str">
        <f>IF(AU40="","",VLOOKUP(AU40,'シフト記号表（勤務時間帯）'!$C$6:$U$35,19,FALSE))</f>
        <v/>
      </c>
      <c r="AV42" s="257" t="str">
        <f>IF(AV40="","",VLOOKUP(AV40,'シフト記号表（勤務時間帯）'!$C$6:$U$35,19,FALSE))</f>
        <v/>
      </c>
      <c r="AW42" s="257" t="str">
        <f>IF(AW40="","",VLOOKUP(AW40,'シフト記号表（勤務時間帯）'!$C$6:$U$35,19,FALSE))</f>
        <v/>
      </c>
      <c r="AX42" s="723" t="str">
        <f>IF($BB$3="４週",SUM(S42:AT42),IF($BB$3="暦月",SUM(S42:AW42),""))</f>
        <v/>
      </c>
      <c r="AY42" s="724"/>
      <c r="AZ42" s="725" t="str">
        <f>IF($BB$3="４週",AX42/4,IF($BB$3="暦月",'勤務表（参考様式1_1枚版）'!AX42/('勤務表（参考様式1_1枚版）'!$BB$8/7),""))</f>
        <v/>
      </c>
      <c r="BA42" s="726"/>
      <c r="BB42" s="768"/>
      <c r="BC42" s="769"/>
      <c r="BD42" s="769"/>
      <c r="BE42" s="769"/>
      <c r="BF42" s="770"/>
    </row>
    <row r="43" spans="2:58" ht="20.25" customHeight="1" x14ac:dyDescent="0.15">
      <c r="B43" s="727">
        <f>B40+1</f>
        <v>8</v>
      </c>
      <c r="C43" s="728"/>
      <c r="D43" s="729"/>
      <c r="E43" s="730"/>
      <c r="F43" s="259"/>
      <c r="G43" s="737"/>
      <c r="H43" s="740"/>
      <c r="I43" s="741"/>
      <c r="J43" s="741"/>
      <c r="K43" s="742"/>
      <c r="L43" s="744"/>
      <c r="M43" s="705"/>
      <c r="N43" s="705"/>
      <c r="O43" s="706"/>
      <c r="P43" s="747" t="s">
        <v>248</v>
      </c>
      <c r="Q43" s="748"/>
      <c r="R43" s="749"/>
      <c r="S43" s="315"/>
      <c r="T43" s="316"/>
      <c r="U43" s="316"/>
      <c r="V43" s="316"/>
      <c r="W43" s="316"/>
      <c r="X43" s="316"/>
      <c r="Y43" s="317"/>
      <c r="Z43" s="315"/>
      <c r="AA43" s="316"/>
      <c r="AB43" s="316"/>
      <c r="AC43" s="316"/>
      <c r="AD43" s="316"/>
      <c r="AE43" s="316"/>
      <c r="AF43" s="317"/>
      <c r="AG43" s="315"/>
      <c r="AH43" s="316"/>
      <c r="AI43" s="316"/>
      <c r="AJ43" s="316"/>
      <c r="AK43" s="316"/>
      <c r="AL43" s="316"/>
      <c r="AM43" s="317"/>
      <c r="AN43" s="315"/>
      <c r="AO43" s="316"/>
      <c r="AP43" s="316"/>
      <c r="AQ43" s="316"/>
      <c r="AR43" s="316"/>
      <c r="AS43" s="316"/>
      <c r="AT43" s="317"/>
      <c r="AU43" s="315"/>
      <c r="AV43" s="316"/>
      <c r="AW43" s="316"/>
      <c r="AX43" s="864"/>
      <c r="AY43" s="865"/>
      <c r="AZ43" s="866"/>
      <c r="BA43" s="867"/>
      <c r="BB43" s="762"/>
      <c r="BC43" s="763"/>
      <c r="BD43" s="763"/>
      <c r="BE43" s="763"/>
      <c r="BF43" s="764"/>
    </row>
    <row r="44" spans="2:58" ht="20.25" customHeight="1" x14ac:dyDescent="0.15">
      <c r="B44" s="727"/>
      <c r="C44" s="731"/>
      <c r="D44" s="732"/>
      <c r="E44" s="733"/>
      <c r="F44" s="251"/>
      <c r="G44" s="738"/>
      <c r="H44" s="743"/>
      <c r="I44" s="741"/>
      <c r="J44" s="741"/>
      <c r="K44" s="742"/>
      <c r="L44" s="745"/>
      <c r="M44" s="708"/>
      <c r="N44" s="708"/>
      <c r="O44" s="709"/>
      <c r="P44" s="713" t="s">
        <v>249</v>
      </c>
      <c r="Q44" s="714"/>
      <c r="R44" s="715"/>
      <c r="S44" s="252" t="str">
        <f>IF(S43="","",VLOOKUP(S43,'シフト記号表（勤務時間帯）'!$C$6:$K$35,9,FALSE))</f>
        <v/>
      </c>
      <c r="T44" s="253" t="str">
        <f>IF(T43="","",VLOOKUP(T43,'シフト記号表（勤務時間帯）'!$C$6:$K$35,9,FALSE))</f>
        <v/>
      </c>
      <c r="U44" s="253" t="str">
        <f>IF(U43="","",VLOOKUP(U43,'シフト記号表（勤務時間帯）'!$C$6:$K$35,9,FALSE))</f>
        <v/>
      </c>
      <c r="V44" s="253" t="str">
        <f>IF(V43="","",VLOOKUP(V43,'シフト記号表（勤務時間帯）'!$C$6:$K$35,9,FALSE))</f>
        <v/>
      </c>
      <c r="W44" s="253" t="str">
        <f>IF(W43="","",VLOOKUP(W43,'シフト記号表（勤務時間帯）'!$C$6:$K$35,9,FALSE))</f>
        <v/>
      </c>
      <c r="X44" s="253" t="str">
        <f>IF(X43="","",VLOOKUP(X43,'シフト記号表（勤務時間帯）'!$C$6:$K$35,9,FALSE))</f>
        <v/>
      </c>
      <c r="Y44" s="254" t="str">
        <f>IF(Y43="","",VLOOKUP(Y43,'シフト記号表（勤務時間帯）'!$C$6:$K$35,9,FALSE))</f>
        <v/>
      </c>
      <c r="Z44" s="252" t="str">
        <f>IF(Z43="","",VLOOKUP(Z43,'シフト記号表（勤務時間帯）'!$C$6:$K$35,9,FALSE))</f>
        <v/>
      </c>
      <c r="AA44" s="253" t="str">
        <f>IF(AA43="","",VLOOKUP(AA43,'シフト記号表（勤務時間帯）'!$C$6:$K$35,9,FALSE))</f>
        <v/>
      </c>
      <c r="AB44" s="253" t="str">
        <f>IF(AB43="","",VLOOKUP(AB43,'シフト記号表（勤務時間帯）'!$C$6:$K$35,9,FALSE))</f>
        <v/>
      </c>
      <c r="AC44" s="253" t="str">
        <f>IF(AC43="","",VLOOKUP(AC43,'シフト記号表（勤務時間帯）'!$C$6:$K$35,9,FALSE))</f>
        <v/>
      </c>
      <c r="AD44" s="253" t="str">
        <f>IF(AD43="","",VLOOKUP(AD43,'シフト記号表（勤務時間帯）'!$C$6:$K$35,9,FALSE))</f>
        <v/>
      </c>
      <c r="AE44" s="253" t="str">
        <f>IF(AE43="","",VLOOKUP(AE43,'シフト記号表（勤務時間帯）'!$C$6:$K$35,9,FALSE))</f>
        <v/>
      </c>
      <c r="AF44" s="254" t="str">
        <f>IF(AF43="","",VLOOKUP(AF43,'シフト記号表（勤務時間帯）'!$C$6:$K$35,9,FALSE))</f>
        <v/>
      </c>
      <c r="AG44" s="252" t="str">
        <f>IF(AG43="","",VLOOKUP(AG43,'シフト記号表（勤務時間帯）'!$C$6:$K$35,9,FALSE))</f>
        <v/>
      </c>
      <c r="AH44" s="253" t="str">
        <f>IF(AH43="","",VLOOKUP(AH43,'シフト記号表（勤務時間帯）'!$C$6:$K$35,9,FALSE))</f>
        <v/>
      </c>
      <c r="AI44" s="253" t="str">
        <f>IF(AI43="","",VLOOKUP(AI43,'シフト記号表（勤務時間帯）'!$C$6:$K$35,9,FALSE))</f>
        <v/>
      </c>
      <c r="AJ44" s="253" t="str">
        <f>IF(AJ43="","",VLOOKUP(AJ43,'シフト記号表（勤務時間帯）'!$C$6:$K$35,9,FALSE))</f>
        <v/>
      </c>
      <c r="AK44" s="253" t="str">
        <f>IF(AK43="","",VLOOKUP(AK43,'シフト記号表（勤務時間帯）'!$C$6:$K$35,9,FALSE))</f>
        <v/>
      </c>
      <c r="AL44" s="253" t="str">
        <f>IF(AL43="","",VLOOKUP(AL43,'シフト記号表（勤務時間帯）'!$C$6:$K$35,9,FALSE))</f>
        <v/>
      </c>
      <c r="AM44" s="254" t="str">
        <f>IF(AM43="","",VLOOKUP(AM43,'シフト記号表（勤務時間帯）'!$C$6:$K$35,9,FALSE))</f>
        <v/>
      </c>
      <c r="AN44" s="252" t="str">
        <f>IF(AN43="","",VLOOKUP(AN43,'シフト記号表（勤務時間帯）'!$C$6:$K$35,9,FALSE))</f>
        <v/>
      </c>
      <c r="AO44" s="253" t="str">
        <f>IF(AO43="","",VLOOKUP(AO43,'シフト記号表（勤務時間帯）'!$C$6:$K$35,9,FALSE))</f>
        <v/>
      </c>
      <c r="AP44" s="253" t="str">
        <f>IF(AP43="","",VLOOKUP(AP43,'シフト記号表（勤務時間帯）'!$C$6:$K$35,9,FALSE))</f>
        <v/>
      </c>
      <c r="AQ44" s="253" t="str">
        <f>IF(AQ43="","",VLOOKUP(AQ43,'シフト記号表（勤務時間帯）'!$C$6:$K$35,9,FALSE))</f>
        <v/>
      </c>
      <c r="AR44" s="253" t="str">
        <f>IF(AR43="","",VLOOKUP(AR43,'シフト記号表（勤務時間帯）'!$C$6:$K$35,9,FALSE))</f>
        <v/>
      </c>
      <c r="AS44" s="253" t="str">
        <f>IF(AS43="","",VLOOKUP(AS43,'シフト記号表（勤務時間帯）'!$C$6:$K$35,9,FALSE))</f>
        <v/>
      </c>
      <c r="AT44" s="254" t="str">
        <f>IF(AT43="","",VLOOKUP(AT43,'シフト記号表（勤務時間帯）'!$C$6:$K$35,9,FALSE))</f>
        <v/>
      </c>
      <c r="AU44" s="252" t="str">
        <f>IF(AU43="","",VLOOKUP(AU43,'シフト記号表（勤務時間帯）'!$C$6:$K$35,9,FALSE))</f>
        <v/>
      </c>
      <c r="AV44" s="253" t="str">
        <f>IF(AV43="","",VLOOKUP(AV43,'シフト記号表（勤務時間帯）'!$C$6:$K$35,9,FALSE))</f>
        <v/>
      </c>
      <c r="AW44" s="253" t="str">
        <f>IF(AW43="","",VLOOKUP(AW43,'シフト記号表（勤務時間帯）'!$C$6:$K$35,9,FALSE))</f>
        <v/>
      </c>
      <c r="AX44" s="716" t="str">
        <f>IF($BB$3="４週",SUM(S44:AT44),IF($BB$3="暦月",SUM(S44:AW44),""))</f>
        <v/>
      </c>
      <c r="AY44" s="717"/>
      <c r="AZ44" s="718" t="str">
        <f>IF($BB$3="４週",AX44/4,IF($BB$3="暦月",'勤務表（参考様式1_1枚版）'!AX44/('勤務表（参考様式1_1枚版）'!$BB$8/7),""))</f>
        <v/>
      </c>
      <c r="BA44" s="719"/>
      <c r="BB44" s="765"/>
      <c r="BC44" s="766"/>
      <c r="BD44" s="766"/>
      <c r="BE44" s="766"/>
      <c r="BF44" s="767"/>
    </row>
    <row r="45" spans="2:58" ht="20.25" customHeight="1" x14ac:dyDescent="0.15">
      <c r="B45" s="727"/>
      <c r="C45" s="734"/>
      <c r="D45" s="735"/>
      <c r="E45" s="736"/>
      <c r="F45" s="251">
        <f>C43</f>
        <v>0</v>
      </c>
      <c r="G45" s="739"/>
      <c r="H45" s="743"/>
      <c r="I45" s="741"/>
      <c r="J45" s="741"/>
      <c r="K45" s="742"/>
      <c r="L45" s="746"/>
      <c r="M45" s="711"/>
      <c r="N45" s="711"/>
      <c r="O45" s="712"/>
      <c r="P45" s="720" t="s">
        <v>250</v>
      </c>
      <c r="Q45" s="721"/>
      <c r="R45" s="722"/>
      <c r="S45" s="256" t="str">
        <f>IF(S43="","",VLOOKUP(S43,'シフト記号表（勤務時間帯）'!$C$6:$U$35,19,FALSE))</f>
        <v/>
      </c>
      <c r="T45" s="257" t="str">
        <f>IF(T43="","",VLOOKUP(T43,'シフト記号表（勤務時間帯）'!$C$6:$U$35,19,FALSE))</f>
        <v/>
      </c>
      <c r="U45" s="257" t="str">
        <f>IF(U43="","",VLOOKUP(U43,'シフト記号表（勤務時間帯）'!$C$6:$U$35,19,FALSE))</f>
        <v/>
      </c>
      <c r="V45" s="257" t="str">
        <f>IF(V43="","",VLOOKUP(V43,'シフト記号表（勤務時間帯）'!$C$6:$U$35,19,FALSE))</f>
        <v/>
      </c>
      <c r="W45" s="257" t="str">
        <f>IF(W43="","",VLOOKUP(W43,'シフト記号表（勤務時間帯）'!$C$6:$U$35,19,FALSE))</f>
        <v/>
      </c>
      <c r="X45" s="257" t="str">
        <f>IF(X43="","",VLOOKUP(X43,'シフト記号表（勤務時間帯）'!$C$6:$U$35,19,FALSE))</f>
        <v/>
      </c>
      <c r="Y45" s="258" t="str">
        <f>IF(Y43="","",VLOOKUP(Y43,'シフト記号表（勤務時間帯）'!$C$6:$U$35,19,FALSE))</f>
        <v/>
      </c>
      <c r="Z45" s="256" t="str">
        <f>IF(Z43="","",VLOOKUP(Z43,'シフト記号表（勤務時間帯）'!$C$6:$U$35,19,FALSE))</f>
        <v/>
      </c>
      <c r="AA45" s="257" t="str">
        <f>IF(AA43="","",VLOOKUP(AA43,'シフト記号表（勤務時間帯）'!$C$6:$U$35,19,FALSE))</f>
        <v/>
      </c>
      <c r="AB45" s="257" t="str">
        <f>IF(AB43="","",VLOOKUP(AB43,'シフト記号表（勤務時間帯）'!$C$6:$U$35,19,FALSE))</f>
        <v/>
      </c>
      <c r="AC45" s="257" t="str">
        <f>IF(AC43="","",VLOOKUP(AC43,'シフト記号表（勤務時間帯）'!$C$6:$U$35,19,FALSE))</f>
        <v/>
      </c>
      <c r="AD45" s="257" t="str">
        <f>IF(AD43="","",VLOOKUP(AD43,'シフト記号表（勤務時間帯）'!$C$6:$U$35,19,FALSE))</f>
        <v/>
      </c>
      <c r="AE45" s="257" t="str">
        <f>IF(AE43="","",VLOOKUP(AE43,'シフト記号表（勤務時間帯）'!$C$6:$U$35,19,FALSE))</f>
        <v/>
      </c>
      <c r="AF45" s="258" t="str">
        <f>IF(AF43="","",VLOOKUP(AF43,'シフト記号表（勤務時間帯）'!$C$6:$U$35,19,FALSE))</f>
        <v/>
      </c>
      <c r="AG45" s="256" t="str">
        <f>IF(AG43="","",VLOOKUP(AG43,'シフト記号表（勤務時間帯）'!$C$6:$U$35,19,FALSE))</f>
        <v/>
      </c>
      <c r="AH45" s="257" t="str">
        <f>IF(AH43="","",VLOOKUP(AH43,'シフト記号表（勤務時間帯）'!$C$6:$U$35,19,FALSE))</f>
        <v/>
      </c>
      <c r="AI45" s="257" t="str">
        <f>IF(AI43="","",VLOOKUP(AI43,'シフト記号表（勤務時間帯）'!$C$6:$U$35,19,FALSE))</f>
        <v/>
      </c>
      <c r="AJ45" s="257" t="str">
        <f>IF(AJ43="","",VLOOKUP(AJ43,'シフト記号表（勤務時間帯）'!$C$6:$U$35,19,FALSE))</f>
        <v/>
      </c>
      <c r="AK45" s="257" t="str">
        <f>IF(AK43="","",VLOOKUP(AK43,'シフト記号表（勤務時間帯）'!$C$6:$U$35,19,FALSE))</f>
        <v/>
      </c>
      <c r="AL45" s="257" t="str">
        <f>IF(AL43="","",VLOOKUP(AL43,'シフト記号表（勤務時間帯）'!$C$6:$U$35,19,FALSE))</f>
        <v/>
      </c>
      <c r="AM45" s="258" t="str">
        <f>IF(AM43="","",VLOOKUP(AM43,'シフト記号表（勤務時間帯）'!$C$6:$U$35,19,FALSE))</f>
        <v/>
      </c>
      <c r="AN45" s="256" t="str">
        <f>IF(AN43="","",VLOOKUP(AN43,'シフト記号表（勤務時間帯）'!$C$6:$U$35,19,FALSE))</f>
        <v/>
      </c>
      <c r="AO45" s="257" t="str">
        <f>IF(AO43="","",VLOOKUP(AO43,'シフト記号表（勤務時間帯）'!$C$6:$U$35,19,FALSE))</f>
        <v/>
      </c>
      <c r="AP45" s="257" t="str">
        <f>IF(AP43="","",VLOOKUP(AP43,'シフト記号表（勤務時間帯）'!$C$6:$U$35,19,FALSE))</f>
        <v/>
      </c>
      <c r="AQ45" s="257" t="str">
        <f>IF(AQ43="","",VLOOKUP(AQ43,'シフト記号表（勤務時間帯）'!$C$6:$U$35,19,FALSE))</f>
        <v/>
      </c>
      <c r="AR45" s="257" t="str">
        <f>IF(AR43="","",VLOOKUP(AR43,'シフト記号表（勤務時間帯）'!$C$6:$U$35,19,FALSE))</f>
        <v/>
      </c>
      <c r="AS45" s="257" t="str">
        <f>IF(AS43="","",VLOOKUP(AS43,'シフト記号表（勤務時間帯）'!$C$6:$U$35,19,FALSE))</f>
        <v/>
      </c>
      <c r="AT45" s="258" t="str">
        <f>IF(AT43="","",VLOOKUP(AT43,'シフト記号表（勤務時間帯）'!$C$6:$U$35,19,FALSE))</f>
        <v/>
      </c>
      <c r="AU45" s="256" t="str">
        <f>IF(AU43="","",VLOOKUP(AU43,'シフト記号表（勤務時間帯）'!$C$6:$U$35,19,FALSE))</f>
        <v/>
      </c>
      <c r="AV45" s="257" t="str">
        <f>IF(AV43="","",VLOOKUP(AV43,'シフト記号表（勤務時間帯）'!$C$6:$U$35,19,FALSE))</f>
        <v/>
      </c>
      <c r="AW45" s="257" t="str">
        <f>IF(AW43="","",VLOOKUP(AW43,'シフト記号表（勤務時間帯）'!$C$6:$U$35,19,FALSE))</f>
        <v/>
      </c>
      <c r="AX45" s="723" t="str">
        <f>IF($BB$3="４週",SUM(S45:AT45),IF($BB$3="暦月",SUM(S45:AW45),""))</f>
        <v/>
      </c>
      <c r="AY45" s="724"/>
      <c r="AZ45" s="725" t="str">
        <f>IF($BB$3="４週",AX45/4,IF($BB$3="暦月",'勤務表（参考様式1_1枚版）'!AX45/('勤務表（参考様式1_1枚版）'!$BB$8/7),""))</f>
        <v/>
      </c>
      <c r="BA45" s="726"/>
      <c r="BB45" s="768"/>
      <c r="BC45" s="769"/>
      <c r="BD45" s="769"/>
      <c r="BE45" s="769"/>
      <c r="BF45" s="770"/>
    </row>
    <row r="46" spans="2:58" ht="20.25" customHeight="1" x14ac:dyDescent="0.15">
      <c r="B46" s="727">
        <f>B43+1</f>
        <v>9</v>
      </c>
      <c r="C46" s="728"/>
      <c r="D46" s="729"/>
      <c r="E46" s="730"/>
      <c r="F46" s="259"/>
      <c r="G46" s="737"/>
      <c r="H46" s="740"/>
      <c r="I46" s="741"/>
      <c r="J46" s="741"/>
      <c r="K46" s="742"/>
      <c r="L46" s="744"/>
      <c r="M46" s="705"/>
      <c r="N46" s="705"/>
      <c r="O46" s="706"/>
      <c r="P46" s="747" t="s">
        <v>248</v>
      </c>
      <c r="Q46" s="748"/>
      <c r="R46" s="749"/>
      <c r="S46" s="315"/>
      <c r="T46" s="316"/>
      <c r="U46" s="316"/>
      <c r="V46" s="316"/>
      <c r="W46" s="316"/>
      <c r="X46" s="316"/>
      <c r="Y46" s="317"/>
      <c r="Z46" s="315"/>
      <c r="AA46" s="316"/>
      <c r="AB46" s="316"/>
      <c r="AC46" s="316"/>
      <c r="AD46" s="316"/>
      <c r="AE46" s="316"/>
      <c r="AF46" s="317"/>
      <c r="AG46" s="315"/>
      <c r="AH46" s="316"/>
      <c r="AI46" s="316"/>
      <c r="AJ46" s="316"/>
      <c r="AK46" s="316"/>
      <c r="AL46" s="316"/>
      <c r="AM46" s="317"/>
      <c r="AN46" s="315"/>
      <c r="AO46" s="316"/>
      <c r="AP46" s="316"/>
      <c r="AQ46" s="316"/>
      <c r="AR46" s="316"/>
      <c r="AS46" s="316"/>
      <c r="AT46" s="317"/>
      <c r="AU46" s="315"/>
      <c r="AV46" s="316"/>
      <c r="AW46" s="316"/>
      <c r="AX46" s="864"/>
      <c r="AY46" s="865"/>
      <c r="AZ46" s="866"/>
      <c r="BA46" s="867"/>
      <c r="BB46" s="762"/>
      <c r="BC46" s="763"/>
      <c r="BD46" s="763"/>
      <c r="BE46" s="763"/>
      <c r="BF46" s="764"/>
    </row>
    <row r="47" spans="2:58" ht="20.25" customHeight="1" x14ac:dyDescent="0.15">
      <c r="B47" s="727"/>
      <c r="C47" s="731"/>
      <c r="D47" s="732"/>
      <c r="E47" s="733"/>
      <c r="F47" s="251"/>
      <c r="G47" s="738"/>
      <c r="H47" s="743"/>
      <c r="I47" s="741"/>
      <c r="J47" s="741"/>
      <c r="K47" s="742"/>
      <c r="L47" s="745"/>
      <c r="M47" s="708"/>
      <c r="N47" s="708"/>
      <c r="O47" s="709"/>
      <c r="P47" s="713" t="s">
        <v>249</v>
      </c>
      <c r="Q47" s="714"/>
      <c r="R47" s="715"/>
      <c r="S47" s="252" t="str">
        <f>IF(S46="","",VLOOKUP(S46,'シフト記号表（勤務時間帯）'!$C$6:$K$35,9,FALSE))</f>
        <v/>
      </c>
      <c r="T47" s="253" t="str">
        <f>IF(T46="","",VLOOKUP(T46,'シフト記号表（勤務時間帯）'!$C$6:$K$35,9,FALSE))</f>
        <v/>
      </c>
      <c r="U47" s="253" t="str">
        <f>IF(U46="","",VLOOKUP(U46,'シフト記号表（勤務時間帯）'!$C$6:$K$35,9,FALSE))</f>
        <v/>
      </c>
      <c r="V47" s="253" t="str">
        <f>IF(V46="","",VLOOKUP(V46,'シフト記号表（勤務時間帯）'!$C$6:$K$35,9,FALSE))</f>
        <v/>
      </c>
      <c r="W47" s="253" t="str">
        <f>IF(W46="","",VLOOKUP(W46,'シフト記号表（勤務時間帯）'!$C$6:$K$35,9,FALSE))</f>
        <v/>
      </c>
      <c r="X47" s="253" t="str">
        <f>IF(X46="","",VLOOKUP(X46,'シフト記号表（勤務時間帯）'!$C$6:$K$35,9,FALSE))</f>
        <v/>
      </c>
      <c r="Y47" s="254" t="str">
        <f>IF(Y46="","",VLOOKUP(Y46,'シフト記号表（勤務時間帯）'!$C$6:$K$35,9,FALSE))</f>
        <v/>
      </c>
      <c r="Z47" s="252" t="str">
        <f>IF(Z46="","",VLOOKUP(Z46,'シフト記号表（勤務時間帯）'!$C$6:$K$35,9,FALSE))</f>
        <v/>
      </c>
      <c r="AA47" s="253" t="str">
        <f>IF(AA46="","",VLOOKUP(AA46,'シフト記号表（勤務時間帯）'!$C$6:$K$35,9,FALSE))</f>
        <v/>
      </c>
      <c r="AB47" s="253" t="str">
        <f>IF(AB46="","",VLOOKUP(AB46,'シフト記号表（勤務時間帯）'!$C$6:$K$35,9,FALSE))</f>
        <v/>
      </c>
      <c r="AC47" s="253" t="str">
        <f>IF(AC46="","",VLOOKUP(AC46,'シフト記号表（勤務時間帯）'!$C$6:$K$35,9,FALSE))</f>
        <v/>
      </c>
      <c r="AD47" s="253" t="str">
        <f>IF(AD46="","",VLOOKUP(AD46,'シフト記号表（勤務時間帯）'!$C$6:$K$35,9,FALSE))</f>
        <v/>
      </c>
      <c r="AE47" s="253" t="str">
        <f>IF(AE46="","",VLOOKUP(AE46,'シフト記号表（勤務時間帯）'!$C$6:$K$35,9,FALSE))</f>
        <v/>
      </c>
      <c r="AF47" s="254" t="str">
        <f>IF(AF46="","",VLOOKUP(AF46,'シフト記号表（勤務時間帯）'!$C$6:$K$35,9,FALSE))</f>
        <v/>
      </c>
      <c r="AG47" s="252" t="str">
        <f>IF(AG46="","",VLOOKUP(AG46,'シフト記号表（勤務時間帯）'!$C$6:$K$35,9,FALSE))</f>
        <v/>
      </c>
      <c r="AH47" s="253" t="str">
        <f>IF(AH46="","",VLOOKUP(AH46,'シフト記号表（勤務時間帯）'!$C$6:$K$35,9,FALSE))</f>
        <v/>
      </c>
      <c r="AI47" s="253" t="str">
        <f>IF(AI46="","",VLOOKUP(AI46,'シフト記号表（勤務時間帯）'!$C$6:$K$35,9,FALSE))</f>
        <v/>
      </c>
      <c r="AJ47" s="253" t="str">
        <f>IF(AJ46="","",VLOOKUP(AJ46,'シフト記号表（勤務時間帯）'!$C$6:$K$35,9,FALSE))</f>
        <v/>
      </c>
      <c r="AK47" s="253" t="str">
        <f>IF(AK46="","",VLOOKUP(AK46,'シフト記号表（勤務時間帯）'!$C$6:$K$35,9,FALSE))</f>
        <v/>
      </c>
      <c r="AL47" s="253" t="str">
        <f>IF(AL46="","",VLOOKUP(AL46,'シフト記号表（勤務時間帯）'!$C$6:$K$35,9,FALSE))</f>
        <v/>
      </c>
      <c r="AM47" s="254" t="str">
        <f>IF(AM46="","",VLOOKUP(AM46,'シフト記号表（勤務時間帯）'!$C$6:$K$35,9,FALSE))</f>
        <v/>
      </c>
      <c r="AN47" s="252" t="str">
        <f>IF(AN46="","",VLOOKUP(AN46,'シフト記号表（勤務時間帯）'!$C$6:$K$35,9,FALSE))</f>
        <v/>
      </c>
      <c r="AO47" s="253" t="str">
        <f>IF(AO46="","",VLOOKUP(AO46,'シフト記号表（勤務時間帯）'!$C$6:$K$35,9,FALSE))</f>
        <v/>
      </c>
      <c r="AP47" s="253" t="str">
        <f>IF(AP46="","",VLOOKUP(AP46,'シフト記号表（勤務時間帯）'!$C$6:$K$35,9,FALSE))</f>
        <v/>
      </c>
      <c r="AQ47" s="253" t="str">
        <f>IF(AQ46="","",VLOOKUP(AQ46,'シフト記号表（勤務時間帯）'!$C$6:$K$35,9,FALSE))</f>
        <v/>
      </c>
      <c r="AR47" s="253" t="str">
        <f>IF(AR46="","",VLOOKUP(AR46,'シフト記号表（勤務時間帯）'!$C$6:$K$35,9,FALSE))</f>
        <v/>
      </c>
      <c r="AS47" s="253" t="str">
        <f>IF(AS46="","",VLOOKUP(AS46,'シフト記号表（勤務時間帯）'!$C$6:$K$35,9,FALSE))</f>
        <v/>
      </c>
      <c r="AT47" s="254" t="str">
        <f>IF(AT46="","",VLOOKUP(AT46,'シフト記号表（勤務時間帯）'!$C$6:$K$35,9,FALSE))</f>
        <v/>
      </c>
      <c r="AU47" s="252" t="str">
        <f>IF(AU46="","",VLOOKUP(AU46,'シフト記号表（勤務時間帯）'!$C$6:$K$35,9,FALSE))</f>
        <v/>
      </c>
      <c r="AV47" s="253" t="str">
        <f>IF(AV46="","",VLOOKUP(AV46,'シフト記号表（勤務時間帯）'!$C$6:$K$35,9,FALSE))</f>
        <v/>
      </c>
      <c r="AW47" s="253" t="str">
        <f>IF(AW46="","",VLOOKUP(AW46,'シフト記号表（勤務時間帯）'!$C$6:$K$35,9,FALSE))</f>
        <v/>
      </c>
      <c r="AX47" s="716" t="str">
        <f>IF($BB$3="４週",SUM(S47:AT47),IF($BB$3="暦月",SUM(S47:AW47),""))</f>
        <v/>
      </c>
      <c r="AY47" s="717"/>
      <c r="AZ47" s="718" t="str">
        <f>IF($BB$3="４週",AX47/4,IF($BB$3="暦月",'勤務表（参考様式1_1枚版）'!AX47/('勤務表（参考様式1_1枚版）'!$BB$8/7),""))</f>
        <v/>
      </c>
      <c r="BA47" s="719"/>
      <c r="BB47" s="765"/>
      <c r="BC47" s="766"/>
      <c r="BD47" s="766"/>
      <c r="BE47" s="766"/>
      <c r="BF47" s="767"/>
    </row>
    <row r="48" spans="2:58" ht="20.25" customHeight="1" x14ac:dyDescent="0.15">
      <c r="B48" s="727"/>
      <c r="C48" s="734"/>
      <c r="D48" s="735"/>
      <c r="E48" s="736"/>
      <c r="F48" s="251">
        <f>C46</f>
        <v>0</v>
      </c>
      <c r="G48" s="739"/>
      <c r="H48" s="743"/>
      <c r="I48" s="741"/>
      <c r="J48" s="741"/>
      <c r="K48" s="742"/>
      <c r="L48" s="746"/>
      <c r="M48" s="711"/>
      <c r="N48" s="711"/>
      <c r="O48" s="712"/>
      <c r="P48" s="720" t="s">
        <v>250</v>
      </c>
      <c r="Q48" s="721"/>
      <c r="R48" s="722"/>
      <c r="S48" s="256" t="str">
        <f>IF(S46="","",VLOOKUP(S46,'シフト記号表（勤務時間帯）'!$C$6:$U$35,19,FALSE))</f>
        <v/>
      </c>
      <c r="T48" s="257" t="str">
        <f>IF(T46="","",VLOOKUP(T46,'シフト記号表（勤務時間帯）'!$C$6:$U$35,19,FALSE))</f>
        <v/>
      </c>
      <c r="U48" s="257" t="str">
        <f>IF(U46="","",VLOOKUP(U46,'シフト記号表（勤務時間帯）'!$C$6:$U$35,19,FALSE))</f>
        <v/>
      </c>
      <c r="V48" s="257" t="str">
        <f>IF(V46="","",VLOOKUP(V46,'シフト記号表（勤務時間帯）'!$C$6:$U$35,19,FALSE))</f>
        <v/>
      </c>
      <c r="W48" s="257" t="str">
        <f>IF(W46="","",VLOOKUP(W46,'シフト記号表（勤務時間帯）'!$C$6:$U$35,19,FALSE))</f>
        <v/>
      </c>
      <c r="X48" s="257" t="str">
        <f>IF(X46="","",VLOOKUP(X46,'シフト記号表（勤務時間帯）'!$C$6:$U$35,19,FALSE))</f>
        <v/>
      </c>
      <c r="Y48" s="258" t="str">
        <f>IF(Y46="","",VLOOKUP(Y46,'シフト記号表（勤務時間帯）'!$C$6:$U$35,19,FALSE))</f>
        <v/>
      </c>
      <c r="Z48" s="256" t="str">
        <f>IF(Z46="","",VLOOKUP(Z46,'シフト記号表（勤務時間帯）'!$C$6:$U$35,19,FALSE))</f>
        <v/>
      </c>
      <c r="AA48" s="257" t="str">
        <f>IF(AA46="","",VLOOKUP(AA46,'シフト記号表（勤務時間帯）'!$C$6:$U$35,19,FALSE))</f>
        <v/>
      </c>
      <c r="AB48" s="257" t="str">
        <f>IF(AB46="","",VLOOKUP(AB46,'シフト記号表（勤務時間帯）'!$C$6:$U$35,19,FALSE))</f>
        <v/>
      </c>
      <c r="AC48" s="257" t="str">
        <f>IF(AC46="","",VLOOKUP(AC46,'シフト記号表（勤務時間帯）'!$C$6:$U$35,19,FALSE))</f>
        <v/>
      </c>
      <c r="AD48" s="257" t="str">
        <f>IF(AD46="","",VLOOKUP(AD46,'シフト記号表（勤務時間帯）'!$C$6:$U$35,19,FALSE))</f>
        <v/>
      </c>
      <c r="AE48" s="257" t="str">
        <f>IF(AE46="","",VLOOKUP(AE46,'シフト記号表（勤務時間帯）'!$C$6:$U$35,19,FALSE))</f>
        <v/>
      </c>
      <c r="AF48" s="258" t="str">
        <f>IF(AF46="","",VLOOKUP(AF46,'シフト記号表（勤務時間帯）'!$C$6:$U$35,19,FALSE))</f>
        <v/>
      </c>
      <c r="AG48" s="256" t="str">
        <f>IF(AG46="","",VLOOKUP(AG46,'シフト記号表（勤務時間帯）'!$C$6:$U$35,19,FALSE))</f>
        <v/>
      </c>
      <c r="AH48" s="257" t="str">
        <f>IF(AH46="","",VLOOKUP(AH46,'シフト記号表（勤務時間帯）'!$C$6:$U$35,19,FALSE))</f>
        <v/>
      </c>
      <c r="AI48" s="257" t="str">
        <f>IF(AI46="","",VLOOKUP(AI46,'シフト記号表（勤務時間帯）'!$C$6:$U$35,19,FALSE))</f>
        <v/>
      </c>
      <c r="AJ48" s="257" t="str">
        <f>IF(AJ46="","",VLOOKUP(AJ46,'シフト記号表（勤務時間帯）'!$C$6:$U$35,19,FALSE))</f>
        <v/>
      </c>
      <c r="AK48" s="257" t="str">
        <f>IF(AK46="","",VLOOKUP(AK46,'シフト記号表（勤務時間帯）'!$C$6:$U$35,19,FALSE))</f>
        <v/>
      </c>
      <c r="AL48" s="257" t="str">
        <f>IF(AL46="","",VLOOKUP(AL46,'シフト記号表（勤務時間帯）'!$C$6:$U$35,19,FALSE))</f>
        <v/>
      </c>
      <c r="AM48" s="258" t="str">
        <f>IF(AM46="","",VLOOKUP(AM46,'シフト記号表（勤務時間帯）'!$C$6:$U$35,19,FALSE))</f>
        <v/>
      </c>
      <c r="AN48" s="256" t="str">
        <f>IF(AN46="","",VLOOKUP(AN46,'シフト記号表（勤務時間帯）'!$C$6:$U$35,19,FALSE))</f>
        <v/>
      </c>
      <c r="AO48" s="257" t="str">
        <f>IF(AO46="","",VLOOKUP(AO46,'シフト記号表（勤務時間帯）'!$C$6:$U$35,19,FALSE))</f>
        <v/>
      </c>
      <c r="AP48" s="257" t="str">
        <f>IF(AP46="","",VLOOKUP(AP46,'シフト記号表（勤務時間帯）'!$C$6:$U$35,19,FALSE))</f>
        <v/>
      </c>
      <c r="AQ48" s="257" t="str">
        <f>IF(AQ46="","",VLOOKUP(AQ46,'シフト記号表（勤務時間帯）'!$C$6:$U$35,19,FALSE))</f>
        <v/>
      </c>
      <c r="AR48" s="257" t="str">
        <f>IF(AR46="","",VLOOKUP(AR46,'シフト記号表（勤務時間帯）'!$C$6:$U$35,19,FALSE))</f>
        <v/>
      </c>
      <c r="AS48" s="257" t="str">
        <f>IF(AS46="","",VLOOKUP(AS46,'シフト記号表（勤務時間帯）'!$C$6:$U$35,19,FALSE))</f>
        <v/>
      </c>
      <c r="AT48" s="258" t="str">
        <f>IF(AT46="","",VLOOKUP(AT46,'シフト記号表（勤務時間帯）'!$C$6:$U$35,19,FALSE))</f>
        <v/>
      </c>
      <c r="AU48" s="256" t="str">
        <f>IF(AU46="","",VLOOKUP(AU46,'シフト記号表（勤務時間帯）'!$C$6:$U$35,19,FALSE))</f>
        <v/>
      </c>
      <c r="AV48" s="257" t="str">
        <f>IF(AV46="","",VLOOKUP(AV46,'シフト記号表（勤務時間帯）'!$C$6:$U$35,19,FALSE))</f>
        <v/>
      </c>
      <c r="AW48" s="257" t="str">
        <f>IF(AW46="","",VLOOKUP(AW46,'シフト記号表（勤務時間帯）'!$C$6:$U$35,19,FALSE))</f>
        <v/>
      </c>
      <c r="AX48" s="723" t="str">
        <f>IF($BB$3="４週",SUM(S48:AT48),IF($BB$3="暦月",SUM(S48:AW48),""))</f>
        <v/>
      </c>
      <c r="AY48" s="724"/>
      <c r="AZ48" s="725" t="str">
        <f>IF($BB$3="４週",AX48/4,IF($BB$3="暦月",'勤務表（参考様式1_1枚版）'!AX48/('勤務表（参考様式1_1枚版）'!$BB$8/7),""))</f>
        <v/>
      </c>
      <c r="BA48" s="726"/>
      <c r="BB48" s="768"/>
      <c r="BC48" s="769"/>
      <c r="BD48" s="769"/>
      <c r="BE48" s="769"/>
      <c r="BF48" s="770"/>
    </row>
    <row r="49" spans="2:58" ht="20.25" customHeight="1" x14ac:dyDescent="0.15">
      <c r="B49" s="727">
        <f>B46+1</f>
        <v>10</v>
      </c>
      <c r="C49" s="728"/>
      <c r="D49" s="729"/>
      <c r="E49" s="730"/>
      <c r="F49" s="259"/>
      <c r="G49" s="737"/>
      <c r="H49" s="740"/>
      <c r="I49" s="741"/>
      <c r="J49" s="741"/>
      <c r="K49" s="742"/>
      <c r="L49" s="744"/>
      <c r="M49" s="705"/>
      <c r="N49" s="705"/>
      <c r="O49" s="706"/>
      <c r="P49" s="747" t="s">
        <v>248</v>
      </c>
      <c r="Q49" s="748"/>
      <c r="R49" s="749"/>
      <c r="S49" s="315"/>
      <c r="T49" s="316"/>
      <c r="U49" s="316"/>
      <c r="V49" s="316"/>
      <c r="W49" s="316"/>
      <c r="X49" s="316"/>
      <c r="Y49" s="317"/>
      <c r="Z49" s="315"/>
      <c r="AA49" s="316"/>
      <c r="AB49" s="316"/>
      <c r="AC49" s="316"/>
      <c r="AD49" s="316"/>
      <c r="AE49" s="316"/>
      <c r="AF49" s="317"/>
      <c r="AG49" s="315"/>
      <c r="AH49" s="316"/>
      <c r="AI49" s="316"/>
      <c r="AJ49" s="316"/>
      <c r="AK49" s="316"/>
      <c r="AL49" s="316"/>
      <c r="AM49" s="317"/>
      <c r="AN49" s="315"/>
      <c r="AO49" s="316"/>
      <c r="AP49" s="316"/>
      <c r="AQ49" s="316"/>
      <c r="AR49" s="316"/>
      <c r="AS49" s="316"/>
      <c r="AT49" s="317"/>
      <c r="AU49" s="315"/>
      <c r="AV49" s="316"/>
      <c r="AW49" s="316"/>
      <c r="AX49" s="864"/>
      <c r="AY49" s="865"/>
      <c r="AZ49" s="866"/>
      <c r="BA49" s="867"/>
      <c r="BB49" s="762"/>
      <c r="BC49" s="763"/>
      <c r="BD49" s="763"/>
      <c r="BE49" s="763"/>
      <c r="BF49" s="764"/>
    </row>
    <row r="50" spans="2:58" ht="20.25" customHeight="1" x14ac:dyDescent="0.15">
      <c r="B50" s="727"/>
      <c r="C50" s="731"/>
      <c r="D50" s="732"/>
      <c r="E50" s="733"/>
      <c r="F50" s="251"/>
      <c r="G50" s="738"/>
      <c r="H50" s="743"/>
      <c r="I50" s="741"/>
      <c r="J50" s="741"/>
      <c r="K50" s="742"/>
      <c r="L50" s="745"/>
      <c r="M50" s="708"/>
      <c r="N50" s="708"/>
      <c r="O50" s="709"/>
      <c r="P50" s="713" t="s">
        <v>249</v>
      </c>
      <c r="Q50" s="714"/>
      <c r="R50" s="715"/>
      <c r="S50" s="252" t="str">
        <f>IF(S49="","",VLOOKUP(S49,'シフト記号表（勤務時間帯）'!$C$6:$K$35,9,FALSE))</f>
        <v/>
      </c>
      <c r="T50" s="253" t="str">
        <f>IF(T49="","",VLOOKUP(T49,'シフト記号表（勤務時間帯）'!$C$6:$K$35,9,FALSE))</f>
        <v/>
      </c>
      <c r="U50" s="253" t="str">
        <f>IF(U49="","",VLOOKUP(U49,'シフト記号表（勤務時間帯）'!$C$6:$K$35,9,FALSE))</f>
        <v/>
      </c>
      <c r="V50" s="253" t="str">
        <f>IF(V49="","",VLOOKUP(V49,'シフト記号表（勤務時間帯）'!$C$6:$K$35,9,FALSE))</f>
        <v/>
      </c>
      <c r="W50" s="253" t="str">
        <f>IF(W49="","",VLOOKUP(W49,'シフト記号表（勤務時間帯）'!$C$6:$K$35,9,FALSE))</f>
        <v/>
      </c>
      <c r="X50" s="253" t="str">
        <f>IF(X49="","",VLOOKUP(X49,'シフト記号表（勤務時間帯）'!$C$6:$K$35,9,FALSE))</f>
        <v/>
      </c>
      <c r="Y50" s="254" t="str">
        <f>IF(Y49="","",VLOOKUP(Y49,'シフト記号表（勤務時間帯）'!$C$6:$K$35,9,FALSE))</f>
        <v/>
      </c>
      <c r="Z50" s="252" t="str">
        <f>IF(Z49="","",VLOOKUP(Z49,'シフト記号表（勤務時間帯）'!$C$6:$K$35,9,FALSE))</f>
        <v/>
      </c>
      <c r="AA50" s="253" t="str">
        <f>IF(AA49="","",VLOOKUP(AA49,'シフト記号表（勤務時間帯）'!$C$6:$K$35,9,FALSE))</f>
        <v/>
      </c>
      <c r="AB50" s="253" t="str">
        <f>IF(AB49="","",VLOOKUP(AB49,'シフト記号表（勤務時間帯）'!$C$6:$K$35,9,FALSE))</f>
        <v/>
      </c>
      <c r="AC50" s="253" t="str">
        <f>IF(AC49="","",VLOOKUP(AC49,'シフト記号表（勤務時間帯）'!$C$6:$K$35,9,FALSE))</f>
        <v/>
      </c>
      <c r="AD50" s="253" t="str">
        <f>IF(AD49="","",VLOOKUP(AD49,'シフト記号表（勤務時間帯）'!$C$6:$K$35,9,FALSE))</f>
        <v/>
      </c>
      <c r="AE50" s="253" t="str">
        <f>IF(AE49="","",VLOOKUP(AE49,'シフト記号表（勤務時間帯）'!$C$6:$K$35,9,FALSE))</f>
        <v/>
      </c>
      <c r="AF50" s="254" t="str">
        <f>IF(AF49="","",VLOOKUP(AF49,'シフト記号表（勤務時間帯）'!$C$6:$K$35,9,FALSE))</f>
        <v/>
      </c>
      <c r="AG50" s="252" t="str">
        <f>IF(AG49="","",VLOOKUP(AG49,'シフト記号表（勤務時間帯）'!$C$6:$K$35,9,FALSE))</f>
        <v/>
      </c>
      <c r="AH50" s="253" t="str">
        <f>IF(AH49="","",VLOOKUP(AH49,'シフト記号表（勤務時間帯）'!$C$6:$K$35,9,FALSE))</f>
        <v/>
      </c>
      <c r="AI50" s="253" t="str">
        <f>IF(AI49="","",VLOOKUP(AI49,'シフト記号表（勤務時間帯）'!$C$6:$K$35,9,FALSE))</f>
        <v/>
      </c>
      <c r="AJ50" s="253" t="str">
        <f>IF(AJ49="","",VLOOKUP(AJ49,'シフト記号表（勤務時間帯）'!$C$6:$K$35,9,FALSE))</f>
        <v/>
      </c>
      <c r="AK50" s="253" t="str">
        <f>IF(AK49="","",VLOOKUP(AK49,'シフト記号表（勤務時間帯）'!$C$6:$K$35,9,FALSE))</f>
        <v/>
      </c>
      <c r="AL50" s="253" t="str">
        <f>IF(AL49="","",VLOOKUP(AL49,'シフト記号表（勤務時間帯）'!$C$6:$K$35,9,FALSE))</f>
        <v/>
      </c>
      <c r="AM50" s="254" t="str">
        <f>IF(AM49="","",VLOOKUP(AM49,'シフト記号表（勤務時間帯）'!$C$6:$K$35,9,FALSE))</f>
        <v/>
      </c>
      <c r="AN50" s="252" t="str">
        <f>IF(AN49="","",VLOOKUP(AN49,'シフト記号表（勤務時間帯）'!$C$6:$K$35,9,FALSE))</f>
        <v/>
      </c>
      <c r="AO50" s="253" t="str">
        <f>IF(AO49="","",VLOOKUP(AO49,'シフト記号表（勤務時間帯）'!$C$6:$K$35,9,FALSE))</f>
        <v/>
      </c>
      <c r="AP50" s="253" t="str">
        <f>IF(AP49="","",VLOOKUP(AP49,'シフト記号表（勤務時間帯）'!$C$6:$K$35,9,FALSE))</f>
        <v/>
      </c>
      <c r="AQ50" s="253" t="str">
        <f>IF(AQ49="","",VLOOKUP(AQ49,'シフト記号表（勤務時間帯）'!$C$6:$K$35,9,FALSE))</f>
        <v/>
      </c>
      <c r="AR50" s="253" t="str">
        <f>IF(AR49="","",VLOOKUP(AR49,'シフト記号表（勤務時間帯）'!$C$6:$K$35,9,FALSE))</f>
        <v/>
      </c>
      <c r="AS50" s="253" t="str">
        <f>IF(AS49="","",VLOOKUP(AS49,'シフト記号表（勤務時間帯）'!$C$6:$K$35,9,FALSE))</f>
        <v/>
      </c>
      <c r="AT50" s="254" t="str">
        <f>IF(AT49="","",VLOOKUP(AT49,'シフト記号表（勤務時間帯）'!$C$6:$K$35,9,FALSE))</f>
        <v/>
      </c>
      <c r="AU50" s="252" t="str">
        <f>IF(AU49="","",VLOOKUP(AU49,'シフト記号表（勤務時間帯）'!$C$6:$K$35,9,FALSE))</f>
        <v/>
      </c>
      <c r="AV50" s="253" t="str">
        <f>IF(AV49="","",VLOOKUP(AV49,'シフト記号表（勤務時間帯）'!$C$6:$K$35,9,FALSE))</f>
        <v/>
      </c>
      <c r="AW50" s="253" t="str">
        <f>IF(AW49="","",VLOOKUP(AW49,'シフト記号表（勤務時間帯）'!$C$6:$K$35,9,FALSE))</f>
        <v/>
      </c>
      <c r="AX50" s="716" t="str">
        <f>IF($BB$3="４週",SUM(S50:AT50),IF($BB$3="暦月",SUM(S50:AW50),""))</f>
        <v/>
      </c>
      <c r="AY50" s="717"/>
      <c r="AZ50" s="718" t="str">
        <f>IF($BB$3="４週",AX50/4,IF($BB$3="暦月",'勤務表（参考様式1_1枚版）'!AX50/('勤務表（参考様式1_1枚版）'!$BB$8/7),""))</f>
        <v/>
      </c>
      <c r="BA50" s="719"/>
      <c r="BB50" s="765"/>
      <c r="BC50" s="766"/>
      <c r="BD50" s="766"/>
      <c r="BE50" s="766"/>
      <c r="BF50" s="767"/>
    </row>
    <row r="51" spans="2:58" ht="20.25" customHeight="1" x14ac:dyDescent="0.15">
      <c r="B51" s="727"/>
      <c r="C51" s="734"/>
      <c r="D51" s="735"/>
      <c r="E51" s="736"/>
      <c r="F51" s="251">
        <f>C49</f>
        <v>0</v>
      </c>
      <c r="G51" s="739"/>
      <c r="H51" s="743"/>
      <c r="I51" s="741"/>
      <c r="J51" s="741"/>
      <c r="K51" s="742"/>
      <c r="L51" s="746"/>
      <c r="M51" s="711"/>
      <c r="N51" s="711"/>
      <c r="O51" s="712"/>
      <c r="P51" s="720" t="s">
        <v>250</v>
      </c>
      <c r="Q51" s="721"/>
      <c r="R51" s="722"/>
      <c r="S51" s="256" t="str">
        <f>IF(S49="","",VLOOKUP(S49,'シフト記号表（勤務時間帯）'!$C$6:$U$35,19,FALSE))</f>
        <v/>
      </c>
      <c r="T51" s="257" t="str">
        <f>IF(T49="","",VLOOKUP(T49,'シフト記号表（勤務時間帯）'!$C$6:$U$35,19,FALSE))</f>
        <v/>
      </c>
      <c r="U51" s="257" t="str">
        <f>IF(U49="","",VLOOKUP(U49,'シフト記号表（勤務時間帯）'!$C$6:$U$35,19,FALSE))</f>
        <v/>
      </c>
      <c r="V51" s="257" t="str">
        <f>IF(V49="","",VLOOKUP(V49,'シフト記号表（勤務時間帯）'!$C$6:$U$35,19,FALSE))</f>
        <v/>
      </c>
      <c r="W51" s="257" t="str">
        <f>IF(W49="","",VLOOKUP(W49,'シフト記号表（勤務時間帯）'!$C$6:$U$35,19,FALSE))</f>
        <v/>
      </c>
      <c r="X51" s="257" t="str">
        <f>IF(X49="","",VLOOKUP(X49,'シフト記号表（勤務時間帯）'!$C$6:$U$35,19,FALSE))</f>
        <v/>
      </c>
      <c r="Y51" s="258" t="str">
        <f>IF(Y49="","",VLOOKUP(Y49,'シフト記号表（勤務時間帯）'!$C$6:$U$35,19,FALSE))</f>
        <v/>
      </c>
      <c r="Z51" s="256" t="str">
        <f>IF(Z49="","",VLOOKUP(Z49,'シフト記号表（勤務時間帯）'!$C$6:$U$35,19,FALSE))</f>
        <v/>
      </c>
      <c r="AA51" s="257" t="str">
        <f>IF(AA49="","",VLOOKUP(AA49,'シフト記号表（勤務時間帯）'!$C$6:$U$35,19,FALSE))</f>
        <v/>
      </c>
      <c r="AB51" s="257" t="str">
        <f>IF(AB49="","",VLOOKUP(AB49,'シフト記号表（勤務時間帯）'!$C$6:$U$35,19,FALSE))</f>
        <v/>
      </c>
      <c r="AC51" s="257" t="str">
        <f>IF(AC49="","",VLOOKUP(AC49,'シフト記号表（勤務時間帯）'!$C$6:$U$35,19,FALSE))</f>
        <v/>
      </c>
      <c r="AD51" s="257" t="str">
        <f>IF(AD49="","",VLOOKUP(AD49,'シフト記号表（勤務時間帯）'!$C$6:$U$35,19,FALSE))</f>
        <v/>
      </c>
      <c r="AE51" s="257" t="str">
        <f>IF(AE49="","",VLOOKUP(AE49,'シフト記号表（勤務時間帯）'!$C$6:$U$35,19,FALSE))</f>
        <v/>
      </c>
      <c r="AF51" s="258" t="str">
        <f>IF(AF49="","",VLOOKUP(AF49,'シフト記号表（勤務時間帯）'!$C$6:$U$35,19,FALSE))</f>
        <v/>
      </c>
      <c r="AG51" s="256" t="str">
        <f>IF(AG49="","",VLOOKUP(AG49,'シフト記号表（勤務時間帯）'!$C$6:$U$35,19,FALSE))</f>
        <v/>
      </c>
      <c r="AH51" s="257" t="str">
        <f>IF(AH49="","",VLOOKUP(AH49,'シフト記号表（勤務時間帯）'!$C$6:$U$35,19,FALSE))</f>
        <v/>
      </c>
      <c r="AI51" s="257" t="str">
        <f>IF(AI49="","",VLOOKUP(AI49,'シフト記号表（勤務時間帯）'!$C$6:$U$35,19,FALSE))</f>
        <v/>
      </c>
      <c r="AJ51" s="257" t="str">
        <f>IF(AJ49="","",VLOOKUP(AJ49,'シフト記号表（勤務時間帯）'!$C$6:$U$35,19,FALSE))</f>
        <v/>
      </c>
      <c r="AK51" s="257" t="str">
        <f>IF(AK49="","",VLOOKUP(AK49,'シフト記号表（勤務時間帯）'!$C$6:$U$35,19,FALSE))</f>
        <v/>
      </c>
      <c r="AL51" s="257" t="str">
        <f>IF(AL49="","",VLOOKUP(AL49,'シフト記号表（勤務時間帯）'!$C$6:$U$35,19,FALSE))</f>
        <v/>
      </c>
      <c r="AM51" s="258" t="str">
        <f>IF(AM49="","",VLOOKUP(AM49,'シフト記号表（勤務時間帯）'!$C$6:$U$35,19,FALSE))</f>
        <v/>
      </c>
      <c r="AN51" s="256" t="str">
        <f>IF(AN49="","",VLOOKUP(AN49,'シフト記号表（勤務時間帯）'!$C$6:$U$35,19,FALSE))</f>
        <v/>
      </c>
      <c r="AO51" s="257" t="str">
        <f>IF(AO49="","",VLOOKUP(AO49,'シフト記号表（勤務時間帯）'!$C$6:$U$35,19,FALSE))</f>
        <v/>
      </c>
      <c r="AP51" s="257" t="str">
        <f>IF(AP49="","",VLOOKUP(AP49,'シフト記号表（勤務時間帯）'!$C$6:$U$35,19,FALSE))</f>
        <v/>
      </c>
      <c r="AQ51" s="257" t="str">
        <f>IF(AQ49="","",VLOOKUP(AQ49,'シフト記号表（勤務時間帯）'!$C$6:$U$35,19,FALSE))</f>
        <v/>
      </c>
      <c r="AR51" s="257" t="str">
        <f>IF(AR49="","",VLOOKUP(AR49,'シフト記号表（勤務時間帯）'!$C$6:$U$35,19,FALSE))</f>
        <v/>
      </c>
      <c r="AS51" s="257" t="str">
        <f>IF(AS49="","",VLOOKUP(AS49,'シフト記号表（勤務時間帯）'!$C$6:$U$35,19,FALSE))</f>
        <v/>
      </c>
      <c r="AT51" s="258" t="str">
        <f>IF(AT49="","",VLOOKUP(AT49,'シフト記号表（勤務時間帯）'!$C$6:$U$35,19,FALSE))</f>
        <v/>
      </c>
      <c r="AU51" s="256" t="str">
        <f>IF(AU49="","",VLOOKUP(AU49,'シフト記号表（勤務時間帯）'!$C$6:$U$35,19,FALSE))</f>
        <v/>
      </c>
      <c r="AV51" s="257" t="str">
        <f>IF(AV49="","",VLOOKUP(AV49,'シフト記号表（勤務時間帯）'!$C$6:$U$35,19,FALSE))</f>
        <v/>
      </c>
      <c r="AW51" s="257" t="str">
        <f>IF(AW49="","",VLOOKUP(AW49,'シフト記号表（勤務時間帯）'!$C$6:$U$35,19,FALSE))</f>
        <v/>
      </c>
      <c r="AX51" s="723" t="str">
        <f>IF($BB$3="４週",SUM(S51:AT51),IF($BB$3="暦月",SUM(S51:AW51),""))</f>
        <v/>
      </c>
      <c r="AY51" s="724"/>
      <c r="AZ51" s="725" t="str">
        <f>IF($BB$3="４週",AX51/4,IF($BB$3="暦月",'勤務表（参考様式1_1枚版）'!AX51/('勤務表（参考様式1_1枚版）'!$BB$8/7),""))</f>
        <v/>
      </c>
      <c r="BA51" s="726"/>
      <c r="BB51" s="768"/>
      <c r="BC51" s="769"/>
      <c r="BD51" s="769"/>
      <c r="BE51" s="769"/>
      <c r="BF51" s="770"/>
    </row>
    <row r="52" spans="2:58" ht="20.25" customHeight="1" x14ac:dyDescent="0.15">
      <c r="B52" s="727">
        <f>B49+1</f>
        <v>11</v>
      </c>
      <c r="C52" s="728"/>
      <c r="D52" s="729"/>
      <c r="E52" s="730"/>
      <c r="F52" s="259"/>
      <c r="G52" s="737"/>
      <c r="H52" s="740"/>
      <c r="I52" s="741"/>
      <c r="J52" s="741"/>
      <c r="K52" s="742"/>
      <c r="L52" s="744"/>
      <c r="M52" s="705"/>
      <c r="N52" s="705"/>
      <c r="O52" s="706"/>
      <c r="P52" s="747" t="s">
        <v>248</v>
      </c>
      <c r="Q52" s="748"/>
      <c r="R52" s="749"/>
      <c r="S52" s="315"/>
      <c r="T52" s="316"/>
      <c r="U52" s="316"/>
      <c r="V52" s="316"/>
      <c r="W52" s="316"/>
      <c r="X52" s="316"/>
      <c r="Y52" s="317"/>
      <c r="Z52" s="315"/>
      <c r="AA52" s="316"/>
      <c r="AB52" s="316"/>
      <c r="AC52" s="316"/>
      <c r="AD52" s="316"/>
      <c r="AE52" s="316"/>
      <c r="AF52" s="317"/>
      <c r="AG52" s="315"/>
      <c r="AH52" s="316"/>
      <c r="AI52" s="316"/>
      <c r="AJ52" s="316"/>
      <c r="AK52" s="316"/>
      <c r="AL52" s="316"/>
      <c r="AM52" s="317"/>
      <c r="AN52" s="315"/>
      <c r="AO52" s="316"/>
      <c r="AP52" s="316"/>
      <c r="AQ52" s="316"/>
      <c r="AR52" s="316"/>
      <c r="AS52" s="316"/>
      <c r="AT52" s="317"/>
      <c r="AU52" s="315"/>
      <c r="AV52" s="316"/>
      <c r="AW52" s="316"/>
      <c r="AX52" s="864"/>
      <c r="AY52" s="865"/>
      <c r="AZ52" s="866"/>
      <c r="BA52" s="867"/>
      <c r="BB52" s="762"/>
      <c r="BC52" s="763"/>
      <c r="BD52" s="763"/>
      <c r="BE52" s="763"/>
      <c r="BF52" s="764"/>
    </row>
    <row r="53" spans="2:58" ht="20.25" customHeight="1" x14ac:dyDescent="0.15">
      <c r="B53" s="727"/>
      <c r="C53" s="731"/>
      <c r="D53" s="732"/>
      <c r="E53" s="733"/>
      <c r="F53" s="251"/>
      <c r="G53" s="738"/>
      <c r="H53" s="743"/>
      <c r="I53" s="741"/>
      <c r="J53" s="741"/>
      <c r="K53" s="742"/>
      <c r="L53" s="745"/>
      <c r="M53" s="708"/>
      <c r="N53" s="708"/>
      <c r="O53" s="709"/>
      <c r="P53" s="713" t="s">
        <v>249</v>
      </c>
      <c r="Q53" s="714"/>
      <c r="R53" s="715"/>
      <c r="S53" s="252" t="str">
        <f>IF(S52="","",VLOOKUP(S52,'シフト記号表（勤務時間帯）'!$C$6:$K$35,9,FALSE))</f>
        <v/>
      </c>
      <c r="T53" s="253" t="str">
        <f>IF(T52="","",VLOOKUP(T52,'シフト記号表（勤務時間帯）'!$C$6:$K$35,9,FALSE))</f>
        <v/>
      </c>
      <c r="U53" s="253" t="str">
        <f>IF(U52="","",VLOOKUP(U52,'シフト記号表（勤務時間帯）'!$C$6:$K$35,9,FALSE))</f>
        <v/>
      </c>
      <c r="V53" s="253" t="str">
        <f>IF(V52="","",VLOOKUP(V52,'シフト記号表（勤務時間帯）'!$C$6:$K$35,9,FALSE))</f>
        <v/>
      </c>
      <c r="W53" s="253" t="str">
        <f>IF(W52="","",VLOOKUP(W52,'シフト記号表（勤務時間帯）'!$C$6:$K$35,9,FALSE))</f>
        <v/>
      </c>
      <c r="X53" s="253" t="str">
        <f>IF(X52="","",VLOOKUP(X52,'シフト記号表（勤務時間帯）'!$C$6:$K$35,9,FALSE))</f>
        <v/>
      </c>
      <c r="Y53" s="254" t="str">
        <f>IF(Y52="","",VLOOKUP(Y52,'シフト記号表（勤務時間帯）'!$C$6:$K$35,9,FALSE))</f>
        <v/>
      </c>
      <c r="Z53" s="252" t="str">
        <f>IF(Z52="","",VLOOKUP(Z52,'シフト記号表（勤務時間帯）'!$C$6:$K$35,9,FALSE))</f>
        <v/>
      </c>
      <c r="AA53" s="253" t="str">
        <f>IF(AA52="","",VLOOKUP(AA52,'シフト記号表（勤務時間帯）'!$C$6:$K$35,9,FALSE))</f>
        <v/>
      </c>
      <c r="AB53" s="253" t="str">
        <f>IF(AB52="","",VLOOKUP(AB52,'シフト記号表（勤務時間帯）'!$C$6:$K$35,9,FALSE))</f>
        <v/>
      </c>
      <c r="AC53" s="253" t="str">
        <f>IF(AC52="","",VLOOKUP(AC52,'シフト記号表（勤務時間帯）'!$C$6:$K$35,9,FALSE))</f>
        <v/>
      </c>
      <c r="AD53" s="253" t="str">
        <f>IF(AD52="","",VLOOKUP(AD52,'シフト記号表（勤務時間帯）'!$C$6:$K$35,9,FALSE))</f>
        <v/>
      </c>
      <c r="AE53" s="253" t="str">
        <f>IF(AE52="","",VLOOKUP(AE52,'シフト記号表（勤務時間帯）'!$C$6:$K$35,9,FALSE))</f>
        <v/>
      </c>
      <c r="AF53" s="254" t="str">
        <f>IF(AF52="","",VLOOKUP(AF52,'シフト記号表（勤務時間帯）'!$C$6:$K$35,9,FALSE))</f>
        <v/>
      </c>
      <c r="AG53" s="252" t="str">
        <f>IF(AG52="","",VLOOKUP(AG52,'シフト記号表（勤務時間帯）'!$C$6:$K$35,9,FALSE))</f>
        <v/>
      </c>
      <c r="AH53" s="253" t="str">
        <f>IF(AH52="","",VLOOKUP(AH52,'シフト記号表（勤務時間帯）'!$C$6:$K$35,9,FALSE))</f>
        <v/>
      </c>
      <c r="AI53" s="253" t="str">
        <f>IF(AI52="","",VLOOKUP(AI52,'シフト記号表（勤務時間帯）'!$C$6:$K$35,9,FALSE))</f>
        <v/>
      </c>
      <c r="AJ53" s="253" t="str">
        <f>IF(AJ52="","",VLOOKUP(AJ52,'シフト記号表（勤務時間帯）'!$C$6:$K$35,9,FALSE))</f>
        <v/>
      </c>
      <c r="AK53" s="253" t="str">
        <f>IF(AK52="","",VLOOKUP(AK52,'シフト記号表（勤務時間帯）'!$C$6:$K$35,9,FALSE))</f>
        <v/>
      </c>
      <c r="AL53" s="253" t="str">
        <f>IF(AL52="","",VLOOKUP(AL52,'シフト記号表（勤務時間帯）'!$C$6:$K$35,9,FALSE))</f>
        <v/>
      </c>
      <c r="AM53" s="254" t="str">
        <f>IF(AM52="","",VLOOKUP(AM52,'シフト記号表（勤務時間帯）'!$C$6:$K$35,9,FALSE))</f>
        <v/>
      </c>
      <c r="AN53" s="252" t="str">
        <f>IF(AN52="","",VLOOKUP(AN52,'シフト記号表（勤務時間帯）'!$C$6:$K$35,9,FALSE))</f>
        <v/>
      </c>
      <c r="AO53" s="253" t="str">
        <f>IF(AO52="","",VLOOKUP(AO52,'シフト記号表（勤務時間帯）'!$C$6:$K$35,9,FALSE))</f>
        <v/>
      </c>
      <c r="AP53" s="253" t="str">
        <f>IF(AP52="","",VLOOKUP(AP52,'シフト記号表（勤務時間帯）'!$C$6:$K$35,9,FALSE))</f>
        <v/>
      </c>
      <c r="AQ53" s="253" t="str">
        <f>IF(AQ52="","",VLOOKUP(AQ52,'シフト記号表（勤務時間帯）'!$C$6:$K$35,9,FALSE))</f>
        <v/>
      </c>
      <c r="AR53" s="253" t="str">
        <f>IF(AR52="","",VLOOKUP(AR52,'シフト記号表（勤務時間帯）'!$C$6:$K$35,9,FALSE))</f>
        <v/>
      </c>
      <c r="AS53" s="253" t="str">
        <f>IF(AS52="","",VLOOKUP(AS52,'シフト記号表（勤務時間帯）'!$C$6:$K$35,9,FALSE))</f>
        <v/>
      </c>
      <c r="AT53" s="254" t="str">
        <f>IF(AT52="","",VLOOKUP(AT52,'シフト記号表（勤務時間帯）'!$C$6:$K$35,9,FALSE))</f>
        <v/>
      </c>
      <c r="AU53" s="252" t="str">
        <f>IF(AU52="","",VLOOKUP(AU52,'シフト記号表（勤務時間帯）'!$C$6:$K$35,9,FALSE))</f>
        <v/>
      </c>
      <c r="AV53" s="253" t="str">
        <f>IF(AV52="","",VLOOKUP(AV52,'シフト記号表（勤務時間帯）'!$C$6:$K$35,9,FALSE))</f>
        <v/>
      </c>
      <c r="AW53" s="253" t="str">
        <f>IF(AW52="","",VLOOKUP(AW52,'シフト記号表（勤務時間帯）'!$C$6:$K$35,9,FALSE))</f>
        <v/>
      </c>
      <c r="AX53" s="716" t="str">
        <f>IF($BB$3="４週",SUM(S53:AT53),IF($BB$3="暦月",SUM(S53:AW53),""))</f>
        <v/>
      </c>
      <c r="AY53" s="717"/>
      <c r="AZ53" s="718" t="str">
        <f>IF($BB$3="４週",AX53/4,IF($BB$3="暦月",'勤務表（参考様式1_1枚版）'!AX53/('勤務表（参考様式1_1枚版）'!$BB$8/7),""))</f>
        <v/>
      </c>
      <c r="BA53" s="719"/>
      <c r="BB53" s="765"/>
      <c r="BC53" s="766"/>
      <c r="BD53" s="766"/>
      <c r="BE53" s="766"/>
      <c r="BF53" s="767"/>
    </row>
    <row r="54" spans="2:58" ht="20.25" customHeight="1" x14ac:dyDescent="0.15">
      <c r="B54" s="727"/>
      <c r="C54" s="734"/>
      <c r="D54" s="735"/>
      <c r="E54" s="736"/>
      <c r="F54" s="251">
        <f>C52</f>
        <v>0</v>
      </c>
      <c r="G54" s="739"/>
      <c r="H54" s="743"/>
      <c r="I54" s="741"/>
      <c r="J54" s="741"/>
      <c r="K54" s="742"/>
      <c r="L54" s="746"/>
      <c r="M54" s="711"/>
      <c r="N54" s="711"/>
      <c r="O54" s="712"/>
      <c r="P54" s="720" t="s">
        <v>250</v>
      </c>
      <c r="Q54" s="721"/>
      <c r="R54" s="722"/>
      <c r="S54" s="256" t="str">
        <f>IF(S52="","",VLOOKUP(S52,'シフト記号表（勤務時間帯）'!$C$6:$U$35,19,FALSE))</f>
        <v/>
      </c>
      <c r="T54" s="257" t="str">
        <f>IF(T52="","",VLOOKUP(T52,'シフト記号表（勤務時間帯）'!$C$6:$U$35,19,FALSE))</f>
        <v/>
      </c>
      <c r="U54" s="257" t="str">
        <f>IF(U52="","",VLOOKUP(U52,'シフト記号表（勤務時間帯）'!$C$6:$U$35,19,FALSE))</f>
        <v/>
      </c>
      <c r="V54" s="257" t="str">
        <f>IF(V52="","",VLOOKUP(V52,'シフト記号表（勤務時間帯）'!$C$6:$U$35,19,FALSE))</f>
        <v/>
      </c>
      <c r="W54" s="257" t="str">
        <f>IF(W52="","",VLOOKUP(W52,'シフト記号表（勤務時間帯）'!$C$6:$U$35,19,FALSE))</f>
        <v/>
      </c>
      <c r="X54" s="257" t="str">
        <f>IF(X52="","",VLOOKUP(X52,'シフト記号表（勤務時間帯）'!$C$6:$U$35,19,FALSE))</f>
        <v/>
      </c>
      <c r="Y54" s="258" t="str">
        <f>IF(Y52="","",VLOOKUP(Y52,'シフト記号表（勤務時間帯）'!$C$6:$U$35,19,FALSE))</f>
        <v/>
      </c>
      <c r="Z54" s="256" t="str">
        <f>IF(Z52="","",VLOOKUP(Z52,'シフト記号表（勤務時間帯）'!$C$6:$U$35,19,FALSE))</f>
        <v/>
      </c>
      <c r="AA54" s="257" t="str">
        <f>IF(AA52="","",VLOOKUP(AA52,'シフト記号表（勤務時間帯）'!$C$6:$U$35,19,FALSE))</f>
        <v/>
      </c>
      <c r="AB54" s="257" t="str">
        <f>IF(AB52="","",VLOOKUP(AB52,'シフト記号表（勤務時間帯）'!$C$6:$U$35,19,FALSE))</f>
        <v/>
      </c>
      <c r="AC54" s="257" t="str">
        <f>IF(AC52="","",VLOOKUP(AC52,'シフト記号表（勤務時間帯）'!$C$6:$U$35,19,FALSE))</f>
        <v/>
      </c>
      <c r="AD54" s="257" t="str">
        <f>IF(AD52="","",VLOOKUP(AD52,'シフト記号表（勤務時間帯）'!$C$6:$U$35,19,FALSE))</f>
        <v/>
      </c>
      <c r="AE54" s="257" t="str">
        <f>IF(AE52="","",VLOOKUP(AE52,'シフト記号表（勤務時間帯）'!$C$6:$U$35,19,FALSE))</f>
        <v/>
      </c>
      <c r="AF54" s="258" t="str">
        <f>IF(AF52="","",VLOOKUP(AF52,'シフト記号表（勤務時間帯）'!$C$6:$U$35,19,FALSE))</f>
        <v/>
      </c>
      <c r="AG54" s="256" t="str">
        <f>IF(AG52="","",VLOOKUP(AG52,'シフト記号表（勤務時間帯）'!$C$6:$U$35,19,FALSE))</f>
        <v/>
      </c>
      <c r="AH54" s="257" t="str">
        <f>IF(AH52="","",VLOOKUP(AH52,'シフト記号表（勤務時間帯）'!$C$6:$U$35,19,FALSE))</f>
        <v/>
      </c>
      <c r="AI54" s="257" t="str">
        <f>IF(AI52="","",VLOOKUP(AI52,'シフト記号表（勤務時間帯）'!$C$6:$U$35,19,FALSE))</f>
        <v/>
      </c>
      <c r="AJ54" s="257" t="str">
        <f>IF(AJ52="","",VLOOKUP(AJ52,'シフト記号表（勤務時間帯）'!$C$6:$U$35,19,FALSE))</f>
        <v/>
      </c>
      <c r="AK54" s="257" t="str">
        <f>IF(AK52="","",VLOOKUP(AK52,'シフト記号表（勤務時間帯）'!$C$6:$U$35,19,FALSE))</f>
        <v/>
      </c>
      <c r="AL54" s="257" t="str">
        <f>IF(AL52="","",VLOOKUP(AL52,'シフト記号表（勤務時間帯）'!$C$6:$U$35,19,FALSE))</f>
        <v/>
      </c>
      <c r="AM54" s="258" t="str">
        <f>IF(AM52="","",VLOOKUP(AM52,'シフト記号表（勤務時間帯）'!$C$6:$U$35,19,FALSE))</f>
        <v/>
      </c>
      <c r="AN54" s="256" t="str">
        <f>IF(AN52="","",VLOOKUP(AN52,'シフト記号表（勤務時間帯）'!$C$6:$U$35,19,FALSE))</f>
        <v/>
      </c>
      <c r="AO54" s="257" t="str">
        <f>IF(AO52="","",VLOOKUP(AO52,'シフト記号表（勤務時間帯）'!$C$6:$U$35,19,FALSE))</f>
        <v/>
      </c>
      <c r="AP54" s="257" t="str">
        <f>IF(AP52="","",VLOOKUP(AP52,'シフト記号表（勤務時間帯）'!$C$6:$U$35,19,FALSE))</f>
        <v/>
      </c>
      <c r="AQ54" s="257" t="str">
        <f>IF(AQ52="","",VLOOKUP(AQ52,'シフト記号表（勤務時間帯）'!$C$6:$U$35,19,FALSE))</f>
        <v/>
      </c>
      <c r="AR54" s="257" t="str">
        <f>IF(AR52="","",VLOOKUP(AR52,'シフト記号表（勤務時間帯）'!$C$6:$U$35,19,FALSE))</f>
        <v/>
      </c>
      <c r="AS54" s="257" t="str">
        <f>IF(AS52="","",VLOOKUP(AS52,'シフト記号表（勤務時間帯）'!$C$6:$U$35,19,FALSE))</f>
        <v/>
      </c>
      <c r="AT54" s="258" t="str">
        <f>IF(AT52="","",VLOOKUP(AT52,'シフト記号表（勤務時間帯）'!$C$6:$U$35,19,FALSE))</f>
        <v/>
      </c>
      <c r="AU54" s="256" t="str">
        <f>IF(AU52="","",VLOOKUP(AU52,'シフト記号表（勤務時間帯）'!$C$6:$U$35,19,FALSE))</f>
        <v/>
      </c>
      <c r="AV54" s="257" t="str">
        <f>IF(AV52="","",VLOOKUP(AV52,'シフト記号表（勤務時間帯）'!$C$6:$U$35,19,FALSE))</f>
        <v/>
      </c>
      <c r="AW54" s="257" t="str">
        <f>IF(AW52="","",VLOOKUP(AW52,'シフト記号表（勤務時間帯）'!$C$6:$U$35,19,FALSE))</f>
        <v/>
      </c>
      <c r="AX54" s="723" t="str">
        <f>IF($BB$3="４週",SUM(S54:AT54),IF($BB$3="暦月",SUM(S54:AW54),""))</f>
        <v/>
      </c>
      <c r="AY54" s="724"/>
      <c r="AZ54" s="725" t="str">
        <f>IF($BB$3="４週",AX54/4,IF($BB$3="暦月",'勤務表（参考様式1_1枚版）'!AX54/('勤務表（参考様式1_1枚版）'!$BB$8/7),""))</f>
        <v/>
      </c>
      <c r="BA54" s="726"/>
      <c r="BB54" s="768"/>
      <c r="BC54" s="769"/>
      <c r="BD54" s="769"/>
      <c r="BE54" s="769"/>
      <c r="BF54" s="770"/>
    </row>
    <row r="55" spans="2:58" ht="20.25" customHeight="1" x14ac:dyDescent="0.15">
      <c r="B55" s="727">
        <f>B52+1</f>
        <v>12</v>
      </c>
      <c r="C55" s="728"/>
      <c r="D55" s="729"/>
      <c r="E55" s="730"/>
      <c r="F55" s="259"/>
      <c r="G55" s="737"/>
      <c r="H55" s="740"/>
      <c r="I55" s="741"/>
      <c r="J55" s="741"/>
      <c r="K55" s="742"/>
      <c r="L55" s="744"/>
      <c r="M55" s="705"/>
      <c r="N55" s="705"/>
      <c r="O55" s="706"/>
      <c r="P55" s="747" t="s">
        <v>248</v>
      </c>
      <c r="Q55" s="748"/>
      <c r="R55" s="749"/>
      <c r="S55" s="315"/>
      <c r="T55" s="316"/>
      <c r="U55" s="316"/>
      <c r="V55" s="316"/>
      <c r="W55" s="316"/>
      <c r="X55" s="316"/>
      <c r="Y55" s="317"/>
      <c r="Z55" s="315"/>
      <c r="AA55" s="316"/>
      <c r="AB55" s="316"/>
      <c r="AC55" s="316"/>
      <c r="AD55" s="316"/>
      <c r="AE55" s="316"/>
      <c r="AF55" s="317"/>
      <c r="AG55" s="315"/>
      <c r="AH55" s="316"/>
      <c r="AI55" s="316"/>
      <c r="AJ55" s="316"/>
      <c r="AK55" s="316"/>
      <c r="AL55" s="316"/>
      <c r="AM55" s="317"/>
      <c r="AN55" s="315"/>
      <c r="AO55" s="316"/>
      <c r="AP55" s="316"/>
      <c r="AQ55" s="316"/>
      <c r="AR55" s="316"/>
      <c r="AS55" s="316"/>
      <c r="AT55" s="317"/>
      <c r="AU55" s="315"/>
      <c r="AV55" s="316"/>
      <c r="AW55" s="316"/>
      <c r="AX55" s="864"/>
      <c r="AY55" s="865"/>
      <c r="AZ55" s="866"/>
      <c r="BA55" s="867"/>
      <c r="BB55" s="704"/>
      <c r="BC55" s="705"/>
      <c r="BD55" s="705"/>
      <c r="BE55" s="705"/>
      <c r="BF55" s="706"/>
    </row>
    <row r="56" spans="2:58" ht="20.25" customHeight="1" x14ac:dyDescent="0.15">
      <c r="B56" s="727"/>
      <c r="C56" s="731"/>
      <c r="D56" s="732"/>
      <c r="E56" s="733"/>
      <c r="F56" s="251"/>
      <c r="G56" s="738"/>
      <c r="H56" s="743"/>
      <c r="I56" s="741"/>
      <c r="J56" s="741"/>
      <c r="K56" s="742"/>
      <c r="L56" s="745"/>
      <c r="M56" s="708"/>
      <c r="N56" s="708"/>
      <c r="O56" s="709"/>
      <c r="P56" s="713" t="s">
        <v>249</v>
      </c>
      <c r="Q56" s="714"/>
      <c r="R56" s="715"/>
      <c r="S56" s="252" t="str">
        <f>IF(S55="","",VLOOKUP(S55,'シフト記号表（勤務時間帯）'!$C$6:$K$35,9,FALSE))</f>
        <v/>
      </c>
      <c r="T56" s="253" t="str">
        <f>IF(T55="","",VLOOKUP(T55,'シフト記号表（勤務時間帯）'!$C$6:$K$35,9,FALSE))</f>
        <v/>
      </c>
      <c r="U56" s="253" t="str">
        <f>IF(U55="","",VLOOKUP(U55,'シフト記号表（勤務時間帯）'!$C$6:$K$35,9,FALSE))</f>
        <v/>
      </c>
      <c r="V56" s="253" t="str">
        <f>IF(V55="","",VLOOKUP(V55,'シフト記号表（勤務時間帯）'!$C$6:$K$35,9,FALSE))</f>
        <v/>
      </c>
      <c r="W56" s="253" t="str">
        <f>IF(W55="","",VLOOKUP(W55,'シフト記号表（勤務時間帯）'!$C$6:$K$35,9,FALSE))</f>
        <v/>
      </c>
      <c r="X56" s="253" t="str">
        <f>IF(X55="","",VLOOKUP(X55,'シフト記号表（勤務時間帯）'!$C$6:$K$35,9,FALSE))</f>
        <v/>
      </c>
      <c r="Y56" s="254" t="str">
        <f>IF(Y55="","",VLOOKUP(Y55,'シフト記号表（勤務時間帯）'!$C$6:$K$35,9,FALSE))</f>
        <v/>
      </c>
      <c r="Z56" s="252" t="str">
        <f>IF(Z55="","",VLOOKUP(Z55,'シフト記号表（勤務時間帯）'!$C$6:$K$35,9,FALSE))</f>
        <v/>
      </c>
      <c r="AA56" s="253" t="str">
        <f>IF(AA55="","",VLOOKUP(AA55,'シフト記号表（勤務時間帯）'!$C$6:$K$35,9,FALSE))</f>
        <v/>
      </c>
      <c r="AB56" s="253" t="str">
        <f>IF(AB55="","",VLOOKUP(AB55,'シフト記号表（勤務時間帯）'!$C$6:$K$35,9,FALSE))</f>
        <v/>
      </c>
      <c r="AC56" s="253" t="str">
        <f>IF(AC55="","",VLOOKUP(AC55,'シフト記号表（勤務時間帯）'!$C$6:$K$35,9,FALSE))</f>
        <v/>
      </c>
      <c r="AD56" s="253" t="str">
        <f>IF(AD55="","",VLOOKUP(AD55,'シフト記号表（勤務時間帯）'!$C$6:$K$35,9,FALSE))</f>
        <v/>
      </c>
      <c r="AE56" s="253" t="str">
        <f>IF(AE55="","",VLOOKUP(AE55,'シフト記号表（勤務時間帯）'!$C$6:$K$35,9,FALSE))</f>
        <v/>
      </c>
      <c r="AF56" s="254" t="str">
        <f>IF(AF55="","",VLOOKUP(AF55,'シフト記号表（勤務時間帯）'!$C$6:$K$35,9,FALSE))</f>
        <v/>
      </c>
      <c r="AG56" s="252" t="str">
        <f>IF(AG55="","",VLOOKUP(AG55,'シフト記号表（勤務時間帯）'!$C$6:$K$35,9,FALSE))</f>
        <v/>
      </c>
      <c r="AH56" s="253" t="str">
        <f>IF(AH55="","",VLOOKUP(AH55,'シフト記号表（勤務時間帯）'!$C$6:$K$35,9,FALSE))</f>
        <v/>
      </c>
      <c r="AI56" s="253" t="str">
        <f>IF(AI55="","",VLOOKUP(AI55,'シフト記号表（勤務時間帯）'!$C$6:$K$35,9,FALSE))</f>
        <v/>
      </c>
      <c r="AJ56" s="253" t="str">
        <f>IF(AJ55="","",VLOOKUP(AJ55,'シフト記号表（勤務時間帯）'!$C$6:$K$35,9,FALSE))</f>
        <v/>
      </c>
      <c r="AK56" s="253" t="str">
        <f>IF(AK55="","",VLOOKUP(AK55,'シフト記号表（勤務時間帯）'!$C$6:$K$35,9,FALSE))</f>
        <v/>
      </c>
      <c r="AL56" s="253" t="str">
        <f>IF(AL55="","",VLOOKUP(AL55,'シフト記号表（勤務時間帯）'!$C$6:$K$35,9,FALSE))</f>
        <v/>
      </c>
      <c r="AM56" s="254" t="str">
        <f>IF(AM55="","",VLOOKUP(AM55,'シフト記号表（勤務時間帯）'!$C$6:$K$35,9,FALSE))</f>
        <v/>
      </c>
      <c r="AN56" s="252" t="str">
        <f>IF(AN55="","",VLOOKUP(AN55,'シフト記号表（勤務時間帯）'!$C$6:$K$35,9,FALSE))</f>
        <v/>
      </c>
      <c r="AO56" s="253" t="str">
        <f>IF(AO55="","",VLOOKUP(AO55,'シフト記号表（勤務時間帯）'!$C$6:$K$35,9,FALSE))</f>
        <v/>
      </c>
      <c r="AP56" s="253" t="str">
        <f>IF(AP55="","",VLOOKUP(AP55,'シフト記号表（勤務時間帯）'!$C$6:$K$35,9,FALSE))</f>
        <v/>
      </c>
      <c r="AQ56" s="253" t="str">
        <f>IF(AQ55="","",VLOOKUP(AQ55,'シフト記号表（勤務時間帯）'!$C$6:$K$35,9,FALSE))</f>
        <v/>
      </c>
      <c r="AR56" s="253" t="str">
        <f>IF(AR55="","",VLOOKUP(AR55,'シフト記号表（勤務時間帯）'!$C$6:$K$35,9,FALSE))</f>
        <v/>
      </c>
      <c r="AS56" s="253" t="str">
        <f>IF(AS55="","",VLOOKUP(AS55,'シフト記号表（勤務時間帯）'!$C$6:$K$35,9,FALSE))</f>
        <v/>
      </c>
      <c r="AT56" s="254" t="str">
        <f>IF(AT55="","",VLOOKUP(AT55,'シフト記号表（勤務時間帯）'!$C$6:$K$35,9,FALSE))</f>
        <v/>
      </c>
      <c r="AU56" s="252" t="str">
        <f>IF(AU55="","",VLOOKUP(AU55,'シフト記号表（勤務時間帯）'!$C$6:$K$35,9,FALSE))</f>
        <v/>
      </c>
      <c r="AV56" s="253" t="str">
        <f>IF(AV55="","",VLOOKUP(AV55,'シフト記号表（勤務時間帯）'!$C$6:$K$35,9,FALSE))</f>
        <v/>
      </c>
      <c r="AW56" s="253" t="str">
        <f>IF(AW55="","",VLOOKUP(AW55,'シフト記号表（勤務時間帯）'!$C$6:$K$35,9,FALSE))</f>
        <v/>
      </c>
      <c r="AX56" s="716" t="str">
        <f>IF($BB$3="４週",SUM(S56:AT56),IF($BB$3="暦月",SUM(S56:AW56),""))</f>
        <v/>
      </c>
      <c r="AY56" s="717"/>
      <c r="AZ56" s="718" t="str">
        <f>IF($BB$3="４週",AX56/4,IF($BB$3="暦月",'勤務表（参考様式1_1枚版）'!AX56/('勤務表（参考様式1_1枚版）'!$BB$8/7),""))</f>
        <v/>
      </c>
      <c r="BA56" s="719"/>
      <c r="BB56" s="707"/>
      <c r="BC56" s="708"/>
      <c r="BD56" s="708"/>
      <c r="BE56" s="708"/>
      <c r="BF56" s="709"/>
    </row>
    <row r="57" spans="2:58" ht="20.25" customHeight="1" x14ac:dyDescent="0.15">
      <c r="B57" s="727"/>
      <c r="C57" s="734"/>
      <c r="D57" s="735"/>
      <c r="E57" s="736"/>
      <c r="F57" s="251">
        <f>C55</f>
        <v>0</v>
      </c>
      <c r="G57" s="739"/>
      <c r="H57" s="743"/>
      <c r="I57" s="741"/>
      <c r="J57" s="741"/>
      <c r="K57" s="742"/>
      <c r="L57" s="746"/>
      <c r="M57" s="711"/>
      <c r="N57" s="711"/>
      <c r="O57" s="712"/>
      <c r="P57" s="720" t="s">
        <v>250</v>
      </c>
      <c r="Q57" s="721"/>
      <c r="R57" s="722"/>
      <c r="S57" s="256" t="str">
        <f>IF(S55="","",VLOOKUP(S55,'シフト記号表（勤務時間帯）'!$C$6:$U$35,19,FALSE))</f>
        <v/>
      </c>
      <c r="T57" s="257" t="str">
        <f>IF(T55="","",VLOOKUP(T55,'シフト記号表（勤務時間帯）'!$C$6:$U$35,19,FALSE))</f>
        <v/>
      </c>
      <c r="U57" s="257" t="str">
        <f>IF(U55="","",VLOOKUP(U55,'シフト記号表（勤務時間帯）'!$C$6:$U$35,19,FALSE))</f>
        <v/>
      </c>
      <c r="V57" s="257" t="str">
        <f>IF(V55="","",VLOOKUP(V55,'シフト記号表（勤務時間帯）'!$C$6:$U$35,19,FALSE))</f>
        <v/>
      </c>
      <c r="W57" s="257" t="str">
        <f>IF(W55="","",VLOOKUP(W55,'シフト記号表（勤務時間帯）'!$C$6:$U$35,19,FALSE))</f>
        <v/>
      </c>
      <c r="X57" s="257" t="str">
        <f>IF(X55="","",VLOOKUP(X55,'シフト記号表（勤務時間帯）'!$C$6:$U$35,19,FALSE))</f>
        <v/>
      </c>
      <c r="Y57" s="258" t="str">
        <f>IF(Y55="","",VLOOKUP(Y55,'シフト記号表（勤務時間帯）'!$C$6:$U$35,19,FALSE))</f>
        <v/>
      </c>
      <c r="Z57" s="256" t="str">
        <f>IF(Z55="","",VLOOKUP(Z55,'シフト記号表（勤務時間帯）'!$C$6:$U$35,19,FALSE))</f>
        <v/>
      </c>
      <c r="AA57" s="257" t="str">
        <f>IF(AA55="","",VLOOKUP(AA55,'シフト記号表（勤務時間帯）'!$C$6:$U$35,19,FALSE))</f>
        <v/>
      </c>
      <c r="AB57" s="257" t="str">
        <f>IF(AB55="","",VLOOKUP(AB55,'シフト記号表（勤務時間帯）'!$C$6:$U$35,19,FALSE))</f>
        <v/>
      </c>
      <c r="AC57" s="257" t="str">
        <f>IF(AC55="","",VLOOKUP(AC55,'シフト記号表（勤務時間帯）'!$C$6:$U$35,19,FALSE))</f>
        <v/>
      </c>
      <c r="AD57" s="257" t="str">
        <f>IF(AD55="","",VLOOKUP(AD55,'シフト記号表（勤務時間帯）'!$C$6:$U$35,19,FALSE))</f>
        <v/>
      </c>
      <c r="AE57" s="257" t="str">
        <f>IF(AE55="","",VLOOKUP(AE55,'シフト記号表（勤務時間帯）'!$C$6:$U$35,19,FALSE))</f>
        <v/>
      </c>
      <c r="AF57" s="258" t="str">
        <f>IF(AF55="","",VLOOKUP(AF55,'シフト記号表（勤務時間帯）'!$C$6:$U$35,19,FALSE))</f>
        <v/>
      </c>
      <c r="AG57" s="256" t="str">
        <f>IF(AG55="","",VLOOKUP(AG55,'シフト記号表（勤務時間帯）'!$C$6:$U$35,19,FALSE))</f>
        <v/>
      </c>
      <c r="AH57" s="257" t="str">
        <f>IF(AH55="","",VLOOKUP(AH55,'シフト記号表（勤務時間帯）'!$C$6:$U$35,19,FALSE))</f>
        <v/>
      </c>
      <c r="AI57" s="257" t="str">
        <f>IF(AI55="","",VLOOKUP(AI55,'シフト記号表（勤務時間帯）'!$C$6:$U$35,19,FALSE))</f>
        <v/>
      </c>
      <c r="AJ57" s="257" t="str">
        <f>IF(AJ55="","",VLOOKUP(AJ55,'シフト記号表（勤務時間帯）'!$C$6:$U$35,19,FALSE))</f>
        <v/>
      </c>
      <c r="AK57" s="257" t="str">
        <f>IF(AK55="","",VLOOKUP(AK55,'シフト記号表（勤務時間帯）'!$C$6:$U$35,19,FALSE))</f>
        <v/>
      </c>
      <c r="AL57" s="257" t="str">
        <f>IF(AL55="","",VLOOKUP(AL55,'シフト記号表（勤務時間帯）'!$C$6:$U$35,19,FALSE))</f>
        <v/>
      </c>
      <c r="AM57" s="258" t="str">
        <f>IF(AM55="","",VLOOKUP(AM55,'シフト記号表（勤務時間帯）'!$C$6:$U$35,19,FALSE))</f>
        <v/>
      </c>
      <c r="AN57" s="256" t="str">
        <f>IF(AN55="","",VLOOKUP(AN55,'シフト記号表（勤務時間帯）'!$C$6:$U$35,19,FALSE))</f>
        <v/>
      </c>
      <c r="AO57" s="257" t="str">
        <f>IF(AO55="","",VLOOKUP(AO55,'シフト記号表（勤務時間帯）'!$C$6:$U$35,19,FALSE))</f>
        <v/>
      </c>
      <c r="AP57" s="257" t="str">
        <f>IF(AP55="","",VLOOKUP(AP55,'シフト記号表（勤務時間帯）'!$C$6:$U$35,19,FALSE))</f>
        <v/>
      </c>
      <c r="AQ57" s="257" t="str">
        <f>IF(AQ55="","",VLOOKUP(AQ55,'シフト記号表（勤務時間帯）'!$C$6:$U$35,19,FALSE))</f>
        <v/>
      </c>
      <c r="AR57" s="257" t="str">
        <f>IF(AR55="","",VLOOKUP(AR55,'シフト記号表（勤務時間帯）'!$C$6:$U$35,19,FALSE))</f>
        <v/>
      </c>
      <c r="AS57" s="257" t="str">
        <f>IF(AS55="","",VLOOKUP(AS55,'シフト記号表（勤務時間帯）'!$C$6:$U$35,19,FALSE))</f>
        <v/>
      </c>
      <c r="AT57" s="258" t="str">
        <f>IF(AT55="","",VLOOKUP(AT55,'シフト記号表（勤務時間帯）'!$C$6:$U$35,19,FALSE))</f>
        <v/>
      </c>
      <c r="AU57" s="256" t="str">
        <f>IF(AU55="","",VLOOKUP(AU55,'シフト記号表（勤務時間帯）'!$C$6:$U$35,19,FALSE))</f>
        <v/>
      </c>
      <c r="AV57" s="257" t="str">
        <f>IF(AV55="","",VLOOKUP(AV55,'シフト記号表（勤務時間帯）'!$C$6:$U$35,19,FALSE))</f>
        <v/>
      </c>
      <c r="AW57" s="257" t="str">
        <f>IF(AW55="","",VLOOKUP(AW55,'シフト記号表（勤務時間帯）'!$C$6:$U$35,19,FALSE))</f>
        <v/>
      </c>
      <c r="AX57" s="723" t="str">
        <f>IF($BB$3="４週",SUM(S57:AT57),IF($BB$3="暦月",SUM(S57:AW57),""))</f>
        <v/>
      </c>
      <c r="AY57" s="724"/>
      <c r="AZ57" s="725" t="str">
        <f>IF($BB$3="４週",AX57/4,IF($BB$3="暦月",'勤務表（参考様式1_1枚版）'!AX57/('勤務表（参考様式1_1枚版）'!$BB$8/7),""))</f>
        <v/>
      </c>
      <c r="BA57" s="726"/>
      <c r="BB57" s="710"/>
      <c r="BC57" s="711"/>
      <c r="BD57" s="711"/>
      <c r="BE57" s="711"/>
      <c r="BF57" s="712"/>
    </row>
    <row r="58" spans="2:58" ht="20.25" customHeight="1" x14ac:dyDescent="0.15">
      <c r="B58" s="727">
        <f>B55+1</f>
        <v>13</v>
      </c>
      <c r="C58" s="728"/>
      <c r="D58" s="729"/>
      <c r="E58" s="730"/>
      <c r="F58" s="259"/>
      <c r="G58" s="737"/>
      <c r="H58" s="740"/>
      <c r="I58" s="741"/>
      <c r="J58" s="741"/>
      <c r="K58" s="742"/>
      <c r="L58" s="744"/>
      <c r="M58" s="705"/>
      <c r="N58" s="705"/>
      <c r="O58" s="706"/>
      <c r="P58" s="747" t="s">
        <v>248</v>
      </c>
      <c r="Q58" s="748"/>
      <c r="R58" s="749"/>
      <c r="S58" s="315"/>
      <c r="T58" s="316"/>
      <c r="U58" s="316"/>
      <c r="V58" s="316"/>
      <c r="W58" s="316"/>
      <c r="X58" s="316"/>
      <c r="Y58" s="317"/>
      <c r="Z58" s="315"/>
      <c r="AA58" s="316"/>
      <c r="AB58" s="316"/>
      <c r="AC58" s="316"/>
      <c r="AD58" s="316"/>
      <c r="AE58" s="316"/>
      <c r="AF58" s="317"/>
      <c r="AG58" s="315"/>
      <c r="AH58" s="316"/>
      <c r="AI58" s="316"/>
      <c r="AJ58" s="316"/>
      <c r="AK58" s="316"/>
      <c r="AL58" s="316"/>
      <c r="AM58" s="317"/>
      <c r="AN58" s="315"/>
      <c r="AO58" s="316"/>
      <c r="AP58" s="316"/>
      <c r="AQ58" s="316"/>
      <c r="AR58" s="316"/>
      <c r="AS58" s="316"/>
      <c r="AT58" s="317"/>
      <c r="AU58" s="315"/>
      <c r="AV58" s="316"/>
      <c r="AW58" s="316"/>
      <c r="AX58" s="864"/>
      <c r="AY58" s="865"/>
      <c r="AZ58" s="866"/>
      <c r="BA58" s="867"/>
      <c r="BB58" s="704"/>
      <c r="BC58" s="705"/>
      <c r="BD58" s="705"/>
      <c r="BE58" s="705"/>
      <c r="BF58" s="706"/>
    </row>
    <row r="59" spans="2:58" ht="20.25" customHeight="1" x14ac:dyDescent="0.15">
      <c r="B59" s="727"/>
      <c r="C59" s="731"/>
      <c r="D59" s="732"/>
      <c r="E59" s="733"/>
      <c r="F59" s="251"/>
      <c r="G59" s="738"/>
      <c r="H59" s="743"/>
      <c r="I59" s="741"/>
      <c r="J59" s="741"/>
      <c r="K59" s="742"/>
      <c r="L59" s="745"/>
      <c r="M59" s="708"/>
      <c r="N59" s="708"/>
      <c r="O59" s="709"/>
      <c r="P59" s="713" t="s">
        <v>249</v>
      </c>
      <c r="Q59" s="714"/>
      <c r="R59" s="715"/>
      <c r="S59" s="252" t="str">
        <f>IF(S58="","",VLOOKUP(S58,'シフト記号表（勤務時間帯）'!$C$6:$K$35,9,FALSE))</f>
        <v/>
      </c>
      <c r="T59" s="253" t="str">
        <f>IF(T58="","",VLOOKUP(T58,'シフト記号表（勤務時間帯）'!$C$6:$K$35,9,FALSE))</f>
        <v/>
      </c>
      <c r="U59" s="253" t="str">
        <f>IF(U58="","",VLOOKUP(U58,'シフト記号表（勤務時間帯）'!$C$6:$K$35,9,FALSE))</f>
        <v/>
      </c>
      <c r="V59" s="253" t="str">
        <f>IF(V58="","",VLOOKUP(V58,'シフト記号表（勤務時間帯）'!$C$6:$K$35,9,FALSE))</f>
        <v/>
      </c>
      <c r="W59" s="253" t="str">
        <f>IF(W58="","",VLOOKUP(W58,'シフト記号表（勤務時間帯）'!$C$6:$K$35,9,FALSE))</f>
        <v/>
      </c>
      <c r="X59" s="253" t="str">
        <f>IF(X58="","",VLOOKUP(X58,'シフト記号表（勤務時間帯）'!$C$6:$K$35,9,FALSE))</f>
        <v/>
      </c>
      <c r="Y59" s="254" t="str">
        <f>IF(Y58="","",VLOOKUP(Y58,'シフト記号表（勤務時間帯）'!$C$6:$K$35,9,FALSE))</f>
        <v/>
      </c>
      <c r="Z59" s="252" t="str">
        <f>IF(Z58="","",VLOOKUP(Z58,'シフト記号表（勤務時間帯）'!$C$6:$K$35,9,FALSE))</f>
        <v/>
      </c>
      <c r="AA59" s="253" t="str">
        <f>IF(AA58="","",VLOOKUP(AA58,'シフト記号表（勤務時間帯）'!$C$6:$K$35,9,FALSE))</f>
        <v/>
      </c>
      <c r="AB59" s="253" t="str">
        <f>IF(AB58="","",VLOOKUP(AB58,'シフト記号表（勤務時間帯）'!$C$6:$K$35,9,FALSE))</f>
        <v/>
      </c>
      <c r="AC59" s="253" t="str">
        <f>IF(AC58="","",VLOOKUP(AC58,'シフト記号表（勤務時間帯）'!$C$6:$K$35,9,FALSE))</f>
        <v/>
      </c>
      <c r="AD59" s="253" t="str">
        <f>IF(AD58="","",VLOOKUP(AD58,'シフト記号表（勤務時間帯）'!$C$6:$K$35,9,FALSE))</f>
        <v/>
      </c>
      <c r="AE59" s="253" t="str">
        <f>IF(AE58="","",VLOOKUP(AE58,'シフト記号表（勤務時間帯）'!$C$6:$K$35,9,FALSE))</f>
        <v/>
      </c>
      <c r="AF59" s="254" t="str">
        <f>IF(AF58="","",VLOOKUP(AF58,'シフト記号表（勤務時間帯）'!$C$6:$K$35,9,FALSE))</f>
        <v/>
      </c>
      <c r="AG59" s="252" t="str">
        <f>IF(AG58="","",VLOOKUP(AG58,'シフト記号表（勤務時間帯）'!$C$6:$K$35,9,FALSE))</f>
        <v/>
      </c>
      <c r="AH59" s="253" t="str">
        <f>IF(AH58="","",VLOOKUP(AH58,'シフト記号表（勤務時間帯）'!$C$6:$K$35,9,FALSE))</f>
        <v/>
      </c>
      <c r="AI59" s="253" t="str">
        <f>IF(AI58="","",VLOOKUP(AI58,'シフト記号表（勤務時間帯）'!$C$6:$K$35,9,FALSE))</f>
        <v/>
      </c>
      <c r="AJ59" s="253" t="str">
        <f>IF(AJ58="","",VLOOKUP(AJ58,'シフト記号表（勤務時間帯）'!$C$6:$K$35,9,FALSE))</f>
        <v/>
      </c>
      <c r="AK59" s="253" t="str">
        <f>IF(AK58="","",VLOOKUP(AK58,'シフト記号表（勤務時間帯）'!$C$6:$K$35,9,FALSE))</f>
        <v/>
      </c>
      <c r="AL59" s="253" t="str">
        <f>IF(AL58="","",VLOOKUP(AL58,'シフト記号表（勤務時間帯）'!$C$6:$K$35,9,FALSE))</f>
        <v/>
      </c>
      <c r="AM59" s="254" t="str">
        <f>IF(AM58="","",VLOOKUP(AM58,'シフト記号表（勤務時間帯）'!$C$6:$K$35,9,FALSE))</f>
        <v/>
      </c>
      <c r="AN59" s="252" t="str">
        <f>IF(AN58="","",VLOOKUP(AN58,'シフト記号表（勤務時間帯）'!$C$6:$K$35,9,FALSE))</f>
        <v/>
      </c>
      <c r="AO59" s="253" t="str">
        <f>IF(AO58="","",VLOOKUP(AO58,'シフト記号表（勤務時間帯）'!$C$6:$K$35,9,FALSE))</f>
        <v/>
      </c>
      <c r="AP59" s="253" t="str">
        <f>IF(AP58="","",VLOOKUP(AP58,'シフト記号表（勤務時間帯）'!$C$6:$K$35,9,FALSE))</f>
        <v/>
      </c>
      <c r="AQ59" s="253" t="str">
        <f>IF(AQ58="","",VLOOKUP(AQ58,'シフト記号表（勤務時間帯）'!$C$6:$K$35,9,FALSE))</f>
        <v/>
      </c>
      <c r="AR59" s="253" t="str">
        <f>IF(AR58="","",VLOOKUP(AR58,'シフト記号表（勤務時間帯）'!$C$6:$K$35,9,FALSE))</f>
        <v/>
      </c>
      <c r="AS59" s="253" t="str">
        <f>IF(AS58="","",VLOOKUP(AS58,'シフト記号表（勤務時間帯）'!$C$6:$K$35,9,FALSE))</f>
        <v/>
      </c>
      <c r="AT59" s="254" t="str">
        <f>IF(AT58="","",VLOOKUP(AT58,'シフト記号表（勤務時間帯）'!$C$6:$K$35,9,FALSE))</f>
        <v/>
      </c>
      <c r="AU59" s="252" t="str">
        <f>IF(AU58="","",VLOOKUP(AU58,'シフト記号表（勤務時間帯）'!$C$6:$K$35,9,FALSE))</f>
        <v/>
      </c>
      <c r="AV59" s="253" t="str">
        <f>IF(AV58="","",VLOOKUP(AV58,'シフト記号表（勤務時間帯）'!$C$6:$K$35,9,FALSE))</f>
        <v/>
      </c>
      <c r="AW59" s="253" t="str">
        <f>IF(AW58="","",VLOOKUP(AW58,'シフト記号表（勤務時間帯）'!$C$6:$K$35,9,FALSE))</f>
        <v/>
      </c>
      <c r="AX59" s="716" t="str">
        <f>IF($BB$3="４週",SUM(S59:AT59),IF($BB$3="暦月",SUM(S59:AW59),""))</f>
        <v/>
      </c>
      <c r="AY59" s="717"/>
      <c r="AZ59" s="718" t="str">
        <f>IF($BB$3="４週",AX59/4,IF($BB$3="暦月",'勤務表（参考様式1_1枚版）'!AX59/('勤務表（参考様式1_1枚版）'!$BB$8/7),""))</f>
        <v/>
      </c>
      <c r="BA59" s="719"/>
      <c r="BB59" s="707"/>
      <c r="BC59" s="708"/>
      <c r="BD59" s="708"/>
      <c r="BE59" s="708"/>
      <c r="BF59" s="709"/>
    </row>
    <row r="60" spans="2:58" ht="20.25" customHeight="1" thickBot="1" x14ac:dyDescent="0.2">
      <c r="B60" s="874"/>
      <c r="C60" s="734"/>
      <c r="D60" s="735"/>
      <c r="E60" s="736"/>
      <c r="F60" s="318">
        <f>C58</f>
        <v>0</v>
      </c>
      <c r="G60" s="875"/>
      <c r="H60" s="876"/>
      <c r="I60" s="877"/>
      <c r="J60" s="877"/>
      <c r="K60" s="878"/>
      <c r="L60" s="879"/>
      <c r="M60" s="869"/>
      <c r="N60" s="869"/>
      <c r="O60" s="870"/>
      <c r="P60" s="871" t="s">
        <v>250</v>
      </c>
      <c r="Q60" s="872"/>
      <c r="R60" s="873"/>
      <c r="S60" s="256" t="str">
        <f>IF(S58="","",VLOOKUP(S58,'シフト記号表（勤務時間帯）'!$C$6:$U$35,19,FALSE))</f>
        <v/>
      </c>
      <c r="T60" s="257" t="str">
        <f>IF(T58="","",VLOOKUP(T58,'シフト記号表（勤務時間帯）'!$C$6:$U$35,19,FALSE))</f>
        <v/>
      </c>
      <c r="U60" s="257" t="str">
        <f>IF(U58="","",VLOOKUP(U58,'シフト記号表（勤務時間帯）'!$C$6:$U$35,19,FALSE))</f>
        <v/>
      </c>
      <c r="V60" s="257" t="str">
        <f>IF(V58="","",VLOOKUP(V58,'シフト記号表（勤務時間帯）'!$C$6:$U$35,19,FALSE))</f>
        <v/>
      </c>
      <c r="W60" s="257" t="str">
        <f>IF(W58="","",VLOOKUP(W58,'シフト記号表（勤務時間帯）'!$C$6:$U$35,19,FALSE))</f>
        <v/>
      </c>
      <c r="X60" s="257" t="str">
        <f>IF(X58="","",VLOOKUP(X58,'シフト記号表（勤務時間帯）'!$C$6:$U$35,19,FALSE))</f>
        <v/>
      </c>
      <c r="Y60" s="258" t="str">
        <f>IF(Y58="","",VLOOKUP(Y58,'シフト記号表（勤務時間帯）'!$C$6:$U$35,19,FALSE))</f>
        <v/>
      </c>
      <c r="Z60" s="256" t="str">
        <f>IF(Z58="","",VLOOKUP(Z58,'シフト記号表（勤務時間帯）'!$C$6:$U$35,19,FALSE))</f>
        <v/>
      </c>
      <c r="AA60" s="257" t="str">
        <f>IF(AA58="","",VLOOKUP(AA58,'シフト記号表（勤務時間帯）'!$C$6:$U$35,19,FALSE))</f>
        <v/>
      </c>
      <c r="AB60" s="257" t="str">
        <f>IF(AB58="","",VLOOKUP(AB58,'シフト記号表（勤務時間帯）'!$C$6:$U$35,19,FALSE))</f>
        <v/>
      </c>
      <c r="AC60" s="257" t="str">
        <f>IF(AC58="","",VLOOKUP(AC58,'シフト記号表（勤務時間帯）'!$C$6:$U$35,19,FALSE))</f>
        <v/>
      </c>
      <c r="AD60" s="257" t="str">
        <f>IF(AD58="","",VLOOKUP(AD58,'シフト記号表（勤務時間帯）'!$C$6:$U$35,19,FALSE))</f>
        <v/>
      </c>
      <c r="AE60" s="257" t="str">
        <f>IF(AE58="","",VLOOKUP(AE58,'シフト記号表（勤務時間帯）'!$C$6:$U$35,19,FALSE))</f>
        <v/>
      </c>
      <c r="AF60" s="258" t="str">
        <f>IF(AF58="","",VLOOKUP(AF58,'シフト記号表（勤務時間帯）'!$C$6:$U$35,19,FALSE))</f>
        <v/>
      </c>
      <c r="AG60" s="256" t="str">
        <f>IF(AG58="","",VLOOKUP(AG58,'シフト記号表（勤務時間帯）'!$C$6:$U$35,19,FALSE))</f>
        <v/>
      </c>
      <c r="AH60" s="257" t="str">
        <f>IF(AH58="","",VLOOKUP(AH58,'シフト記号表（勤務時間帯）'!$C$6:$U$35,19,FALSE))</f>
        <v/>
      </c>
      <c r="AI60" s="257" t="str">
        <f>IF(AI58="","",VLOOKUP(AI58,'シフト記号表（勤務時間帯）'!$C$6:$U$35,19,FALSE))</f>
        <v/>
      </c>
      <c r="AJ60" s="257" t="str">
        <f>IF(AJ58="","",VLOOKUP(AJ58,'シフト記号表（勤務時間帯）'!$C$6:$U$35,19,FALSE))</f>
        <v/>
      </c>
      <c r="AK60" s="257" t="str">
        <f>IF(AK58="","",VLOOKUP(AK58,'シフト記号表（勤務時間帯）'!$C$6:$U$35,19,FALSE))</f>
        <v/>
      </c>
      <c r="AL60" s="257" t="str">
        <f>IF(AL58="","",VLOOKUP(AL58,'シフト記号表（勤務時間帯）'!$C$6:$U$35,19,FALSE))</f>
        <v/>
      </c>
      <c r="AM60" s="258" t="str">
        <f>IF(AM58="","",VLOOKUP(AM58,'シフト記号表（勤務時間帯）'!$C$6:$U$35,19,FALSE))</f>
        <v/>
      </c>
      <c r="AN60" s="256" t="str">
        <f>IF(AN58="","",VLOOKUP(AN58,'シフト記号表（勤務時間帯）'!$C$6:$U$35,19,FALSE))</f>
        <v/>
      </c>
      <c r="AO60" s="257" t="str">
        <f>IF(AO58="","",VLOOKUP(AO58,'シフト記号表（勤務時間帯）'!$C$6:$U$35,19,FALSE))</f>
        <v/>
      </c>
      <c r="AP60" s="257" t="str">
        <f>IF(AP58="","",VLOOKUP(AP58,'シフト記号表（勤務時間帯）'!$C$6:$U$35,19,FALSE))</f>
        <v/>
      </c>
      <c r="AQ60" s="257" t="str">
        <f>IF(AQ58="","",VLOOKUP(AQ58,'シフト記号表（勤務時間帯）'!$C$6:$U$35,19,FALSE))</f>
        <v/>
      </c>
      <c r="AR60" s="257" t="str">
        <f>IF(AR58="","",VLOOKUP(AR58,'シフト記号表（勤務時間帯）'!$C$6:$U$35,19,FALSE))</f>
        <v/>
      </c>
      <c r="AS60" s="257" t="str">
        <f>IF(AS58="","",VLOOKUP(AS58,'シフト記号表（勤務時間帯）'!$C$6:$U$35,19,FALSE))</f>
        <v/>
      </c>
      <c r="AT60" s="258" t="str">
        <f>IF(AT58="","",VLOOKUP(AT58,'シフト記号表（勤務時間帯）'!$C$6:$U$35,19,FALSE))</f>
        <v/>
      </c>
      <c r="AU60" s="256" t="str">
        <f>IF(AU58="","",VLOOKUP(AU58,'シフト記号表（勤務時間帯）'!$C$6:$U$35,19,FALSE))</f>
        <v/>
      </c>
      <c r="AV60" s="257" t="str">
        <f>IF(AV58="","",VLOOKUP(AV58,'シフト記号表（勤務時間帯）'!$C$6:$U$35,19,FALSE))</f>
        <v/>
      </c>
      <c r="AW60" s="257" t="str">
        <f>IF(AW58="","",VLOOKUP(AW58,'シフト記号表（勤務時間帯）'!$C$6:$U$35,19,FALSE))</f>
        <v/>
      </c>
      <c r="AX60" s="723" t="str">
        <f>IF($BB$3="４週",SUM(S60:AT60),IF($BB$3="暦月",SUM(S60:AW60),""))</f>
        <v/>
      </c>
      <c r="AY60" s="724"/>
      <c r="AZ60" s="725" t="str">
        <f>IF($BB$3="４週",AX60/4,IF($BB$3="暦月",'勤務表（参考様式1_1枚版）'!AX60/('勤務表（参考様式1_1枚版）'!$BB$8/7),""))</f>
        <v/>
      </c>
      <c r="BA60" s="726"/>
      <c r="BB60" s="868"/>
      <c r="BC60" s="869"/>
      <c r="BD60" s="869"/>
      <c r="BE60" s="869"/>
      <c r="BF60" s="870"/>
    </row>
    <row r="61" spans="2:58" s="146" customFormat="1" ht="6" customHeight="1" thickBot="1" x14ac:dyDescent="0.2">
      <c r="B61" s="262"/>
      <c r="C61" s="263"/>
      <c r="D61" s="263"/>
      <c r="E61" s="263"/>
      <c r="F61" s="264"/>
      <c r="G61" s="264"/>
      <c r="H61" s="265"/>
      <c r="I61" s="265"/>
      <c r="J61" s="265"/>
      <c r="K61" s="265"/>
      <c r="L61" s="264"/>
      <c r="M61" s="264"/>
      <c r="N61" s="264"/>
      <c r="O61" s="264"/>
      <c r="P61" s="266"/>
      <c r="Q61" s="266"/>
      <c r="R61" s="266"/>
      <c r="S61" s="265"/>
      <c r="T61" s="265"/>
      <c r="U61" s="265"/>
      <c r="V61" s="265"/>
      <c r="W61" s="265"/>
      <c r="X61" s="265"/>
      <c r="Y61" s="265"/>
      <c r="Z61" s="265"/>
      <c r="AA61" s="265"/>
      <c r="AB61" s="265"/>
      <c r="AC61" s="265"/>
      <c r="AD61" s="265"/>
      <c r="AE61" s="265"/>
      <c r="AF61" s="265"/>
      <c r="AG61" s="265"/>
      <c r="AH61" s="265"/>
      <c r="AI61" s="265"/>
      <c r="AJ61" s="265"/>
      <c r="AK61" s="265"/>
      <c r="AL61" s="265"/>
      <c r="AM61" s="265"/>
      <c r="AN61" s="265"/>
      <c r="AO61" s="265"/>
      <c r="AP61" s="265"/>
      <c r="AQ61" s="265"/>
      <c r="AR61" s="265"/>
      <c r="AS61" s="265"/>
      <c r="AT61" s="265"/>
      <c r="AU61" s="265"/>
      <c r="AV61" s="265"/>
      <c r="AW61" s="265"/>
      <c r="AX61" s="319"/>
      <c r="AY61" s="319"/>
      <c r="AZ61" s="319"/>
      <c r="BA61" s="319"/>
      <c r="BB61" s="264"/>
      <c r="BC61" s="264"/>
      <c r="BD61" s="264"/>
      <c r="BE61" s="264"/>
      <c r="BF61" s="269"/>
    </row>
    <row r="62" spans="2:58" ht="20.100000000000001" customHeight="1" x14ac:dyDescent="0.15">
      <c r="B62" s="270"/>
      <c r="C62" s="271"/>
      <c r="D62" s="271"/>
      <c r="E62" s="271"/>
      <c r="F62" s="271"/>
      <c r="G62" s="670" t="s">
        <v>251</v>
      </c>
      <c r="H62" s="670"/>
      <c r="I62" s="670"/>
      <c r="J62" s="670"/>
      <c r="K62" s="670"/>
      <c r="L62" s="670"/>
      <c r="M62" s="670"/>
      <c r="N62" s="670"/>
      <c r="O62" s="670"/>
      <c r="P62" s="670"/>
      <c r="Q62" s="670"/>
      <c r="R62" s="671"/>
      <c r="S62" s="272" t="str">
        <f t="shared" ref="S62:AW62" si="1">IF(SUMIF($F$22:$F$60, "生活相談員", S22:S60)=0,"",SUMIF($F$22:$F$60,"生活相談員",S22:S60))</f>
        <v/>
      </c>
      <c r="T62" s="273" t="str">
        <f t="shared" si="1"/>
        <v/>
      </c>
      <c r="U62" s="273" t="str">
        <f t="shared" si="1"/>
        <v/>
      </c>
      <c r="V62" s="273" t="str">
        <f t="shared" si="1"/>
        <v/>
      </c>
      <c r="W62" s="273" t="str">
        <f t="shared" si="1"/>
        <v/>
      </c>
      <c r="X62" s="273" t="str">
        <f t="shared" si="1"/>
        <v/>
      </c>
      <c r="Y62" s="274" t="str">
        <f t="shared" si="1"/>
        <v/>
      </c>
      <c r="Z62" s="272" t="str">
        <f t="shared" si="1"/>
        <v/>
      </c>
      <c r="AA62" s="273" t="str">
        <f t="shared" si="1"/>
        <v/>
      </c>
      <c r="AB62" s="273" t="str">
        <f t="shared" si="1"/>
        <v/>
      </c>
      <c r="AC62" s="273" t="str">
        <f t="shared" si="1"/>
        <v/>
      </c>
      <c r="AD62" s="273" t="str">
        <f t="shared" si="1"/>
        <v/>
      </c>
      <c r="AE62" s="273" t="str">
        <f t="shared" si="1"/>
        <v/>
      </c>
      <c r="AF62" s="274" t="str">
        <f t="shared" si="1"/>
        <v/>
      </c>
      <c r="AG62" s="272" t="str">
        <f t="shared" si="1"/>
        <v/>
      </c>
      <c r="AH62" s="273" t="str">
        <f t="shared" si="1"/>
        <v/>
      </c>
      <c r="AI62" s="273" t="str">
        <f t="shared" si="1"/>
        <v/>
      </c>
      <c r="AJ62" s="273" t="str">
        <f t="shared" si="1"/>
        <v/>
      </c>
      <c r="AK62" s="273" t="str">
        <f t="shared" si="1"/>
        <v/>
      </c>
      <c r="AL62" s="273" t="str">
        <f t="shared" si="1"/>
        <v/>
      </c>
      <c r="AM62" s="274" t="str">
        <f t="shared" si="1"/>
        <v/>
      </c>
      <c r="AN62" s="272" t="str">
        <f t="shared" si="1"/>
        <v/>
      </c>
      <c r="AO62" s="273" t="str">
        <f t="shared" si="1"/>
        <v/>
      </c>
      <c r="AP62" s="273" t="str">
        <f t="shared" si="1"/>
        <v/>
      </c>
      <c r="AQ62" s="273" t="str">
        <f t="shared" si="1"/>
        <v/>
      </c>
      <c r="AR62" s="273" t="str">
        <f t="shared" si="1"/>
        <v/>
      </c>
      <c r="AS62" s="273" t="str">
        <f t="shared" si="1"/>
        <v/>
      </c>
      <c r="AT62" s="274" t="str">
        <f t="shared" si="1"/>
        <v/>
      </c>
      <c r="AU62" s="272" t="str">
        <f t="shared" si="1"/>
        <v/>
      </c>
      <c r="AV62" s="273" t="str">
        <f t="shared" si="1"/>
        <v/>
      </c>
      <c r="AW62" s="274" t="str">
        <f t="shared" si="1"/>
        <v/>
      </c>
      <c r="AX62" s="672" t="str">
        <f>IF(SUMIF($F$22:$F$60, "生活相談員", AX22:AY60)=0,"",SUMIF($F$22:$F$60,"生活相談員",AX22:AY60))</f>
        <v/>
      </c>
      <c r="AY62" s="673"/>
      <c r="AZ62" s="674" t="str">
        <f>IF(AX62="","",IF($BB$3="４週",AX62/4,IF($BB$3="暦月",AX62/('勤務表（参考様式1_1枚版）'!$BB$8/7),"")))</f>
        <v/>
      </c>
      <c r="BA62" s="675"/>
      <c r="BB62" s="676"/>
      <c r="BC62" s="677"/>
      <c r="BD62" s="677"/>
      <c r="BE62" s="677"/>
      <c r="BF62" s="678"/>
    </row>
    <row r="63" spans="2:58" ht="20.25" customHeight="1" x14ac:dyDescent="0.15">
      <c r="B63" s="275"/>
      <c r="C63" s="276"/>
      <c r="D63" s="276"/>
      <c r="E63" s="276"/>
      <c r="F63" s="276"/>
      <c r="G63" s="685" t="s">
        <v>252</v>
      </c>
      <c r="H63" s="685"/>
      <c r="I63" s="685"/>
      <c r="J63" s="685"/>
      <c r="K63" s="685"/>
      <c r="L63" s="685"/>
      <c r="M63" s="685"/>
      <c r="N63" s="685"/>
      <c r="O63" s="685"/>
      <c r="P63" s="685"/>
      <c r="Q63" s="685"/>
      <c r="R63" s="686"/>
      <c r="S63" s="277" t="str">
        <f t="shared" ref="S63:AX63" si="2">IF(SUMIF($F$22:$F$60, "介護職員", S22:S60)=0,"",SUMIF($F$22:$F$60, "介護職員", S22:S60))</f>
        <v/>
      </c>
      <c r="T63" s="278" t="str">
        <f t="shared" si="2"/>
        <v/>
      </c>
      <c r="U63" s="278" t="str">
        <f t="shared" si="2"/>
        <v/>
      </c>
      <c r="V63" s="278" t="str">
        <f t="shared" si="2"/>
        <v/>
      </c>
      <c r="W63" s="278" t="str">
        <f t="shared" si="2"/>
        <v/>
      </c>
      <c r="X63" s="278" t="str">
        <f t="shared" si="2"/>
        <v/>
      </c>
      <c r="Y63" s="279" t="str">
        <f t="shared" si="2"/>
        <v/>
      </c>
      <c r="Z63" s="277" t="str">
        <f t="shared" si="2"/>
        <v/>
      </c>
      <c r="AA63" s="278" t="str">
        <f t="shared" si="2"/>
        <v/>
      </c>
      <c r="AB63" s="278" t="str">
        <f t="shared" si="2"/>
        <v/>
      </c>
      <c r="AC63" s="278" t="str">
        <f t="shared" si="2"/>
        <v/>
      </c>
      <c r="AD63" s="278" t="str">
        <f t="shared" si="2"/>
        <v/>
      </c>
      <c r="AE63" s="278" t="str">
        <f t="shared" si="2"/>
        <v/>
      </c>
      <c r="AF63" s="279" t="str">
        <f t="shared" si="2"/>
        <v/>
      </c>
      <c r="AG63" s="277" t="str">
        <f t="shared" si="2"/>
        <v/>
      </c>
      <c r="AH63" s="278" t="str">
        <f t="shared" si="2"/>
        <v/>
      </c>
      <c r="AI63" s="278" t="str">
        <f t="shared" si="2"/>
        <v/>
      </c>
      <c r="AJ63" s="278" t="str">
        <f t="shared" si="2"/>
        <v/>
      </c>
      <c r="AK63" s="278" t="str">
        <f t="shared" si="2"/>
        <v/>
      </c>
      <c r="AL63" s="278" t="str">
        <f t="shared" si="2"/>
        <v/>
      </c>
      <c r="AM63" s="279" t="str">
        <f t="shared" si="2"/>
        <v/>
      </c>
      <c r="AN63" s="277" t="str">
        <f t="shared" si="2"/>
        <v/>
      </c>
      <c r="AO63" s="278" t="str">
        <f t="shared" si="2"/>
        <v/>
      </c>
      <c r="AP63" s="278" t="str">
        <f t="shared" si="2"/>
        <v/>
      </c>
      <c r="AQ63" s="278" t="str">
        <f t="shared" si="2"/>
        <v/>
      </c>
      <c r="AR63" s="278" t="str">
        <f t="shared" si="2"/>
        <v/>
      </c>
      <c r="AS63" s="278" t="str">
        <f t="shared" si="2"/>
        <v/>
      </c>
      <c r="AT63" s="279" t="str">
        <f t="shared" si="2"/>
        <v/>
      </c>
      <c r="AU63" s="277" t="str">
        <f t="shared" si="2"/>
        <v/>
      </c>
      <c r="AV63" s="278" t="str">
        <f t="shared" si="2"/>
        <v/>
      </c>
      <c r="AW63" s="279" t="str">
        <f t="shared" si="2"/>
        <v/>
      </c>
      <c r="AX63" s="687" t="str">
        <f t="shared" si="2"/>
        <v/>
      </c>
      <c r="AY63" s="688"/>
      <c r="AZ63" s="689" t="str">
        <f>IF(AX63="","",IF($BB$3="４週",AX63/4,IF($BB$3="暦月",AX63/('勤務表（参考様式1_1枚版）'!$BB$8/7),"")))</f>
        <v/>
      </c>
      <c r="BA63" s="690"/>
      <c r="BB63" s="679"/>
      <c r="BC63" s="680"/>
      <c r="BD63" s="680"/>
      <c r="BE63" s="680"/>
      <c r="BF63" s="681"/>
    </row>
    <row r="64" spans="2:58" ht="20.25" customHeight="1" x14ac:dyDescent="0.15">
      <c r="B64" s="275"/>
      <c r="C64" s="276"/>
      <c r="D64" s="276"/>
      <c r="E64" s="276"/>
      <c r="F64" s="276"/>
      <c r="G64" s="685" t="s">
        <v>253</v>
      </c>
      <c r="H64" s="685"/>
      <c r="I64" s="685"/>
      <c r="J64" s="685"/>
      <c r="K64" s="685"/>
      <c r="L64" s="685"/>
      <c r="M64" s="685"/>
      <c r="N64" s="685"/>
      <c r="O64" s="685"/>
      <c r="P64" s="685"/>
      <c r="Q64" s="685"/>
      <c r="R64" s="686"/>
      <c r="S64" s="280"/>
      <c r="T64" s="281"/>
      <c r="U64" s="281"/>
      <c r="V64" s="281"/>
      <c r="W64" s="281"/>
      <c r="X64" s="281"/>
      <c r="Y64" s="282"/>
      <c r="Z64" s="280"/>
      <c r="AA64" s="281"/>
      <c r="AB64" s="281"/>
      <c r="AC64" s="281"/>
      <c r="AD64" s="281"/>
      <c r="AE64" s="281"/>
      <c r="AF64" s="282"/>
      <c r="AG64" s="280"/>
      <c r="AH64" s="281"/>
      <c r="AI64" s="281"/>
      <c r="AJ64" s="281"/>
      <c r="AK64" s="281"/>
      <c r="AL64" s="281"/>
      <c r="AM64" s="282"/>
      <c r="AN64" s="280"/>
      <c r="AO64" s="281"/>
      <c r="AP64" s="281"/>
      <c r="AQ64" s="281"/>
      <c r="AR64" s="281"/>
      <c r="AS64" s="281"/>
      <c r="AT64" s="282"/>
      <c r="AU64" s="280"/>
      <c r="AV64" s="281"/>
      <c r="AW64" s="282"/>
      <c r="AX64" s="691"/>
      <c r="AY64" s="692"/>
      <c r="AZ64" s="692"/>
      <c r="BA64" s="693"/>
      <c r="BB64" s="679"/>
      <c r="BC64" s="680"/>
      <c r="BD64" s="680"/>
      <c r="BE64" s="680"/>
      <c r="BF64" s="681"/>
    </row>
    <row r="65" spans="1:73" ht="20.25" customHeight="1" x14ac:dyDescent="0.15">
      <c r="B65" s="275"/>
      <c r="C65" s="276"/>
      <c r="D65" s="276"/>
      <c r="E65" s="276"/>
      <c r="F65" s="276"/>
      <c r="G65" s="685" t="s">
        <v>254</v>
      </c>
      <c r="H65" s="685"/>
      <c r="I65" s="685"/>
      <c r="J65" s="685"/>
      <c r="K65" s="685"/>
      <c r="L65" s="685"/>
      <c r="M65" s="685"/>
      <c r="N65" s="685"/>
      <c r="O65" s="685"/>
      <c r="P65" s="685"/>
      <c r="Q65" s="685"/>
      <c r="R65" s="686"/>
      <c r="S65" s="280"/>
      <c r="T65" s="281"/>
      <c r="U65" s="281"/>
      <c r="V65" s="281"/>
      <c r="W65" s="281"/>
      <c r="X65" s="281"/>
      <c r="Y65" s="282"/>
      <c r="Z65" s="280"/>
      <c r="AA65" s="281"/>
      <c r="AB65" s="281"/>
      <c r="AC65" s="281"/>
      <c r="AD65" s="281"/>
      <c r="AE65" s="281"/>
      <c r="AF65" s="282"/>
      <c r="AG65" s="280"/>
      <c r="AH65" s="281"/>
      <c r="AI65" s="281"/>
      <c r="AJ65" s="281"/>
      <c r="AK65" s="281"/>
      <c r="AL65" s="281"/>
      <c r="AM65" s="282"/>
      <c r="AN65" s="280"/>
      <c r="AO65" s="281"/>
      <c r="AP65" s="281"/>
      <c r="AQ65" s="281"/>
      <c r="AR65" s="281"/>
      <c r="AS65" s="281"/>
      <c r="AT65" s="282"/>
      <c r="AU65" s="280"/>
      <c r="AV65" s="281"/>
      <c r="AW65" s="282"/>
      <c r="AX65" s="694"/>
      <c r="AY65" s="695"/>
      <c r="AZ65" s="695"/>
      <c r="BA65" s="696"/>
      <c r="BB65" s="679"/>
      <c r="BC65" s="680"/>
      <c r="BD65" s="680"/>
      <c r="BE65" s="680"/>
      <c r="BF65" s="681"/>
    </row>
    <row r="66" spans="1:73" ht="20.25" customHeight="1" thickBot="1" x14ac:dyDescent="0.2">
      <c r="B66" s="283"/>
      <c r="C66" s="284"/>
      <c r="D66" s="284"/>
      <c r="E66" s="284"/>
      <c r="F66" s="284"/>
      <c r="G66" s="656" t="s">
        <v>255</v>
      </c>
      <c r="H66" s="656"/>
      <c r="I66" s="656"/>
      <c r="J66" s="656"/>
      <c r="K66" s="656"/>
      <c r="L66" s="656"/>
      <c r="M66" s="656"/>
      <c r="N66" s="656"/>
      <c r="O66" s="656"/>
      <c r="P66" s="656"/>
      <c r="Q66" s="656"/>
      <c r="R66" s="657"/>
      <c r="S66" s="285" t="str">
        <f>IF(S65&lt;&gt;"",IF(S64&gt;15,((S64-15)/5+1)*S65,S65),"")</f>
        <v/>
      </c>
      <c r="T66" s="286" t="str">
        <f t="shared" ref="T66:AW66" si="3">IF(T65&lt;&gt;"",IF(T64&gt;15,((T64-15)/5+1)*T65,T65),"")</f>
        <v/>
      </c>
      <c r="U66" s="286" t="str">
        <f t="shared" si="3"/>
        <v/>
      </c>
      <c r="V66" s="286" t="str">
        <f t="shared" si="3"/>
        <v/>
      </c>
      <c r="W66" s="286" t="str">
        <f t="shared" si="3"/>
        <v/>
      </c>
      <c r="X66" s="286" t="str">
        <f t="shared" si="3"/>
        <v/>
      </c>
      <c r="Y66" s="287" t="str">
        <f t="shared" si="3"/>
        <v/>
      </c>
      <c r="Z66" s="285" t="str">
        <f t="shared" si="3"/>
        <v/>
      </c>
      <c r="AA66" s="286" t="str">
        <f t="shared" si="3"/>
        <v/>
      </c>
      <c r="AB66" s="286" t="str">
        <f t="shared" si="3"/>
        <v/>
      </c>
      <c r="AC66" s="286" t="str">
        <f t="shared" si="3"/>
        <v/>
      </c>
      <c r="AD66" s="286" t="str">
        <f t="shared" si="3"/>
        <v/>
      </c>
      <c r="AE66" s="286" t="str">
        <f t="shared" si="3"/>
        <v/>
      </c>
      <c r="AF66" s="287" t="str">
        <f t="shared" si="3"/>
        <v/>
      </c>
      <c r="AG66" s="285" t="str">
        <f t="shared" si="3"/>
        <v/>
      </c>
      <c r="AH66" s="286" t="str">
        <f t="shared" si="3"/>
        <v/>
      </c>
      <c r="AI66" s="286" t="str">
        <f t="shared" si="3"/>
        <v/>
      </c>
      <c r="AJ66" s="286" t="str">
        <f t="shared" si="3"/>
        <v/>
      </c>
      <c r="AK66" s="286" t="str">
        <f t="shared" si="3"/>
        <v/>
      </c>
      <c r="AL66" s="286" t="str">
        <f t="shared" si="3"/>
        <v/>
      </c>
      <c r="AM66" s="287" t="str">
        <f t="shared" si="3"/>
        <v/>
      </c>
      <c r="AN66" s="285" t="str">
        <f t="shared" si="3"/>
        <v/>
      </c>
      <c r="AO66" s="286" t="str">
        <f t="shared" si="3"/>
        <v/>
      </c>
      <c r="AP66" s="286" t="str">
        <f t="shared" si="3"/>
        <v/>
      </c>
      <c r="AQ66" s="286" t="str">
        <f t="shared" si="3"/>
        <v/>
      </c>
      <c r="AR66" s="286" t="str">
        <f t="shared" si="3"/>
        <v/>
      </c>
      <c r="AS66" s="286" t="str">
        <f t="shared" si="3"/>
        <v/>
      </c>
      <c r="AT66" s="287" t="str">
        <f t="shared" si="3"/>
        <v/>
      </c>
      <c r="AU66" s="277" t="str">
        <f t="shared" si="3"/>
        <v/>
      </c>
      <c r="AV66" s="278" t="str">
        <f t="shared" si="3"/>
        <v/>
      </c>
      <c r="AW66" s="279" t="str">
        <f t="shared" si="3"/>
        <v/>
      </c>
      <c r="AX66" s="694"/>
      <c r="AY66" s="695"/>
      <c r="AZ66" s="695"/>
      <c r="BA66" s="696"/>
      <c r="BB66" s="679"/>
      <c r="BC66" s="680"/>
      <c r="BD66" s="680"/>
      <c r="BE66" s="680"/>
      <c r="BF66" s="681"/>
    </row>
    <row r="67" spans="1:73" ht="18.75" customHeight="1" x14ac:dyDescent="0.15">
      <c r="B67" s="658" t="s">
        <v>256</v>
      </c>
      <c r="C67" s="659"/>
      <c r="D67" s="659"/>
      <c r="E67" s="659"/>
      <c r="F67" s="659"/>
      <c r="G67" s="659"/>
      <c r="H67" s="659"/>
      <c r="I67" s="659"/>
      <c r="J67" s="659"/>
      <c r="K67" s="660"/>
      <c r="L67" s="664" t="s">
        <v>172</v>
      </c>
      <c r="M67" s="664"/>
      <c r="N67" s="664"/>
      <c r="O67" s="664"/>
      <c r="P67" s="664"/>
      <c r="Q67" s="664"/>
      <c r="R67" s="665"/>
      <c r="S67" s="288" t="str">
        <f t="shared" ref="S67:AH71" si="4">IF($L67="","",IF(COUNTIFS($F$22:$F$60,$L67,S$22:S$60,"&gt;0")=0,"",COUNTIFS($F$22:$F$60,$L67,S$22:S$60,"&gt;0")))</f>
        <v/>
      </c>
      <c r="T67" s="289" t="str">
        <f t="shared" si="4"/>
        <v/>
      </c>
      <c r="U67" s="289" t="str">
        <f t="shared" si="4"/>
        <v/>
      </c>
      <c r="V67" s="289" t="str">
        <f t="shared" si="4"/>
        <v/>
      </c>
      <c r="W67" s="289" t="str">
        <f t="shared" si="4"/>
        <v/>
      </c>
      <c r="X67" s="289" t="str">
        <f t="shared" si="4"/>
        <v/>
      </c>
      <c r="Y67" s="290" t="str">
        <f t="shared" si="4"/>
        <v/>
      </c>
      <c r="Z67" s="291" t="str">
        <f t="shared" si="4"/>
        <v/>
      </c>
      <c r="AA67" s="289" t="str">
        <f t="shared" si="4"/>
        <v/>
      </c>
      <c r="AB67" s="289" t="str">
        <f t="shared" si="4"/>
        <v/>
      </c>
      <c r="AC67" s="289" t="str">
        <f t="shared" si="4"/>
        <v/>
      </c>
      <c r="AD67" s="289" t="str">
        <f t="shared" si="4"/>
        <v/>
      </c>
      <c r="AE67" s="289" t="str">
        <f t="shared" si="4"/>
        <v/>
      </c>
      <c r="AF67" s="290" t="str">
        <f t="shared" si="4"/>
        <v/>
      </c>
      <c r="AG67" s="289" t="str">
        <f t="shared" si="4"/>
        <v/>
      </c>
      <c r="AH67" s="289" t="str">
        <f t="shared" si="4"/>
        <v/>
      </c>
      <c r="AI67" s="289" t="str">
        <f t="shared" ref="AI67:AW71" si="5">IF($L67="","",IF(COUNTIFS($F$22:$F$60,$L67,AI$22:AI$60,"&gt;0")=0,"",COUNTIFS($F$22:$F$60,$L67,AI$22:AI$60,"&gt;0")))</f>
        <v/>
      </c>
      <c r="AJ67" s="289" t="str">
        <f t="shared" si="5"/>
        <v/>
      </c>
      <c r="AK67" s="289" t="str">
        <f t="shared" si="5"/>
        <v/>
      </c>
      <c r="AL67" s="289" t="str">
        <f t="shared" si="5"/>
        <v/>
      </c>
      <c r="AM67" s="290" t="str">
        <f t="shared" si="5"/>
        <v/>
      </c>
      <c r="AN67" s="289" t="str">
        <f t="shared" si="5"/>
        <v/>
      </c>
      <c r="AO67" s="289" t="str">
        <f t="shared" si="5"/>
        <v/>
      </c>
      <c r="AP67" s="289" t="str">
        <f t="shared" si="5"/>
        <v/>
      </c>
      <c r="AQ67" s="289" t="str">
        <f t="shared" si="5"/>
        <v/>
      </c>
      <c r="AR67" s="289" t="str">
        <f t="shared" si="5"/>
        <v/>
      </c>
      <c r="AS67" s="289" t="str">
        <f t="shared" si="5"/>
        <v/>
      </c>
      <c r="AT67" s="290" t="str">
        <f t="shared" si="5"/>
        <v/>
      </c>
      <c r="AU67" s="289" t="str">
        <f t="shared" si="5"/>
        <v/>
      </c>
      <c r="AV67" s="289" t="str">
        <f t="shared" si="5"/>
        <v/>
      </c>
      <c r="AW67" s="290" t="str">
        <f t="shared" si="5"/>
        <v/>
      </c>
      <c r="AX67" s="694"/>
      <c r="AY67" s="695"/>
      <c r="AZ67" s="695"/>
      <c r="BA67" s="696"/>
      <c r="BB67" s="679"/>
      <c r="BC67" s="680"/>
      <c r="BD67" s="680"/>
      <c r="BE67" s="680"/>
      <c r="BF67" s="681"/>
    </row>
    <row r="68" spans="1:73" ht="18.75" customHeight="1" x14ac:dyDescent="0.15">
      <c r="B68" s="658"/>
      <c r="C68" s="659"/>
      <c r="D68" s="659"/>
      <c r="E68" s="659"/>
      <c r="F68" s="659"/>
      <c r="G68" s="659"/>
      <c r="H68" s="659"/>
      <c r="I68" s="659"/>
      <c r="J68" s="659"/>
      <c r="K68" s="660"/>
      <c r="L68" s="666" t="s">
        <v>173</v>
      </c>
      <c r="M68" s="666"/>
      <c r="N68" s="666"/>
      <c r="O68" s="666"/>
      <c r="P68" s="666"/>
      <c r="Q68" s="666"/>
      <c r="R68" s="667"/>
      <c r="S68" s="292" t="str">
        <f t="shared" si="4"/>
        <v/>
      </c>
      <c r="T68" s="293" t="str">
        <f t="shared" si="4"/>
        <v/>
      </c>
      <c r="U68" s="293" t="str">
        <f t="shared" si="4"/>
        <v/>
      </c>
      <c r="V68" s="293" t="str">
        <f t="shared" si="4"/>
        <v/>
      </c>
      <c r="W68" s="293" t="str">
        <f t="shared" si="4"/>
        <v/>
      </c>
      <c r="X68" s="293" t="str">
        <f t="shared" si="4"/>
        <v/>
      </c>
      <c r="Y68" s="294" t="str">
        <f t="shared" si="4"/>
        <v/>
      </c>
      <c r="Z68" s="295" t="str">
        <f t="shared" si="4"/>
        <v/>
      </c>
      <c r="AA68" s="293" t="str">
        <f t="shared" si="4"/>
        <v/>
      </c>
      <c r="AB68" s="293" t="str">
        <f t="shared" si="4"/>
        <v/>
      </c>
      <c r="AC68" s="293" t="str">
        <f t="shared" si="4"/>
        <v/>
      </c>
      <c r="AD68" s="293" t="str">
        <f t="shared" si="4"/>
        <v/>
      </c>
      <c r="AE68" s="293" t="str">
        <f t="shared" si="4"/>
        <v/>
      </c>
      <c r="AF68" s="294" t="str">
        <f t="shared" si="4"/>
        <v/>
      </c>
      <c r="AG68" s="293" t="str">
        <f t="shared" si="4"/>
        <v/>
      </c>
      <c r="AH68" s="293" t="str">
        <f t="shared" si="4"/>
        <v/>
      </c>
      <c r="AI68" s="293" t="str">
        <f t="shared" si="5"/>
        <v/>
      </c>
      <c r="AJ68" s="293" t="str">
        <f t="shared" si="5"/>
        <v/>
      </c>
      <c r="AK68" s="293" t="str">
        <f t="shared" si="5"/>
        <v/>
      </c>
      <c r="AL68" s="293" t="str">
        <f t="shared" si="5"/>
        <v/>
      </c>
      <c r="AM68" s="294" t="str">
        <f t="shared" si="5"/>
        <v/>
      </c>
      <c r="AN68" s="293" t="str">
        <f t="shared" si="5"/>
        <v/>
      </c>
      <c r="AO68" s="293" t="str">
        <f t="shared" si="5"/>
        <v/>
      </c>
      <c r="AP68" s="293" t="str">
        <f t="shared" si="5"/>
        <v/>
      </c>
      <c r="AQ68" s="293" t="str">
        <f t="shared" si="5"/>
        <v/>
      </c>
      <c r="AR68" s="293" t="str">
        <f t="shared" si="5"/>
        <v/>
      </c>
      <c r="AS68" s="293" t="str">
        <f t="shared" si="5"/>
        <v/>
      </c>
      <c r="AT68" s="294" t="str">
        <f t="shared" si="5"/>
        <v/>
      </c>
      <c r="AU68" s="293" t="str">
        <f t="shared" si="5"/>
        <v/>
      </c>
      <c r="AV68" s="293" t="str">
        <f t="shared" si="5"/>
        <v/>
      </c>
      <c r="AW68" s="294" t="str">
        <f t="shared" si="5"/>
        <v/>
      </c>
      <c r="AX68" s="694"/>
      <c r="AY68" s="695"/>
      <c r="AZ68" s="695"/>
      <c r="BA68" s="696"/>
      <c r="BB68" s="679"/>
      <c r="BC68" s="680"/>
      <c r="BD68" s="680"/>
      <c r="BE68" s="680"/>
      <c r="BF68" s="681"/>
    </row>
    <row r="69" spans="1:73" ht="18.75" customHeight="1" x14ac:dyDescent="0.15">
      <c r="B69" s="658"/>
      <c r="C69" s="659"/>
      <c r="D69" s="659"/>
      <c r="E69" s="659"/>
      <c r="F69" s="659"/>
      <c r="G69" s="659"/>
      <c r="H69" s="659"/>
      <c r="I69" s="659"/>
      <c r="J69" s="659"/>
      <c r="K69" s="660"/>
      <c r="L69" s="666" t="s">
        <v>174</v>
      </c>
      <c r="M69" s="666"/>
      <c r="N69" s="666"/>
      <c r="O69" s="666"/>
      <c r="P69" s="666"/>
      <c r="Q69" s="666"/>
      <c r="R69" s="667"/>
      <c r="S69" s="292" t="str">
        <f t="shared" si="4"/>
        <v/>
      </c>
      <c r="T69" s="293" t="str">
        <f t="shared" si="4"/>
        <v/>
      </c>
      <c r="U69" s="293" t="str">
        <f t="shared" si="4"/>
        <v/>
      </c>
      <c r="V69" s="293" t="str">
        <f t="shared" si="4"/>
        <v/>
      </c>
      <c r="W69" s="293" t="str">
        <f t="shared" si="4"/>
        <v/>
      </c>
      <c r="X69" s="293" t="str">
        <f t="shared" si="4"/>
        <v/>
      </c>
      <c r="Y69" s="294" t="str">
        <f t="shared" si="4"/>
        <v/>
      </c>
      <c r="Z69" s="295" t="str">
        <f t="shared" si="4"/>
        <v/>
      </c>
      <c r="AA69" s="293" t="str">
        <f t="shared" si="4"/>
        <v/>
      </c>
      <c r="AB69" s="293" t="str">
        <f t="shared" si="4"/>
        <v/>
      </c>
      <c r="AC69" s="293" t="str">
        <f t="shared" si="4"/>
        <v/>
      </c>
      <c r="AD69" s="293" t="str">
        <f t="shared" si="4"/>
        <v/>
      </c>
      <c r="AE69" s="293" t="str">
        <f t="shared" si="4"/>
        <v/>
      </c>
      <c r="AF69" s="294" t="str">
        <f t="shared" si="4"/>
        <v/>
      </c>
      <c r="AG69" s="293" t="str">
        <f t="shared" si="4"/>
        <v/>
      </c>
      <c r="AH69" s="293" t="str">
        <f t="shared" si="4"/>
        <v/>
      </c>
      <c r="AI69" s="293" t="str">
        <f t="shared" si="5"/>
        <v/>
      </c>
      <c r="AJ69" s="293" t="str">
        <f t="shared" si="5"/>
        <v/>
      </c>
      <c r="AK69" s="293" t="str">
        <f t="shared" si="5"/>
        <v/>
      </c>
      <c r="AL69" s="293" t="str">
        <f t="shared" si="5"/>
        <v/>
      </c>
      <c r="AM69" s="294" t="str">
        <f t="shared" si="5"/>
        <v/>
      </c>
      <c r="AN69" s="293" t="str">
        <f t="shared" si="5"/>
        <v/>
      </c>
      <c r="AO69" s="293" t="str">
        <f t="shared" si="5"/>
        <v/>
      </c>
      <c r="AP69" s="293" t="str">
        <f t="shared" si="5"/>
        <v/>
      </c>
      <c r="AQ69" s="293" t="str">
        <f t="shared" si="5"/>
        <v/>
      </c>
      <c r="AR69" s="293" t="str">
        <f t="shared" si="5"/>
        <v/>
      </c>
      <c r="AS69" s="293" t="str">
        <f t="shared" si="5"/>
        <v/>
      </c>
      <c r="AT69" s="294" t="str">
        <f t="shared" si="5"/>
        <v/>
      </c>
      <c r="AU69" s="293" t="str">
        <f t="shared" si="5"/>
        <v/>
      </c>
      <c r="AV69" s="293" t="str">
        <f t="shared" si="5"/>
        <v/>
      </c>
      <c r="AW69" s="294" t="str">
        <f t="shared" si="5"/>
        <v/>
      </c>
      <c r="AX69" s="694"/>
      <c r="AY69" s="695"/>
      <c r="AZ69" s="695"/>
      <c r="BA69" s="696"/>
      <c r="BB69" s="679"/>
      <c r="BC69" s="680"/>
      <c r="BD69" s="680"/>
      <c r="BE69" s="680"/>
      <c r="BF69" s="681"/>
    </row>
    <row r="70" spans="1:73" ht="18.75" customHeight="1" x14ac:dyDescent="0.15">
      <c r="B70" s="658"/>
      <c r="C70" s="659"/>
      <c r="D70" s="659"/>
      <c r="E70" s="659"/>
      <c r="F70" s="659"/>
      <c r="G70" s="659"/>
      <c r="H70" s="659"/>
      <c r="I70" s="659"/>
      <c r="J70" s="659"/>
      <c r="K70" s="660"/>
      <c r="L70" s="666" t="s">
        <v>175</v>
      </c>
      <c r="M70" s="666"/>
      <c r="N70" s="666"/>
      <c r="O70" s="666"/>
      <c r="P70" s="666"/>
      <c r="Q70" s="666"/>
      <c r="R70" s="667"/>
      <c r="S70" s="292" t="str">
        <f t="shared" si="4"/>
        <v/>
      </c>
      <c r="T70" s="293" t="str">
        <f t="shared" si="4"/>
        <v/>
      </c>
      <c r="U70" s="293" t="str">
        <f t="shared" si="4"/>
        <v/>
      </c>
      <c r="V70" s="293" t="str">
        <f t="shared" si="4"/>
        <v/>
      </c>
      <c r="W70" s="293" t="str">
        <f t="shared" si="4"/>
        <v/>
      </c>
      <c r="X70" s="293" t="str">
        <f t="shared" si="4"/>
        <v/>
      </c>
      <c r="Y70" s="294" t="str">
        <f t="shared" si="4"/>
        <v/>
      </c>
      <c r="Z70" s="295" t="str">
        <f t="shared" si="4"/>
        <v/>
      </c>
      <c r="AA70" s="293" t="str">
        <f t="shared" si="4"/>
        <v/>
      </c>
      <c r="AB70" s="293" t="str">
        <f t="shared" si="4"/>
        <v/>
      </c>
      <c r="AC70" s="293" t="str">
        <f t="shared" si="4"/>
        <v/>
      </c>
      <c r="AD70" s="293" t="str">
        <f t="shared" si="4"/>
        <v/>
      </c>
      <c r="AE70" s="293" t="str">
        <f t="shared" si="4"/>
        <v/>
      </c>
      <c r="AF70" s="294" t="str">
        <f t="shared" si="4"/>
        <v/>
      </c>
      <c r="AG70" s="293" t="str">
        <f t="shared" si="4"/>
        <v/>
      </c>
      <c r="AH70" s="293" t="str">
        <f t="shared" si="4"/>
        <v/>
      </c>
      <c r="AI70" s="293" t="str">
        <f t="shared" si="5"/>
        <v/>
      </c>
      <c r="AJ70" s="293" t="str">
        <f t="shared" si="5"/>
        <v/>
      </c>
      <c r="AK70" s="293" t="str">
        <f t="shared" si="5"/>
        <v/>
      </c>
      <c r="AL70" s="293" t="str">
        <f t="shared" si="5"/>
        <v/>
      </c>
      <c r="AM70" s="294" t="str">
        <f t="shared" si="5"/>
        <v/>
      </c>
      <c r="AN70" s="293" t="str">
        <f t="shared" si="5"/>
        <v/>
      </c>
      <c r="AO70" s="293" t="str">
        <f t="shared" si="5"/>
        <v/>
      </c>
      <c r="AP70" s="293" t="str">
        <f t="shared" si="5"/>
        <v/>
      </c>
      <c r="AQ70" s="293" t="str">
        <f t="shared" si="5"/>
        <v/>
      </c>
      <c r="AR70" s="293" t="str">
        <f t="shared" si="5"/>
        <v/>
      </c>
      <c r="AS70" s="293" t="str">
        <f t="shared" si="5"/>
        <v/>
      </c>
      <c r="AT70" s="294" t="str">
        <f t="shared" si="5"/>
        <v/>
      </c>
      <c r="AU70" s="293" t="str">
        <f t="shared" si="5"/>
        <v/>
      </c>
      <c r="AV70" s="293" t="str">
        <f t="shared" si="5"/>
        <v/>
      </c>
      <c r="AW70" s="294" t="str">
        <f t="shared" si="5"/>
        <v/>
      </c>
      <c r="AX70" s="694"/>
      <c r="AY70" s="695"/>
      <c r="AZ70" s="695"/>
      <c r="BA70" s="696"/>
      <c r="BB70" s="679"/>
      <c r="BC70" s="680"/>
      <c r="BD70" s="680"/>
      <c r="BE70" s="680"/>
      <c r="BF70" s="681"/>
    </row>
    <row r="71" spans="1:73" ht="18.75" customHeight="1" thickBot="1" x14ac:dyDescent="0.2">
      <c r="B71" s="661"/>
      <c r="C71" s="662"/>
      <c r="D71" s="662"/>
      <c r="E71" s="662"/>
      <c r="F71" s="662"/>
      <c r="G71" s="662"/>
      <c r="H71" s="662"/>
      <c r="I71" s="662"/>
      <c r="J71" s="662"/>
      <c r="K71" s="663"/>
      <c r="L71" s="668"/>
      <c r="M71" s="668"/>
      <c r="N71" s="668"/>
      <c r="O71" s="668"/>
      <c r="P71" s="668"/>
      <c r="Q71" s="668"/>
      <c r="R71" s="669"/>
      <c r="S71" s="296" t="str">
        <f t="shared" si="4"/>
        <v/>
      </c>
      <c r="T71" s="297" t="str">
        <f t="shared" si="4"/>
        <v/>
      </c>
      <c r="U71" s="297" t="str">
        <f t="shared" si="4"/>
        <v/>
      </c>
      <c r="V71" s="297" t="str">
        <f t="shared" si="4"/>
        <v/>
      </c>
      <c r="W71" s="297" t="str">
        <f t="shared" si="4"/>
        <v/>
      </c>
      <c r="X71" s="297" t="str">
        <f t="shared" si="4"/>
        <v/>
      </c>
      <c r="Y71" s="298" t="str">
        <f t="shared" si="4"/>
        <v/>
      </c>
      <c r="Z71" s="299" t="str">
        <f t="shared" si="4"/>
        <v/>
      </c>
      <c r="AA71" s="297" t="str">
        <f t="shared" si="4"/>
        <v/>
      </c>
      <c r="AB71" s="297" t="str">
        <f t="shared" si="4"/>
        <v/>
      </c>
      <c r="AC71" s="297" t="str">
        <f t="shared" si="4"/>
        <v/>
      </c>
      <c r="AD71" s="297" t="str">
        <f t="shared" si="4"/>
        <v/>
      </c>
      <c r="AE71" s="297" t="str">
        <f t="shared" si="4"/>
        <v/>
      </c>
      <c r="AF71" s="298" t="str">
        <f t="shared" si="4"/>
        <v/>
      </c>
      <c r="AG71" s="297" t="str">
        <f t="shared" si="4"/>
        <v/>
      </c>
      <c r="AH71" s="297" t="str">
        <f t="shared" si="4"/>
        <v/>
      </c>
      <c r="AI71" s="297" t="str">
        <f t="shared" si="5"/>
        <v/>
      </c>
      <c r="AJ71" s="297" t="str">
        <f t="shared" si="5"/>
        <v/>
      </c>
      <c r="AK71" s="297" t="str">
        <f t="shared" si="5"/>
        <v/>
      </c>
      <c r="AL71" s="297" t="str">
        <f t="shared" si="5"/>
        <v/>
      </c>
      <c r="AM71" s="298" t="str">
        <f t="shared" si="5"/>
        <v/>
      </c>
      <c r="AN71" s="297" t="str">
        <f t="shared" si="5"/>
        <v/>
      </c>
      <c r="AO71" s="297" t="str">
        <f t="shared" si="5"/>
        <v/>
      </c>
      <c r="AP71" s="297" t="str">
        <f t="shared" si="5"/>
        <v/>
      </c>
      <c r="AQ71" s="297" t="str">
        <f t="shared" si="5"/>
        <v/>
      </c>
      <c r="AR71" s="297" t="str">
        <f t="shared" si="5"/>
        <v/>
      </c>
      <c r="AS71" s="297" t="str">
        <f t="shared" si="5"/>
        <v/>
      </c>
      <c r="AT71" s="298" t="str">
        <f t="shared" si="5"/>
        <v/>
      </c>
      <c r="AU71" s="297" t="str">
        <f t="shared" si="5"/>
        <v/>
      </c>
      <c r="AV71" s="297" t="str">
        <f t="shared" si="5"/>
        <v/>
      </c>
      <c r="AW71" s="298" t="str">
        <f t="shared" si="5"/>
        <v/>
      </c>
      <c r="AX71" s="697"/>
      <c r="AY71" s="698"/>
      <c r="AZ71" s="698"/>
      <c r="BA71" s="699"/>
      <c r="BB71" s="682"/>
      <c r="BC71" s="683"/>
      <c r="BD71" s="683"/>
      <c r="BE71" s="683"/>
      <c r="BF71" s="684"/>
    </row>
    <row r="72" spans="1:73" ht="13.5" customHeight="1" x14ac:dyDescent="0.15">
      <c r="C72" s="300"/>
      <c r="D72" s="300"/>
      <c r="E72" s="300"/>
      <c r="F72" s="300"/>
      <c r="G72" s="301"/>
      <c r="H72" s="302"/>
      <c r="AF72" s="303"/>
    </row>
    <row r="73" spans="1:73" ht="11.45" customHeight="1" x14ac:dyDescent="0.15">
      <c r="A73" s="304"/>
      <c r="B73" s="304"/>
      <c r="C73" s="304"/>
      <c r="D73" s="304"/>
      <c r="E73" s="304"/>
      <c r="F73" s="304"/>
      <c r="G73" s="304"/>
      <c r="H73" s="305"/>
      <c r="I73" s="305"/>
      <c r="J73" s="305"/>
      <c r="K73" s="305"/>
      <c r="L73" s="305"/>
      <c r="M73" s="305"/>
      <c r="N73" s="305"/>
      <c r="O73" s="305"/>
      <c r="P73" s="305"/>
      <c r="Q73" s="305"/>
      <c r="R73" s="305"/>
      <c r="S73" s="305"/>
      <c r="T73" s="305"/>
      <c r="U73" s="305"/>
      <c r="V73" s="305"/>
      <c r="W73" s="305"/>
      <c r="X73" s="305"/>
      <c r="Y73" s="305"/>
      <c r="Z73" s="305"/>
      <c r="AA73" s="305"/>
      <c r="AB73" s="305"/>
      <c r="AC73" s="305"/>
      <c r="AD73" s="305"/>
      <c r="AE73" s="305"/>
      <c r="AF73" s="305"/>
      <c r="AG73" s="305"/>
      <c r="AH73" s="305"/>
      <c r="AI73" s="305"/>
      <c r="AJ73" s="305"/>
      <c r="AK73" s="305"/>
      <c r="AL73" s="305"/>
      <c r="AM73" s="305"/>
      <c r="AN73" s="305"/>
      <c r="AO73" s="305"/>
      <c r="AP73" s="305"/>
      <c r="AQ73" s="305"/>
      <c r="AR73" s="306"/>
      <c r="AS73" s="306"/>
      <c r="AT73" s="306"/>
      <c r="AU73" s="306"/>
      <c r="AV73" s="306"/>
      <c r="AW73" s="306"/>
      <c r="AX73" s="306"/>
      <c r="AY73" s="306"/>
      <c r="AZ73" s="306"/>
      <c r="BA73" s="306"/>
    </row>
    <row r="74" spans="1:73" ht="20.25" customHeight="1" x14ac:dyDescent="0.2">
      <c r="A74" s="307"/>
      <c r="B74" s="307"/>
      <c r="C74" s="304"/>
      <c r="D74" s="304"/>
      <c r="E74" s="304"/>
      <c r="F74" s="304"/>
      <c r="G74" s="307"/>
      <c r="H74" s="307"/>
      <c r="I74" s="307"/>
      <c r="J74" s="307"/>
      <c r="K74" s="307"/>
      <c r="L74" s="307"/>
      <c r="M74" s="307"/>
      <c r="N74" s="307"/>
      <c r="O74" s="307"/>
      <c r="P74" s="307"/>
      <c r="Q74" s="307"/>
      <c r="R74" s="307"/>
      <c r="S74" s="307"/>
      <c r="T74" s="307"/>
      <c r="U74" s="307"/>
      <c r="V74" s="307"/>
      <c r="W74" s="307"/>
      <c r="X74" s="307"/>
      <c r="Y74" s="307"/>
      <c r="Z74" s="307"/>
      <c r="AA74" s="307"/>
      <c r="AB74" s="307"/>
      <c r="AC74" s="307"/>
      <c r="AD74" s="307"/>
      <c r="AE74" s="307"/>
      <c r="AF74" s="307"/>
      <c r="AG74" s="307"/>
      <c r="AH74" s="307"/>
      <c r="AI74" s="307"/>
      <c r="AJ74" s="307"/>
      <c r="AK74" s="307"/>
      <c r="AL74" s="307"/>
      <c r="AM74" s="307"/>
      <c r="AN74" s="307"/>
      <c r="AO74" s="307"/>
      <c r="AP74" s="307"/>
      <c r="AQ74" s="307"/>
      <c r="AR74" s="308"/>
      <c r="AS74" s="308"/>
      <c r="AT74" s="308"/>
      <c r="AU74" s="308"/>
      <c r="AV74" s="308"/>
      <c r="BN74" s="309"/>
      <c r="BO74" s="310"/>
      <c r="BP74" s="309"/>
      <c r="BQ74" s="309"/>
      <c r="BR74" s="309"/>
      <c r="BS74" s="311"/>
      <c r="BT74" s="312"/>
      <c r="BU74" s="312"/>
    </row>
    <row r="75" spans="1:73" ht="20.25" customHeight="1" x14ac:dyDescent="0.15">
      <c r="A75" s="304"/>
      <c r="B75" s="304"/>
      <c r="C75" s="313"/>
      <c r="D75" s="313"/>
      <c r="E75" s="313"/>
      <c r="F75" s="313"/>
      <c r="G75" s="313"/>
      <c r="H75" s="314"/>
      <c r="I75" s="314"/>
      <c r="J75" s="304"/>
      <c r="K75" s="304"/>
      <c r="L75" s="304"/>
      <c r="M75" s="304"/>
      <c r="N75" s="304"/>
      <c r="O75" s="304"/>
      <c r="P75" s="304"/>
      <c r="Q75" s="304"/>
      <c r="R75" s="304"/>
      <c r="S75" s="304"/>
      <c r="T75" s="304"/>
      <c r="U75" s="304"/>
      <c r="V75" s="304"/>
      <c r="W75" s="304"/>
      <c r="X75" s="304"/>
      <c r="Y75" s="304"/>
      <c r="Z75" s="304"/>
      <c r="AA75" s="304"/>
      <c r="AB75" s="304"/>
      <c r="AC75" s="304"/>
      <c r="AD75" s="304"/>
      <c r="AE75" s="304"/>
      <c r="AF75" s="304"/>
      <c r="AG75" s="304"/>
      <c r="AH75" s="304"/>
      <c r="AI75" s="304"/>
      <c r="AJ75" s="304"/>
      <c r="AK75" s="304"/>
      <c r="AL75" s="304"/>
      <c r="AM75" s="304"/>
      <c r="AN75" s="304"/>
      <c r="AO75" s="304"/>
      <c r="AP75" s="304"/>
      <c r="AQ75" s="304"/>
    </row>
    <row r="76" spans="1:73" ht="20.25" customHeight="1" x14ac:dyDescent="0.15">
      <c r="A76" s="304"/>
      <c r="B76" s="304"/>
      <c r="C76" s="313"/>
      <c r="D76" s="313"/>
      <c r="E76" s="313"/>
      <c r="F76" s="313"/>
      <c r="G76" s="313"/>
      <c r="H76" s="314"/>
      <c r="I76" s="314"/>
      <c r="J76" s="304"/>
      <c r="K76" s="304"/>
      <c r="L76" s="304"/>
      <c r="M76" s="304"/>
      <c r="N76" s="304"/>
      <c r="O76" s="304"/>
      <c r="P76" s="304"/>
      <c r="Q76" s="304"/>
      <c r="R76" s="304"/>
      <c r="S76" s="304"/>
      <c r="T76" s="304"/>
      <c r="U76" s="304"/>
      <c r="V76" s="304"/>
      <c r="W76" s="304"/>
      <c r="X76" s="304"/>
      <c r="Y76" s="304"/>
      <c r="Z76" s="304"/>
      <c r="AA76" s="304"/>
      <c r="AB76" s="304"/>
      <c r="AC76" s="304"/>
      <c r="AD76" s="304"/>
      <c r="AE76" s="304"/>
      <c r="AF76" s="304"/>
      <c r="AG76" s="304"/>
      <c r="AH76" s="304"/>
      <c r="AI76" s="304"/>
      <c r="AJ76" s="304"/>
      <c r="AK76" s="304"/>
      <c r="AL76" s="304"/>
      <c r="AM76" s="304"/>
      <c r="AN76" s="304"/>
      <c r="AO76" s="304"/>
      <c r="AP76" s="304"/>
      <c r="AQ76" s="304"/>
    </row>
    <row r="77" spans="1:73" ht="20.25" customHeight="1" x14ac:dyDescent="0.15">
      <c r="A77" s="304"/>
      <c r="B77" s="304"/>
      <c r="C77" s="314"/>
      <c r="D77" s="314"/>
      <c r="E77" s="314"/>
      <c r="F77" s="314"/>
      <c r="G77" s="314"/>
      <c r="H77" s="304"/>
      <c r="I77" s="304"/>
      <c r="J77" s="304"/>
      <c r="K77" s="304"/>
      <c r="L77" s="304"/>
      <c r="M77" s="304"/>
      <c r="N77" s="304"/>
      <c r="O77" s="304"/>
      <c r="P77" s="304"/>
      <c r="Q77" s="304"/>
      <c r="R77" s="304"/>
      <c r="S77" s="304"/>
      <c r="T77" s="304"/>
      <c r="U77" s="304"/>
      <c r="V77" s="304"/>
      <c r="W77" s="304"/>
      <c r="X77" s="304"/>
      <c r="Y77" s="304"/>
      <c r="Z77" s="304"/>
      <c r="AA77" s="304"/>
      <c r="AB77" s="304"/>
      <c r="AC77" s="304"/>
      <c r="AD77" s="304"/>
      <c r="AE77" s="304"/>
      <c r="AF77" s="304"/>
      <c r="AG77" s="304"/>
      <c r="AH77" s="304"/>
      <c r="AI77" s="304"/>
      <c r="AJ77" s="304"/>
      <c r="AK77" s="304"/>
      <c r="AL77" s="304"/>
      <c r="AM77" s="304"/>
      <c r="AN77" s="304"/>
      <c r="AO77" s="304"/>
      <c r="AP77" s="304"/>
      <c r="AQ77" s="304"/>
    </row>
    <row r="78" spans="1:73" ht="20.25" customHeight="1" x14ac:dyDescent="0.15">
      <c r="A78" s="304"/>
      <c r="B78" s="304"/>
      <c r="C78" s="314"/>
      <c r="D78" s="314"/>
      <c r="E78" s="314"/>
      <c r="F78" s="314"/>
      <c r="G78" s="314"/>
      <c r="H78" s="304"/>
      <c r="I78" s="304"/>
      <c r="J78" s="304"/>
      <c r="K78" s="304"/>
      <c r="L78" s="304"/>
      <c r="M78" s="304"/>
      <c r="N78" s="304"/>
      <c r="O78" s="304"/>
      <c r="P78" s="304"/>
      <c r="Q78" s="304"/>
      <c r="R78" s="304"/>
      <c r="S78" s="304"/>
      <c r="T78" s="304"/>
      <c r="U78" s="304"/>
      <c r="V78" s="304"/>
      <c r="W78" s="304"/>
      <c r="X78" s="304"/>
      <c r="Y78" s="304"/>
      <c r="Z78" s="304"/>
      <c r="AA78" s="304"/>
      <c r="AB78" s="304"/>
      <c r="AC78" s="304"/>
      <c r="AD78" s="304"/>
      <c r="AE78" s="304"/>
      <c r="AF78" s="304"/>
      <c r="AG78" s="304"/>
      <c r="AH78" s="304"/>
      <c r="AI78" s="304"/>
      <c r="AJ78" s="304"/>
      <c r="AK78" s="304"/>
      <c r="AL78" s="304"/>
      <c r="AM78" s="304"/>
      <c r="AN78" s="304"/>
      <c r="AO78" s="304"/>
      <c r="AP78" s="304"/>
      <c r="AQ78" s="304"/>
    </row>
    <row r="79" spans="1:73" ht="20.25" customHeight="1" x14ac:dyDescent="0.15">
      <c r="A79" s="304"/>
      <c r="B79" s="304"/>
      <c r="C79" s="314"/>
      <c r="D79" s="314"/>
      <c r="E79" s="314"/>
      <c r="F79" s="314"/>
      <c r="G79" s="314"/>
      <c r="H79" s="304"/>
      <c r="I79" s="304"/>
      <c r="J79" s="304"/>
      <c r="K79" s="304"/>
      <c r="L79" s="304"/>
      <c r="M79" s="304"/>
      <c r="N79" s="304"/>
      <c r="O79" s="304"/>
      <c r="P79" s="304"/>
      <c r="Q79" s="304"/>
      <c r="R79" s="304"/>
      <c r="S79" s="304"/>
      <c r="T79" s="304"/>
      <c r="U79" s="304"/>
      <c r="V79" s="304"/>
      <c r="W79" s="304"/>
      <c r="X79" s="304"/>
      <c r="Y79" s="304"/>
      <c r="Z79" s="304"/>
      <c r="AA79" s="304"/>
      <c r="AB79" s="304"/>
      <c r="AC79" s="304"/>
      <c r="AD79" s="304"/>
      <c r="AE79" s="304"/>
      <c r="AF79" s="304"/>
      <c r="AG79" s="304"/>
      <c r="AH79" s="304"/>
      <c r="AI79" s="304"/>
      <c r="AJ79" s="304"/>
      <c r="AK79" s="304"/>
      <c r="AL79" s="304"/>
      <c r="AM79" s="304"/>
      <c r="AN79" s="304"/>
      <c r="AO79" s="304"/>
      <c r="AP79" s="304"/>
      <c r="AQ79" s="304"/>
    </row>
    <row r="80" spans="1:73" ht="20.25" customHeight="1" x14ac:dyDescent="0.15">
      <c r="C80" s="303"/>
      <c r="D80" s="303"/>
      <c r="E80" s="303"/>
      <c r="F80" s="303"/>
      <c r="G80" s="303"/>
    </row>
  </sheetData>
  <sheetProtection sheet="1" insertColumns="0" deleteRows="0"/>
  <mergeCells count="243">
    <mergeCell ref="BB4:BE4"/>
    <mergeCell ref="AX6:AY6"/>
    <mergeCell ref="BB6:BC6"/>
    <mergeCell ref="BB8:BC8"/>
    <mergeCell ref="BB10:BD10"/>
    <mergeCell ref="AO12:AQ12"/>
    <mergeCell ref="BB12:BD12"/>
    <mergeCell ref="AP1:BE1"/>
    <mergeCell ref="Z2:AA2"/>
    <mergeCell ref="AC2:AD2"/>
    <mergeCell ref="AG2:AH2"/>
    <mergeCell ref="AP2:BE2"/>
    <mergeCell ref="BB3:BE3"/>
    <mergeCell ref="AU14:AW14"/>
    <mergeCell ref="AY14:BA14"/>
    <mergeCell ref="BC14:BD14"/>
    <mergeCell ref="B17:B21"/>
    <mergeCell ref="C17:E21"/>
    <mergeCell ref="G17:G21"/>
    <mergeCell ref="H17:K21"/>
    <mergeCell ref="L17:O21"/>
    <mergeCell ref="P17:R21"/>
    <mergeCell ref="S17:AW17"/>
    <mergeCell ref="B22:B24"/>
    <mergeCell ref="C22:E24"/>
    <mergeCell ref="G22:G24"/>
    <mergeCell ref="H22:K24"/>
    <mergeCell ref="L22:O24"/>
    <mergeCell ref="P22:R22"/>
    <mergeCell ref="AX17:AY21"/>
    <mergeCell ref="AZ17:BA21"/>
    <mergeCell ref="BB17:BF21"/>
    <mergeCell ref="S18:Y18"/>
    <mergeCell ref="Z18:AF18"/>
    <mergeCell ref="AG18:AM18"/>
    <mergeCell ref="AN18:AT18"/>
    <mergeCell ref="AU18:AW18"/>
    <mergeCell ref="AX22:AY22"/>
    <mergeCell ref="AZ22:BA22"/>
    <mergeCell ref="BB22:BF24"/>
    <mergeCell ref="P23:R23"/>
    <mergeCell ref="AX23:AY23"/>
    <mergeCell ref="AZ23:BA23"/>
    <mergeCell ref="P24:R24"/>
    <mergeCell ref="AX24:AY24"/>
    <mergeCell ref="AZ24:BA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s>
  <phoneticPr fontId="1"/>
  <conditionalFormatting sqref="S24 S62:BA71">
    <cfRule type="expression" dxfId="273" priority="274">
      <formula>INDIRECT(ADDRESS(ROW(),COLUMN()))=TRUNC(INDIRECT(ADDRESS(ROW(),COLUMN())))</formula>
    </cfRule>
  </conditionalFormatting>
  <conditionalFormatting sqref="S23">
    <cfRule type="expression" dxfId="272" priority="273">
      <formula>INDIRECT(ADDRESS(ROW(),COLUMN()))=TRUNC(INDIRECT(ADDRESS(ROW(),COLUMN())))</formula>
    </cfRule>
  </conditionalFormatting>
  <conditionalFormatting sqref="T24:Y24">
    <cfRule type="expression" dxfId="271" priority="272">
      <formula>INDIRECT(ADDRESS(ROW(),COLUMN()))=TRUNC(INDIRECT(ADDRESS(ROW(),COLUMN())))</formula>
    </cfRule>
  </conditionalFormatting>
  <conditionalFormatting sqref="T23:Y23">
    <cfRule type="expression" dxfId="270" priority="271">
      <formula>INDIRECT(ADDRESS(ROW(),COLUMN()))=TRUNC(INDIRECT(ADDRESS(ROW(),COLUMN())))</formula>
    </cfRule>
  </conditionalFormatting>
  <conditionalFormatting sqref="AX23:BA24">
    <cfRule type="expression" dxfId="269" priority="270">
      <formula>INDIRECT(ADDRESS(ROW(),COLUMN()))=TRUNC(INDIRECT(ADDRESS(ROW(),COLUMN())))</formula>
    </cfRule>
  </conditionalFormatting>
  <conditionalFormatting sqref="BC14:BD14">
    <cfRule type="expression" dxfId="268" priority="269">
      <formula>INDIRECT(ADDRESS(ROW(),COLUMN()))=TRUNC(INDIRECT(ADDRESS(ROW(),COLUMN())))</formula>
    </cfRule>
  </conditionalFormatting>
  <conditionalFormatting sqref="Z24">
    <cfRule type="expression" dxfId="267" priority="268">
      <formula>INDIRECT(ADDRESS(ROW(),COLUMN()))=TRUNC(INDIRECT(ADDRESS(ROW(),COLUMN())))</formula>
    </cfRule>
  </conditionalFormatting>
  <conditionalFormatting sqref="Z23">
    <cfRule type="expression" dxfId="266" priority="267">
      <formula>INDIRECT(ADDRESS(ROW(),COLUMN()))=TRUNC(INDIRECT(ADDRESS(ROW(),COLUMN())))</formula>
    </cfRule>
  </conditionalFormatting>
  <conditionalFormatting sqref="AA24:AF24">
    <cfRule type="expression" dxfId="265" priority="266">
      <formula>INDIRECT(ADDRESS(ROW(),COLUMN()))=TRUNC(INDIRECT(ADDRESS(ROW(),COLUMN())))</formula>
    </cfRule>
  </conditionalFormatting>
  <conditionalFormatting sqref="AA23:AF23">
    <cfRule type="expression" dxfId="264" priority="265">
      <formula>INDIRECT(ADDRESS(ROW(),COLUMN()))=TRUNC(INDIRECT(ADDRESS(ROW(),COLUMN())))</formula>
    </cfRule>
  </conditionalFormatting>
  <conditionalFormatting sqref="AG24">
    <cfRule type="expression" dxfId="263" priority="264">
      <formula>INDIRECT(ADDRESS(ROW(),COLUMN()))=TRUNC(INDIRECT(ADDRESS(ROW(),COLUMN())))</formula>
    </cfRule>
  </conditionalFormatting>
  <conditionalFormatting sqref="AG23">
    <cfRule type="expression" dxfId="262" priority="263">
      <formula>INDIRECT(ADDRESS(ROW(),COLUMN()))=TRUNC(INDIRECT(ADDRESS(ROW(),COLUMN())))</formula>
    </cfRule>
  </conditionalFormatting>
  <conditionalFormatting sqref="AH24:AM24">
    <cfRule type="expression" dxfId="261" priority="262">
      <formula>INDIRECT(ADDRESS(ROW(),COLUMN()))=TRUNC(INDIRECT(ADDRESS(ROW(),COLUMN())))</formula>
    </cfRule>
  </conditionalFormatting>
  <conditionalFormatting sqref="AH23:AM23">
    <cfRule type="expression" dxfId="260" priority="261">
      <formula>INDIRECT(ADDRESS(ROW(),COLUMN()))=TRUNC(INDIRECT(ADDRESS(ROW(),COLUMN())))</formula>
    </cfRule>
  </conditionalFormatting>
  <conditionalFormatting sqref="AN24">
    <cfRule type="expression" dxfId="259" priority="260">
      <formula>INDIRECT(ADDRESS(ROW(),COLUMN()))=TRUNC(INDIRECT(ADDRESS(ROW(),COLUMN())))</formula>
    </cfRule>
  </conditionalFormatting>
  <conditionalFormatting sqref="AN23">
    <cfRule type="expression" dxfId="258" priority="259">
      <formula>INDIRECT(ADDRESS(ROW(),COLUMN()))=TRUNC(INDIRECT(ADDRESS(ROW(),COLUMN())))</formula>
    </cfRule>
  </conditionalFormatting>
  <conditionalFormatting sqref="AO24:AT24">
    <cfRule type="expression" dxfId="257" priority="258">
      <formula>INDIRECT(ADDRESS(ROW(),COLUMN()))=TRUNC(INDIRECT(ADDRESS(ROW(),COLUMN())))</formula>
    </cfRule>
  </conditionalFormatting>
  <conditionalFormatting sqref="AO23:AT23">
    <cfRule type="expression" dxfId="256" priority="257">
      <formula>INDIRECT(ADDRESS(ROW(),COLUMN()))=TRUNC(INDIRECT(ADDRESS(ROW(),COLUMN())))</formula>
    </cfRule>
  </conditionalFormatting>
  <conditionalFormatting sqref="AU24">
    <cfRule type="expression" dxfId="255" priority="256">
      <formula>INDIRECT(ADDRESS(ROW(),COLUMN()))=TRUNC(INDIRECT(ADDRESS(ROW(),COLUMN())))</formula>
    </cfRule>
  </conditionalFormatting>
  <conditionalFormatting sqref="AU23">
    <cfRule type="expression" dxfId="254" priority="255">
      <formula>INDIRECT(ADDRESS(ROW(),COLUMN()))=TRUNC(INDIRECT(ADDRESS(ROW(),COLUMN())))</formula>
    </cfRule>
  </conditionalFormatting>
  <conditionalFormatting sqref="AV24:AW24">
    <cfRule type="expression" dxfId="253" priority="254">
      <formula>INDIRECT(ADDRESS(ROW(),COLUMN()))=TRUNC(INDIRECT(ADDRESS(ROW(),COLUMN())))</formula>
    </cfRule>
  </conditionalFormatting>
  <conditionalFormatting sqref="AV23:AW23">
    <cfRule type="expression" dxfId="252" priority="253">
      <formula>INDIRECT(ADDRESS(ROW(),COLUMN()))=TRUNC(INDIRECT(ADDRESS(ROW(),COLUMN())))</formula>
    </cfRule>
  </conditionalFormatting>
  <conditionalFormatting sqref="S27">
    <cfRule type="expression" dxfId="251" priority="252">
      <formula>INDIRECT(ADDRESS(ROW(),COLUMN()))=TRUNC(INDIRECT(ADDRESS(ROW(),COLUMN())))</formula>
    </cfRule>
  </conditionalFormatting>
  <conditionalFormatting sqref="S26">
    <cfRule type="expression" dxfId="250" priority="251">
      <formula>INDIRECT(ADDRESS(ROW(),COLUMN()))=TRUNC(INDIRECT(ADDRESS(ROW(),COLUMN())))</formula>
    </cfRule>
  </conditionalFormatting>
  <conditionalFormatting sqref="T27:Y27">
    <cfRule type="expression" dxfId="249" priority="250">
      <formula>INDIRECT(ADDRESS(ROW(),COLUMN()))=TRUNC(INDIRECT(ADDRESS(ROW(),COLUMN())))</formula>
    </cfRule>
  </conditionalFormatting>
  <conditionalFormatting sqref="T26:Y26">
    <cfRule type="expression" dxfId="248" priority="249">
      <formula>INDIRECT(ADDRESS(ROW(),COLUMN()))=TRUNC(INDIRECT(ADDRESS(ROW(),COLUMN())))</formula>
    </cfRule>
  </conditionalFormatting>
  <conditionalFormatting sqref="AX26:BA27">
    <cfRule type="expression" dxfId="247" priority="248">
      <formula>INDIRECT(ADDRESS(ROW(),COLUMN()))=TRUNC(INDIRECT(ADDRESS(ROW(),COLUMN())))</formula>
    </cfRule>
  </conditionalFormatting>
  <conditionalFormatting sqref="Z27">
    <cfRule type="expression" dxfId="246" priority="247">
      <formula>INDIRECT(ADDRESS(ROW(),COLUMN()))=TRUNC(INDIRECT(ADDRESS(ROW(),COLUMN())))</formula>
    </cfRule>
  </conditionalFormatting>
  <conditionalFormatting sqref="Z26">
    <cfRule type="expression" dxfId="245" priority="246">
      <formula>INDIRECT(ADDRESS(ROW(),COLUMN()))=TRUNC(INDIRECT(ADDRESS(ROW(),COLUMN())))</formula>
    </cfRule>
  </conditionalFormatting>
  <conditionalFormatting sqref="AA27:AF27">
    <cfRule type="expression" dxfId="244" priority="245">
      <formula>INDIRECT(ADDRESS(ROW(),COLUMN()))=TRUNC(INDIRECT(ADDRESS(ROW(),COLUMN())))</formula>
    </cfRule>
  </conditionalFormatting>
  <conditionalFormatting sqref="AA26:AF26">
    <cfRule type="expression" dxfId="243" priority="244">
      <formula>INDIRECT(ADDRESS(ROW(),COLUMN()))=TRUNC(INDIRECT(ADDRESS(ROW(),COLUMN())))</formula>
    </cfRule>
  </conditionalFormatting>
  <conditionalFormatting sqref="AG27">
    <cfRule type="expression" dxfId="242" priority="243">
      <formula>INDIRECT(ADDRESS(ROW(),COLUMN()))=TRUNC(INDIRECT(ADDRESS(ROW(),COLUMN())))</formula>
    </cfRule>
  </conditionalFormatting>
  <conditionalFormatting sqref="AG26">
    <cfRule type="expression" dxfId="241" priority="242">
      <formula>INDIRECT(ADDRESS(ROW(),COLUMN()))=TRUNC(INDIRECT(ADDRESS(ROW(),COLUMN())))</formula>
    </cfRule>
  </conditionalFormatting>
  <conditionalFormatting sqref="AH27:AM27">
    <cfRule type="expression" dxfId="240" priority="241">
      <formula>INDIRECT(ADDRESS(ROW(),COLUMN()))=TRUNC(INDIRECT(ADDRESS(ROW(),COLUMN())))</formula>
    </cfRule>
  </conditionalFormatting>
  <conditionalFormatting sqref="AH26:AM26">
    <cfRule type="expression" dxfId="239" priority="240">
      <formula>INDIRECT(ADDRESS(ROW(),COLUMN()))=TRUNC(INDIRECT(ADDRESS(ROW(),COLUMN())))</formula>
    </cfRule>
  </conditionalFormatting>
  <conditionalFormatting sqref="AN27">
    <cfRule type="expression" dxfId="238" priority="239">
      <formula>INDIRECT(ADDRESS(ROW(),COLUMN()))=TRUNC(INDIRECT(ADDRESS(ROW(),COLUMN())))</formula>
    </cfRule>
  </conditionalFormatting>
  <conditionalFormatting sqref="AN26">
    <cfRule type="expression" dxfId="237" priority="238">
      <formula>INDIRECT(ADDRESS(ROW(),COLUMN()))=TRUNC(INDIRECT(ADDRESS(ROW(),COLUMN())))</formula>
    </cfRule>
  </conditionalFormatting>
  <conditionalFormatting sqref="AO27:AT27">
    <cfRule type="expression" dxfId="236" priority="237">
      <formula>INDIRECT(ADDRESS(ROW(),COLUMN()))=TRUNC(INDIRECT(ADDRESS(ROW(),COLUMN())))</formula>
    </cfRule>
  </conditionalFormatting>
  <conditionalFormatting sqref="AO26:AT26">
    <cfRule type="expression" dxfId="235" priority="236">
      <formula>INDIRECT(ADDRESS(ROW(),COLUMN()))=TRUNC(INDIRECT(ADDRESS(ROW(),COLUMN())))</formula>
    </cfRule>
  </conditionalFormatting>
  <conditionalFormatting sqref="AU27">
    <cfRule type="expression" dxfId="234" priority="235">
      <formula>INDIRECT(ADDRESS(ROW(),COLUMN()))=TRUNC(INDIRECT(ADDRESS(ROW(),COLUMN())))</formula>
    </cfRule>
  </conditionalFormatting>
  <conditionalFormatting sqref="AU26">
    <cfRule type="expression" dxfId="233" priority="234">
      <formula>INDIRECT(ADDRESS(ROW(),COLUMN()))=TRUNC(INDIRECT(ADDRESS(ROW(),COLUMN())))</formula>
    </cfRule>
  </conditionalFormatting>
  <conditionalFormatting sqref="AV27:AW27">
    <cfRule type="expression" dxfId="232" priority="233">
      <formula>INDIRECT(ADDRESS(ROW(),COLUMN()))=TRUNC(INDIRECT(ADDRESS(ROW(),COLUMN())))</formula>
    </cfRule>
  </conditionalFormatting>
  <conditionalFormatting sqref="AV26:AW26">
    <cfRule type="expression" dxfId="231" priority="232">
      <formula>INDIRECT(ADDRESS(ROW(),COLUMN()))=TRUNC(INDIRECT(ADDRESS(ROW(),COLUMN())))</formula>
    </cfRule>
  </conditionalFormatting>
  <conditionalFormatting sqref="S30">
    <cfRule type="expression" dxfId="230" priority="231">
      <formula>INDIRECT(ADDRESS(ROW(),COLUMN()))=TRUNC(INDIRECT(ADDRESS(ROW(),COLUMN())))</formula>
    </cfRule>
  </conditionalFormatting>
  <conditionalFormatting sqref="S29">
    <cfRule type="expression" dxfId="229" priority="230">
      <formula>INDIRECT(ADDRESS(ROW(),COLUMN()))=TRUNC(INDIRECT(ADDRESS(ROW(),COLUMN())))</formula>
    </cfRule>
  </conditionalFormatting>
  <conditionalFormatting sqref="T30:Y30">
    <cfRule type="expression" dxfId="228" priority="229">
      <formula>INDIRECT(ADDRESS(ROW(),COLUMN()))=TRUNC(INDIRECT(ADDRESS(ROW(),COLUMN())))</formula>
    </cfRule>
  </conditionalFormatting>
  <conditionalFormatting sqref="T29:Y29">
    <cfRule type="expression" dxfId="227" priority="228">
      <formula>INDIRECT(ADDRESS(ROW(),COLUMN()))=TRUNC(INDIRECT(ADDRESS(ROW(),COLUMN())))</formula>
    </cfRule>
  </conditionalFormatting>
  <conditionalFormatting sqref="AX29:BA30">
    <cfRule type="expression" dxfId="226" priority="227">
      <formula>INDIRECT(ADDRESS(ROW(),COLUMN()))=TRUNC(INDIRECT(ADDRESS(ROW(),COLUMN())))</formula>
    </cfRule>
  </conditionalFormatting>
  <conditionalFormatting sqref="Z30">
    <cfRule type="expression" dxfId="225" priority="226">
      <formula>INDIRECT(ADDRESS(ROW(),COLUMN()))=TRUNC(INDIRECT(ADDRESS(ROW(),COLUMN())))</formula>
    </cfRule>
  </conditionalFormatting>
  <conditionalFormatting sqref="Z29">
    <cfRule type="expression" dxfId="224" priority="225">
      <formula>INDIRECT(ADDRESS(ROW(),COLUMN()))=TRUNC(INDIRECT(ADDRESS(ROW(),COLUMN())))</formula>
    </cfRule>
  </conditionalFormatting>
  <conditionalFormatting sqref="AA30:AF30">
    <cfRule type="expression" dxfId="223" priority="224">
      <formula>INDIRECT(ADDRESS(ROW(),COLUMN()))=TRUNC(INDIRECT(ADDRESS(ROW(),COLUMN())))</formula>
    </cfRule>
  </conditionalFormatting>
  <conditionalFormatting sqref="AA29:AF29">
    <cfRule type="expression" dxfId="222" priority="223">
      <formula>INDIRECT(ADDRESS(ROW(),COLUMN()))=TRUNC(INDIRECT(ADDRESS(ROW(),COLUMN())))</formula>
    </cfRule>
  </conditionalFormatting>
  <conditionalFormatting sqref="AG30">
    <cfRule type="expression" dxfId="221" priority="222">
      <formula>INDIRECT(ADDRESS(ROW(),COLUMN()))=TRUNC(INDIRECT(ADDRESS(ROW(),COLUMN())))</formula>
    </cfRule>
  </conditionalFormatting>
  <conditionalFormatting sqref="AG29">
    <cfRule type="expression" dxfId="220" priority="221">
      <formula>INDIRECT(ADDRESS(ROW(),COLUMN()))=TRUNC(INDIRECT(ADDRESS(ROW(),COLUMN())))</formula>
    </cfRule>
  </conditionalFormatting>
  <conditionalFormatting sqref="AH30:AM30">
    <cfRule type="expression" dxfId="219" priority="220">
      <formula>INDIRECT(ADDRESS(ROW(),COLUMN()))=TRUNC(INDIRECT(ADDRESS(ROW(),COLUMN())))</formula>
    </cfRule>
  </conditionalFormatting>
  <conditionalFormatting sqref="AH29:AM29">
    <cfRule type="expression" dxfId="218" priority="219">
      <formula>INDIRECT(ADDRESS(ROW(),COLUMN()))=TRUNC(INDIRECT(ADDRESS(ROW(),COLUMN())))</formula>
    </cfRule>
  </conditionalFormatting>
  <conditionalFormatting sqref="AN30">
    <cfRule type="expression" dxfId="217" priority="218">
      <formula>INDIRECT(ADDRESS(ROW(),COLUMN()))=TRUNC(INDIRECT(ADDRESS(ROW(),COLUMN())))</formula>
    </cfRule>
  </conditionalFormatting>
  <conditionalFormatting sqref="AN29">
    <cfRule type="expression" dxfId="216" priority="217">
      <formula>INDIRECT(ADDRESS(ROW(),COLUMN()))=TRUNC(INDIRECT(ADDRESS(ROW(),COLUMN())))</formula>
    </cfRule>
  </conditionalFormatting>
  <conditionalFormatting sqref="AO30:AT30">
    <cfRule type="expression" dxfId="215" priority="216">
      <formula>INDIRECT(ADDRESS(ROW(),COLUMN()))=TRUNC(INDIRECT(ADDRESS(ROW(),COLUMN())))</formula>
    </cfRule>
  </conditionalFormatting>
  <conditionalFormatting sqref="AO29:AT29">
    <cfRule type="expression" dxfId="214" priority="215">
      <formula>INDIRECT(ADDRESS(ROW(),COLUMN()))=TRUNC(INDIRECT(ADDRESS(ROW(),COLUMN())))</formula>
    </cfRule>
  </conditionalFormatting>
  <conditionalFormatting sqref="AU30">
    <cfRule type="expression" dxfId="213" priority="214">
      <formula>INDIRECT(ADDRESS(ROW(),COLUMN()))=TRUNC(INDIRECT(ADDRESS(ROW(),COLUMN())))</formula>
    </cfRule>
  </conditionalFormatting>
  <conditionalFormatting sqref="AU29">
    <cfRule type="expression" dxfId="212" priority="213">
      <formula>INDIRECT(ADDRESS(ROW(),COLUMN()))=TRUNC(INDIRECT(ADDRESS(ROW(),COLUMN())))</formula>
    </cfRule>
  </conditionalFormatting>
  <conditionalFormatting sqref="AV30:AW30">
    <cfRule type="expression" dxfId="211" priority="212">
      <formula>INDIRECT(ADDRESS(ROW(),COLUMN()))=TRUNC(INDIRECT(ADDRESS(ROW(),COLUMN())))</formula>
    </cfRule>
  </conditionalFormatting>
  <conditionalFormatting sqref="AV29:AW29">
    <cfRule type="expression" dxfId="210" priority="211">
      <formula>INDIRECT(ADDRESS(ROW(),COLUMN()))=TRUNC(INDIRECT(ADDRESS(ROW(),COLUMN())))</formula>
    </cfRule>
  </conditionalFormatting>
  <conditionalFormatting sqref="S33">
    <cfRule type="expression" dxfId="209" priority="210">
      <formula>INDIRECT(ADDRESS(ROW(),COLUMN()))=TRUNC(INDIRECT(ADDRESS(ROW(),COLUMN())))</formula>
    </cfRule>
  </conditionalFormatting>
  <conditionalFormatting sqref="S32">
    <cfRule type="expression" dxfId="208" priority="209">
      <formula>INDIRECT(ADDRESS(ROW(),COLUMN()))=TRUNC(INDIRECT(ADDRESS(ROW(),COLUMN())))</formula>
    </cfRule>
  </conditionalFormatting>
  <conditionalFormatting sqref="T33:Y33">
    <cfRule type="expression" dxfId="207" priority="208">
      <formula>INDIRECT(ADDRESS(ROW(),COLUMN()))=TRUNC(INDIRECT(ADDRESS(ROW(),COLUMN())))</formula>
    </cfRule>
  </conditionalFormatting>
  <conditionalFormatting sqref="T32:Y32">
    <cfRule type="expression" dxfId="206" priority="207">
      <formula>INDIRECT(ADDRESS(ROW(),COLUMN()))=TRUNC(INDIRECT(ADDRESS(ROW(),COLUMN())))</formula>
    </cfRule>
  </conditionalFormatting>
  <conditionalFormatting sqref="AX32:BA33">
    <cfRule type="expression" dxfId="205" priority="206">
      <formula>INDIRECT(ADDRESS(ROW(),COLUMN()))=TRUNC(INDIRECT(ADDRESS(ROW(),COLUMN())))</formula>
    </cfRule>
  </conditionalFormatting>
  <conditionalFormatting sqref="Z33">
    <cfRule type="expression" dxfId="204" priority="205">
      <formula>INDIRECT(ADDRESS(ROW(),COLUMN()))=TRUNC(INDIRECT(ADDRESS(ROW(),COLUMN())))</formula>
    </cfRule>
  </conditionalFormatting>
  <conditionalFormatting sqref="Z32">
    <cfRule type="expression" dxfId="203" priority="204">
      <formula>INDIRECT(ADDRESS(ROW(),COLUMN()))=TRUNC(INDIRECT(ADDRESS(ROW(),COLUMN())))</formula>
    </cfRule>
  </conditionalFormatting>
  <conditionalFormatting sqref="AA33:AF33">
    <cfRule type="expression" dxfId="202" priority="203">
      <formula>INDIRECT(ADDRESS(ROW(),COLUMN()))=TRUNC(INDIRECT(ADDRESS(ROW(),COLUMN())))</formula>
    </cfRule>
  </conditionalFormatting>
  <conditionalFormatting sqref="AA32:AF32">
    <cfRule type="expression" dxfId="201" priority="202">
      <formula>INDIRECT(ADDRESS(ROW(),COLUMN()))=TRUNC(INDIRECT(ADDRESS(ROW(),COLUMN())))</formula>
    </cfRule>
  </conditionalFormatting>
  <conditionalFormatting sqref="AG33">
    <cfRule type="expression" dxfId="200" priority="201">
      <formula>INDIRECT(ADDRESS(ROW(),COLUMN()))=TRUNC(INDIRECT(ADDRESS(ROW(),COLUMN())))</formula>
    </cfRule>
  </conditionalFormatting>
  <conditionalFormatting sqref="AG32">
    <cfRule type="expression" dxfId="199" priority="200">
      <formula>INDIRECT(ADDRESS(ROW(),COLUMN()))=TRUNC(INDIRECT(ADDRESS(ROW(),COLUMN())))</formula>
    </cfRule>
  </conditionalFormatting>
  <conditionalFormatting sqref="AH33:AM33">
    <cfRule type="expression" dxfId="198" priority="199">
      <formula>INDIRECT(ADDRESS(ROW(),COLUMN()))=TRUNC(INDIRECT(ADDRESS(ROW(),COLUMN())))</formula>
    </cfRule>
  </conditionalFormatting>
  <conditionalFormatting sqref="AH32:AM32">
    <cfRule type="expression" dxfId="197" priority="198">
      <formula>INDIRECT(ADDRESS(ROW(),COLUMN()))=TRUNC(INDIRECT(ADDRESS(ROW(),COLUMN())))</formula>
    </cfRule>
  </conditionalFormatting>
  <conditionalFormatting sqref="AN33">
    <cfRule type="expression" dxfId="196" priority="197">
      <formula>INDIRECT(ADDRESS(ROW(),COLUMN()))=TRUNC(INDIRECT(ADDRESS(ROW(),COLUMN())))</formula>
    </cfRule>
  </conditionalFormatting>
  <conditionalFormatting sqref="AN32">
    <cfRule type="expression" dxfId="195" priority="196">
      <formula>INDIRECT(ADDRESS(ROW(),COLUMN()))=TRUNC(INDIRECT(ADDRESS(ROW(),COLUMN())))</formula>
    </cfRule>
  </conditionalFormatting>
  <conditionalFormatting sqref="AO33:AT33">
    <cfRule type="expression" dxfId="194" priority="195">
      <formula>INDIRECT(ADDRESS(ROW(),COLUMN()))=TRUNC(INDIRECT(ADDRESS(ROW(),COLUMN())))</formula>
    </cfRule>
  </conditionalFormatting>
  <conditionalFormatting sqref="AO32:AT32">
    <cfRule type="expression" dxfId="193" priority="194">
      <formula>INDIRECT(ADDRESS(ROW(),COLUMN()))=TRUNC(INDIRECT(ADDRESS(ROW(),COLUMN())))</formula>
    </cfRule>
  </conditionalFormatting>
  <conditionalFormatting sqref="AU33">
    <cfRule type="expression" dxfId="192" priority="193">
      <formula>INDIRECT(ADDRESS(ROW(),COLUMN()))=TRUNC(INDIRECT(ADDRESS(ROW(),COLUMN())))</formula>
    </cfRule>
  </conditionalFormatting>
  <conditionalFormatting sqref="AU32">
    <cfRule type="expression" dxfId="191" priority="192">
      <formula>INDIRECT(ADDRESS(ROW(),COLUMN()))=TRUNC(INDIRECT(ADDRESS(ROW(),COLUMN())))</formula>
    </cfRule>
  </conditionalFormatting>
  <conditionalFormatting sqref="AV33:AW33">
    <cfRule type="expression" dxfId="190" priority="191">
      <formula>INDIRECT(ADDRESS(ROW(),COLUMN()))=TRUNC(INDIRECT(ADDRESS(ROW(),COLUMN())))</formula>
    </cfRule>
  </conditionalFormatting>
  <conditionalFormatting sqref="AV32:AW32">
    <cfRule type="expression" dxfId="189" priority="190">
      <formula>INDIRECT(ADDRESS(ROW(),COLUMN()))=TRUNC(INDIRECT(ADDRESS(ROW(),COLUMN())))</formula>
    </cfRule>
  </conditionalFormatting>
  <conditionalFormatting sqref="S36">
    <cfRule type="expression" dxfId="188" priority="189">
      <formula>INDIRECT(ADDRESS(ROW(),COLUMN()))=TRUNC(INDIRECT(ADDRESS(ROW(),COLUMN())))</formula>
    </cfRule>
  </conditionalFormatting>
  <conditionalFormatting sqref="S35">
    <cfRule type="expression" dxfId="187" priority="188">
      <formula>INDIRECT(ADDRESS(ROW(),COLUMN()))=TRUNC(INDIRECT(ADDRESS(ROW(),COLUMN())))</formula>
    </cfRule>
  </conditionalFormatting>
  <conditionalFormatting sqref="T36:Y36">
    <cfRule type="expression" dxfId="186" priority="187">
      <formula>INDIRECT(ADDRESS(ROW(),COLUMN()))=TRUNC(INDIRECT(ADDRESS(ROW(),COLUMN())))</formula>
    </cfRule>
  </conditionalFormatting>
  <conditionalFormatting sqref="T35:Y35">
    <cfRule type="expression" dxfId="185" priority="186">
      <formula>INDIRECT(ADDRESS(ROW(),COLUMN()))=TRUNC(INDIRECT(ADDRESS(ROW(),COLUMN())))</formula>
    </cfRule>
  </conditionalFormatting>
  <conditionalFormatting sqref="AX35:BA36">
    <cfRule type="expression" dxfId="184" priority="185">
      <formula>INDIRECT(ADDRESS(ROW(),COLUMN()))=TRUNC(INDIRECT(ADDRESS(ROW(),COLUMN())))</formula>
    </cfRule>
  </conditionalFormatting>
  <conditionalFormatting sqref="Z36">
    <cfRule type="expression" dxfId="183" priority="184">
      <formula>INDIRECT(ADDRESS(ROW(),COLUMN()))=TRUNC(INDIRECT(ADDRESS(ROW(),COLUMN())))</formula>
    </cfRule>
  </conditionalFormatting>
  <conditionalFormatting sqref="Z35">
    <cfRule type="expression" dxfId="182" priority="183">
      <formula>INDIRECT(ADDRESS(ROW(),COLUMN()))=TRUNC(INDIRECT(ADDRESS(ROW(),COLUMN())))</formula>
    </cfRule>
  </conditionalFormatting>
  <conditionalFormatting sqref="AA36:AF36">
    <cfRule type="expression" dxfId="181" priority="182">
      <formula>INDIRECT(ADDRESS(ROW(),COLUMN()))=TRUNC(INDIRECT(ADDRESS(ROW(),COLUMN())))</formula>
    </cfRule>
  </conditionalFormatting>
  <conditionalFormatting sqref="AA35:AF35">
    <cfRule type="expression" dxfId="180" priority="181">
      <formula>INDIRECT(ADDRESS(ROW(),COLUMN()))=TRUNC(INDIRECT(ADDRESS(ROW(),COLUMN())))</formula>
    </cfRule>
  </conditionalFormatting>
  <conditionalFormatting sqref="AG36">
    <cfRule type="expression" dxfId="179" priority="180">
      <formula>INDIRECT(ADDRESS(ROW(),COLUMN()))=TRUNC(INDIRECT(ADDRESS(ROW(),COLUMN())))</formula>
    </cfRule>
  </conditionalFormatting>
  <conditionalFormatting sqref="AG35">
    <cfRule type="expression" dxfId="178" priority="179">
      <formula>INDIRECT(ADDRESS(ROW(),COLUMN()))=TRUNC(INDIRECT(ADDRESS(ROW(),COLUMN())))</formula>
    </cfRule>
  </conditionalFormatting>
  <conditionalFormatting sqref="AH36:AM36">
    <cfRule type="expression" dxfId="177" priority="178">
      <formula>INDIRECT(ADDRESS(ROW(),COLUMN()))=TRUNC(INDIRECT(ADDRESS(ROW(),COLUMN())))</formula>
    </cfRule>
  </conditionalFormatting>
  <conditionalFormatting sqref="AH35:AM35">
    <cfRule type="expression" dxfId="176" priority="177">
      <formula>INDIRECT(ADDRESS(ROW(),COLUMN()))=TRUNC(INDIRECT(ADDRESS(ROW(),COLUMN())))</formula>
    </cfRule>
  </conditionalFormatting>
  <conditionalFormatting sqref="AN36">
    <cfRule type="expression" dxfId="175" priority="176">
      <formula>INDIRECT(ADDRESS(ROW(),COLUMN()))=TRUNC(INDIRECT(ADDRESS(ROW(),COLUMN())))</formula>
    </cfRule>
  </conditionalFormatting>
  <conditionalFormatting sqref="AN35">
    <cfRule type="expression" dxfId="174" priority="175">
      <formula>INDIRECT(ADDRESS(ROW(),COLUMN()))=TRUNC(INDIRECT(ADDRESS(ROW(),COLUMN())))</formula>
    </cfRule>
  </conditionalFormatting>
  <conditionalFormatting sqref="AO36:AT36">
    <cfRule type="expression" dxfId="173" priority="174">
      <formula>INDIRECT(ADDRESS(ROW(),COLUMN()))=TRUNC(INDIRECT(ADDRESS(ROW(),COLUMN())))</formula>
    </cfRule>
  </conditionalFormatting>
  <conditionalFormatting sqref="AO35:AT35">
    <cfRule type="expression" dxfId="172" priority="173">
      <formula>INDIRECT(ADDRESS(ROW(),COLUMN()))=TRUNC(INDIRECT(ADDRESS(ROW(),COLUMN())))</formula>
    </cfRule>
  </conditionalFormatting>
  <conditionalFormatting sqref="AU36">
    <cfRule type="expression" dxfId="171" priority="172">
      <formula>INDIRECT(ADDRESS(ROW(),COLUMN()))=TRUNC(INDIRECT(ADDRESS(ROW(),COLUMN())))</formula>
    </cfRule>
  </conditionalFormatting>
  <conditionalFormatting sqref="AU35">
    <cfRule type="expression" dxfId="170" priority="171">
      <formula>INDIRECT(ADDRESS(ROW(),COLUMN()))=TRUNC(INDIRECT(ADDRESS(ROW(),COLUMN())))</formula>
    </cfRule>
  </conditionalFormatting>
  <conditionalFormatting sqref="AV36:AW36">
    <cfRule type="expression" dxfId="169" priority="170">
      <formula>INDIRECT(ADDRESS(ROW(),COLUMN()))=TRUNC(INDIRECT(ADDRESS(ROW(),COLUMN())))</formula>
    </cfRule>
  </conditionalFormatting>
  <conditionalFormatting sqref="AV35:AW35">
    <cfRule type="expression" dxfId="168" priority="169">
      <formula>INDIRECT(ADDRESS(ROW(),COLUMN()))=TRUNC(INDIRECT(ADDRESS(ROW(),COLUMN())))</formula>
    </cfRule>
  </conditionalFormatting>
  <conditionalFormatting sqref="S39">
    <cfRule type="expression" dxfId="167" priority="168">
      <formula>INDIRECT(ADDRESS(ROW(),COLUMN()))=TRUNC(INDIRECT(ADDRESS(ROW(),COLUMN())))</formula>
    </cfRule>
  </conditionalFormatting>
  <conditionalFormatting sqref="S38">
    <cfRule type="expression" dxfId="166" priority="167">
      <formula>INDIRECT(ADDRESS(ROW(),COLUMN()))=TRUNC(INDIRECT(ADDRESS(ROW(),COLUMN())))</formula>
    </cfRule>
  </conditionalFormatting>
  <conditionalFormatting sqref="T39:Y39">
    <cfRule type="expression" dxfId="165" priority="166">
      <formula>INDIRECT(ADDRESS(ROW(),COLUMN()))=TRUNC(INDIRECT(ADDRESS(ROW(),COLUMN())))</formula>
    </cfRule>
  </conditionalFormatting>
  <conditionalFormatting sqref="T38:Y38">
    <cfRule type="expression" dxfId="164" priority="165">
      <formula>INDIRECT(ADDRESS(ROW(),COLUMN()))=TRUNC(INDIRECT(ADDRESS(ROW(),COLUMN())))</formula>
    </cfRule>
  </conditionalFormatting>
  <conditionalFormatting sqref="AX38:BA39">
    <cfRule type="expression" dxfId="163" priority="164">
      <formula>INDIRECT(ADDRESS(ROW(),COLUMN()))=TRUNC(INDIRECT(ADDRESS(ROW(),COLUMN())))</formula>
    </cfRule>
  </conditionalFormatting>
  <conditionalFormatting sqref="Z39">
    <cfRule type="expression" dxfId="162" priority="163">
      <formula>INDIRECT(ADDRESS(ROW(),COLUMN()))=TRUNC(INDIRECT(ADDRESS(ROW(),COLUMN())))</formula>
    </cfRule>
  </conditionalFormatting>
  <conditionalFormatting sqref="Z38">
    <cfRule type="expression" dxfId="161" priority="162">
      <formula>INDIRECT(ADDRESS(ROW(),COLUMN()))=TRUNC(INDIRECT(ADDRESS(ROW(),COLUMN())))</formula>
    </cfRule>
  </conditionalFormatting>
  <conditionalFormatting sqref="AA39:AF39">
    <cfRule type="expression" dxfId="160" priority="161">
      <formula>INDIRECT(ADDRESS(ROW(),COLUMN()))=TRUNC(INDIRECT(ADDRESS(ROW(),COLUMN())))</formula>
    </cfRule>
  </conditionalFormatting>
  <conditionalFormatting sqref="AA38:AF38">
    <cfRule type="expression" dxfId="159" priority="160">
      <formula>INDIRECT(ADDRESS(ROW(),COLUMN()))=TRUNC(INDIRECT(ADDRESS(ROW(),COLUMN())))</formula>
    </cfRule>
  </conditionalFormatting>
  <conditionalFormatting sqref="AG39">
    <cfRule type="expression" dxfId="158" priority="159">
      <formula>INDIRECT(ADDRESS(ROW(),COLUMN()))=TRUNC(INDIRECT(ADDRESS(ROW(),COLUMN())))</formula>
    </cfRule>
  </conditionalFormatting>
  <conditionalFormatting sqref="AG38">
    <cfRule type="expression" dxfId="157" priority="158">
      <formula>INDIRECT(ADDRESS(ROW(),COLUMN()))=TRUNC(INDIRECT(ADDRESS(ROW(),COLUMN())))</formula>
    </cfRule>
  </conditionalFormatting>
  <conditionalFormatting sqref="AH39:AM39">
    <cfRule type="expression" dxfId="156" priority="157">
      <formula>INDIRECT(ADDRESS(ROW(),COLUMN()))=TRUNC(INDIRECT(ADDRESS(ROW(),COLUMN())))</formula>
    </cfRule>
  </conditionalFormatting>
  <conditionalFormatting sqref="AH38:AM38">
    <cfRule type="expression" dxfId="155" priority="156">
      <formula>INDIRECT(ADDRESS(ROW(),COLUMN()))=TRUNC(INDIRECT(ADDRESS(ROW(),COLUMN())))</formula>
    </cfRule>
  </conditionalFormatting>
  <conditionalFormatting sqref="AN39">
    <cfRule type="expression" dxfId="154" priority="155">
      <formula>INDIRECT(ADDRESS(ROW(),COLUMN()))=TRUNC(INDIRECT(ADDRESS(ROW(),COLUMN())))</formula>
    </cfRule>
  </conditionalFormatting>
  <conditionalFormatting sqref="AN38">
    <cfRule type="expression" dxfId="153" priority="154">
      <formula>INDIRECT(ADDRESS(ROW(),COLUMN()))=TRUNC(INDIRECT(ADDRESS(ROW(),COLUMN())))</formula>
    </cfRule>
  </conditionalFormatting>
  <conditionalFormatting sqref="AO39:AT39">
    <cfRule type="expression" dxfId="152" priority="153">
      <formula>INDIRECT(ADDRESS(ROW(),COLUMN()))=TRUNC(INDIRECT(ADDRESS(ROW(),COLUMN())))</formula>
    </cfRule>
  </conditionalFormatting>
  <conditionalFormatting sqref="AO38:AT38">
    <cfRule type="expression" dxfId="151" priority="152">
      <formula>INDIRECT(ADDRESS(ROW(),COLUMN()))=TRUNC(INDIRECT(ADDRESS(ROW(),COLUMN())))</formula>
    </cfRule>
  </conditionalFormatting>
  <conditionalFormatting sqref="AU39">
    <cfRule type="expression" dxfId="150" priority="151">
      <formula>INDIRECT(ADDRESS(ROW(),COLUMN()))=TRUNC(INDIRECT(ADDRESS(ROW(),COLUMN())))</formula>
    </cfRule>
  </conditionalFormatting>
  <conditionalFormatting sqref="AU38">
    <cfRule type="expression" dxfId="149" priority="150">
      <formula>INDIRECT(ADDRESS(ROW(),COLUMN()))=TRUNC(INDIRECT(ADDRESS(ROW(),COLUMN())))</formula>
    </cfRule>
  </conditionalFormatting>
  <conditionalFormatting sqref="AV39:AW39">
    <cfRule type="expression" dxfId="148" priority="149">
      <formula>INDIRECT(ADDRESS(ROW(),COLUMN()))=TRUNC(INDIRECT(ADDRESS(ROW(),COLUMN())))</formula>
    </cfRule>
  </conditionalFormatting>
  <conditionalFormatting sqref="AV38:AW38">
    <cfRule type="expression" dxfId="147" priority="148">
      <formula>INDIRECT(ADDRESS(ROW(),COLUMN()))=TRUNC(INDIRECT(ADDRESS(ROW(),COLUMN())))</formula>
    </cfRule>
  </conditionalFormatting>
  <conditionalFormatting sqref="S42">
    <cfRule type="expression" dxfId="146" priority="147">
      <formula>INDIRECT(ADDRESS(ROW(),COLUMN()))=TRUNC(INDIRECT(ADDRESS(ROW(),COLUMN())))</formula>
    </cfRule>
  </conditionalFormatting>
  <conditionalFormatting sqref="S41">
    <cfRule type="expression" dxfId="145" priority="146">
      <formula>INDIRECT(ADDRESS(ROW(),COLUMN()))=TRUNC(INDIRECT(ADDRESS(ROW(),COLUMN())))</formula>
    </cfRule>
  </conditionalFormatting>
  <conditionalFormatting sqref="T42:Y42">
    <cfRule type="expression" dxfId="144" priority="145">
      <formula>INDIRECT(ADDRESS(ROW(),COLUMN()))=TRUNC(INDIRECT(ADDRESS(ROW(),COLUMN())))</formula>
    </cfRule>
  </conditionalFormatting>
  <conditionalFormatting sqref="T41:Y41">
    <cfRule type="expression" dxfId="143" priority="144">
      <formula>INDIRECT(ADDRESS(ROW(),COLUMN()))=TRUNC(INDIRECT(ADDRESS(ROW(),COLUMN())))</formula>
    </cfRule>
  </conditionalFormatting>
  <conditionalFormatting sqref="AX41:BA42">
    <cfRule type="expression" dxfId="142" priority="143">
      <formula>INDIRECT(ADDRESS(ROW(),COLUMN()))=TRUNC(INDIRECT(ADDRESS(ROW(),COLUMN())))</formula>
    </cfRule>
  </conditionalFormatting>
  <conditionalFormatting sqref="Z42">
    <cfRule type="expression" dxfId="141" priority="142">
      <formula>INDIRECT(ADDRESS(ROW(),COLUMN()))=TRUNC(INDIRECT(ADDRESS(ROW(),COLUMN())))</formula>
    </cfRule>
  </conditionalFormatting>
  <conditionalFormatting sqref="Z41">
    <cfRule type="expression" dxfId="140" priority="141">
      <formula>INDIRECT(ADDRESS(ROW(),COLUMN()))=TRUNC(INDIRECT(ADDRESS(ROW(),COLUMN())))</formula>
    </cfRule>
  </conditionalFormatting>
  <conditionalFormatting sqref="AA42:AF42">
    <cfRule type="expression" dxfId="139" priority="140">
      <formula>INDIRECT(ADDRESS(ROW(),COLUMN()))=TRUNC(INDIRECT(ADDRESS(ROW(),COLUMN())))</formula>
    </cfRule>
  </conditionalFormatting>
  <conditionalFormatting sqref="AA41:AF41">
    <cfRule type="expression" dxfId="138" priority="139">
      <formula>INDIRECT(ADDRESS(ROW(),COLUMN()))=TRUNC(INDIRECT(ADDRESS(ROW(),COLUMN())))</formula>
    </cfRule>
  </conditionalFormatting>
  <conditionalFormatting sqref="AG42">
    <cfRule type="expression" dxfId="137" priority="138">
      <formula>INDIRECT(ADDRESS(ROW(),COLUMN()))=TRUNC(INDIRECT(ADDRESS(ROW(),COLUMN())))</formula>
    </cfRule>
  </conditionalFormatting>
  <conditionalFormatting sqref="AG41">
    <cfRule type="expression" dxfId="136" priority="137">
      <formula>INDIRECT(ADDRESS(ROW(),COLUMN()))=TRUNC(INDIRECT(ADDRESS(ROW(),COLUMN())))</formula>
    </cfRule>
  </conditionalFormatting>
  <conditionalFormatting sqref="AH42:AM42">
    <cfRule type="expression" dxfId="135" priority="136">
      <formula>INDIRECT(ADDRESS(ROW(),COLUMN()))=TRUNC(INDIRECT(ADDRESS(ROW(),COLUMN())))</formula>
    </cfRule>
  </conditionalFormatting>
  <conditionalFormatting sqref="AH41:AM41">
    <cfRule type="expression" dxfId="134" priority="135">
      <formula>INDIRECT(ADDRESS(ROW(),COLUMN()))=TRUNC(INDIRECT(ADDRESS(ROW(),COLUMN())))</formula>
    </cfRule>
  </conditionalFormatting>
  <conditionalFormatting sqref="AN42">
    <cfRule type="expression" dxfId="133" priority="134">
      <formula>INDIRECT(ADDRESS(ROW(),COLUMN()))=TRUNC(INDIRECT(ADDRESS(ROW(),COLUMN())))</formula>
    </cfRule>
  </conditionalFormatting>
  <conditionalFormatting sqref="AN41">
    <cfRule type="expression" dxfId="132" priority="133">
      <formula>INDIRECT(ADDRESS(ROW(),COLUMN()))=TRUNC(INDIRECT(ADDRESS(ROW(),COLUMN())))</formula>
    </cfRule>
  </conditionalFormatting>
  <conditionalFormatting sqref="AO42:AT42">
    <cfRule type="expression" dxfId="131" priority="132">
      <formula>INDIRECT(ADDRESS(ROW(),COLUMN()))=TRUNC(INDIRECT(ADDRESS(ROW(),COLUMN())))</formula>
    </cfRule>
  </conditionalFormatting>
  <conditionalFormatting sqref="AO41:AT41">
    <cfRule type="expression" dxfId="130" priority="131">
      <formula>INDIRECT(ADDRESS(ROW(),COLUMN()))=TRUNC(INDIRECT(ADDRESS(ROW(),COLUMN())))</formula>
    </cfRule>
  </conditionalFormatting>
  <conditionalFormatting sqref="AU42">
    <cfRule type="expression" dxfId="129" priority="130">
      <formula>INDIRECT(ADDRESS(ROW(),COLUMN()))=TRUNC(INDIRECT(ADDRESS(ROW(),COLUMN())))</formula>
    </cfRule>
  </conditionalFormatting>
  <conditionalFormatting sqref="AU41">
    <cfRule type="expression" dxfId="128" priority="129">
      <formula>INDIRECT(ADDRESS(ROW(),COLUMN()))=TRUNC(INDIRECT(ADDRESS(ROW(),COLUMN())))</formula>
    </cfRule>
  </conditionalFormatting>
  <conditionalFormatting sqref="AV42:AW42">
    <cfRule type="expression" dxfId="127" priority="128">
      <formula>INDIRECT(ADDRESS(ROW(),COLUMN()))=TRUNC(INDIRECT(ADDRESS(ROW(),COLUMN())))</formula>
    </cfRule>
  </conditionalFormatting>
  <conditionalFormatting sqref="AV41:AW41">
    <cfRule type="expression" dxfId="126" priority="127">
      <formula>INDIRECT(ADDRESS(ROW(),COLUMN()))=TRUNC(INDIRECT(ADDRESS(ROW(),COLUMN())))</formula>
    </cfRule>
  </conditionalFormatting>
  <conditionalFormatting sqref="S45">
    <cfRule type="expression" dxfId="125" priority="126">
      <formula>INDIRECT(ADDRESS(ROW(),COLUMN()))=TRUNC(INDIRECT(ADDRESS(ROW(),COLUMN())))</formula>
    </cfRule>
  </conditionalFormatting>
  <conditionalFormatting sqref="S44">
    <cfRule type="expression" dxfId="124" priority="125">
      <formula>INDIRECT(ADDRESS(ROW(),COLUMN()))=TRUNC(INDIRECT(ADDRESS(ROW(),COLUMN())))</formula>
    </cfRule>
  </conditionalFormatting>
  <conditionalFormatting sqref="T45:Y45">
    <cfRule type="expression" dxfId="123" priority="124">
      <formula>INDIRECT(ADDRESS(ROW(),COLUMN()))=TRUNC(INDIRECT(ADDRESS(ROW(),COLUMN())))</formula>
    </cfRule>
  </conditionalFormatting>
  <conditionalFormatting sqref="T44:Y44">
    <cfRule type="expression" dxfId="122" priority="123">
      <formula>INDIRECT(ADDRESS(ROW(),COLUMN()))=TRUNC(INDIRECT(ADDRESS(ROW(),COLUMN())))</formula>
    </cfRule>
  </conditionalFormatting>
  <conditionalFormatting sqref="AX44:BA45">
    <cfRule type="expression" dxfId="121" priority="122">
      <formula>INDIRECT(ADDRESS(ROW(),COLUMN()))=TRUNC(INDIRECT(ADDRESS(ROW(),COLUMN())))</formula>
    </cfRule>
  </conditionalFormatting>
  <conditionalFormatting sqref="Z45">
    <cfRule type="expression" dxfId="120" priority="121">
      <formula>INDIRECT(ADDRESS(ROW(),COLUMN()))=TRUNC(INDIRECT(ADDRESS(ROW(),COLUMN())))</formula>
    </cfRule>
  </conditionalFormatting>
  <conditionalFormatting sqref="Z44">
    <cfRule type="expression" dxfId="119" priority="120">
      <formula>INDIRECT(ADDRESS(ROW(),COLUMN()))=TRUNC(INDIRECT(ADDRESS(ROW(),COLUMN())))</formula>
    </cfRule>
  </conditionalFormatting>
  <conditionalFormatting sqref="AA45:AF45">
    <cfRule type="expression" dxfId="118" priority="119">
      <formula>INDIRECT(ADDRESS(ROW(),COLUMN()))=TRUNC(INDIRECT(ADDRESS(ROW(),COLUMN())))</formula>
    </cfRule>
  </conditionalFormatting>
  <conditionalFormatting sqref="AA44:AF44">
    <cfRule type="expression" dxfId="117" priority="118">
      <formula>INDIRECT(ADDRESS(ROW(),COLUMN()))=TRUNC(INDIRECT(ADDRESS(ROW(),COLUMN())))</formula>
    </cfRule>
  </conditionalFormatting>
  <conditionalFormatting sqref="AG45">
    <cfRule type="expression" dxfId="116" priority="117">
      <formula>INDIRECT(ADDRESS(ROW(),COLUMN()))=TRUNC(INDIRECT(ADDRESS(ROW(),COLUMN())))</formula>
    </cfRule>
  </conditionalFormatting>
  <conditionalFormatting sqref="AG44">
    <cfRule type="expression" dxfId="115" priority="116">
      <formula>INDIRECT(ADDRESS(ROW(),COLUMN()))=TRUNC(INDIRECT(ADDRESS(ROW(),COLUMN())))</formula>
    </cfRule>
  </conditionalFormatting>
  <conditionalFormatting sqref="AH45:AM45">
    <cfRule type="expression" dxfId="114" priority="115">
      <formula>INDIRECT(ADDRESS(ROW(),COLUMN()))=TRUNC(INDIRECT(ADDRESS(ROW(),COLUMN())))</formula>
    </cfRule>
  </conditionalFormatting>
  <conditionalFormatting sqref="AH44:AM44">
    <cfRule type="expression" dxfId="113" priority="114">
      <formula>INDIRECT(ADDRESS(ROW(),COLUMN()))=TRUNC(INDIRECT(ADDRESS(ROW(),COLUMN())))</formula>
    </cfRule>
  </conditionalFormatting>
  <conditionalFormatting sqref="AN45">
    <cfRule type="expression" dxfId="112" priority="113">
      <formula>INDIRECT(ADDRESS(ROW(),COLUMN()))=TRUNC(INDIRECT(ADDRESS(ROW(),COLUMN())))</formula>
    </cfRule>
  </conditionalFormatting>
  <conditionalFormatting sqref="AN44">
    <cfRule type="expression" dxfId="111" priority="112">
      <formula>INDIRECT(ADDRESS(ROW(),COLUMN()))=TRUNC(INDIRECT(ADDRESS(ROW(),COLUMN())))</formula>
    </cfRule>
  </conditionalFormatting>
  <conditionalFormatting sqref="AO45:AT45">
    <cfRule type="expression" dxfId="110" priority="111">
      <formula>INDIRECT(ADDRESS(ROW(),COLUMN()))=TRUNC(INDIRECT(ADDRESS(ROW(),COLUMN())))</formula>
    </cfRule>
  </conditionalFormatting>
  <conditionalFormatting sqref="AO44:AT44">
    <cfRule type="expression" dxfId="109" priority="110">
      <formula>INDIRECT(ADDRESS(ROW(),COLUMN()))=TRUNC(INDIRECT(ADDRESS(ROW(),COLUMN())))</formula>
    </cfRule>
  </conditionalFormatting>
  <conditionalFormatting sqref="AU45">
    <cfRule type="expression" dxfId="108" priority="109">
      <formula>INDIRECT(ADDRESS(ROW(),COLUMN()))=TRUNC(INDIRECT(ADDRESS(ROW(),COLUMN())))</formula>
    </cfRule>
  </conditionalFormatting>
  <conditionalFormatting sqref="AU44">
    <cfRule type="expression" dxfId="107" priority="108">
      <formula>INDIRECT(ADDRESS(ROW(),COLUMN()))=TRUNC(INDIRECT(ADDRESS(ROW(),COLUMN())))</formula>
    </cfRule>
  </conditionalFormatting>
  <conditionalFormatting sqref="AV45:AW45">
    <cfRule type="expression" dxfId="106" priority="107">
      <formula>INDIRECT(ADDRESS(ROW(),COLUMN()))=TRUNC(INDIRECT(ADDRESS(ROW(),COLUMN())))</formula>
    </cfRule>
  </conditionalFormatting>
  <conditionalFormatting sqref="AV44:AW44">
    <cfRule type="expression" dxfId="105" priority="106">
      <formula>INDIRECT(ADDRESS(ROW(),COLUMN()))=TRUNC(INDIRECT(ADDRESS(ROW(),COLUMN())))</formula>
    </cfRule>
  </conditionalFormatting>
  <conditionalFormatting sqref="S48">
    <cfRule type="expression" dxfId="104" priority="105">
      <formula>INDIRECT(ADDRESS(ROW(),COLUMN()))=TRUNC(INDIRECT(ADDRESS(ROW(),COLUMN())))</formula>
    </cfRule>
  </conditionalFormatting>
  <conditionalFormatting sqref="S47">
    <cfRule type="expression" dxfId="103" priority="104">
      <formula>INDIRECT(ADDRESS(ROW(),COLUMN()))=TRUNC(INDIRECT(ADDRESS(ROW(),COLUMN())))</formula>
    </cfRule>
  </conditionalFormatting>
  <conditionalFormatting sqref="T48:Y48">
    <cfRule type="expression" dxfId="102" priority="103">
      <formula>INDIRECT(ADDRESS(ROW(),COLUMN()))=TRUNC(INDIRECT(ADDRESS(ROW(),COLUMN())))</formula>
    </cfRule>
  </conditionalFormatting>
  <conditionalFormatting sqref="T47:Y47">
    <cfRule type="expression" dxfId="101" priority="102">
      <formula>INDIRECT(ADDRESS(ROW(),COLUMN()))=TRUNC(INDIRECT(ADDRESS(ROW(),COLUMN())))</formula>
    </cfRule>
  </conditionalFormatting>
  <conditionalFormatting sqref="AX47:BA48">
    <cfRule type="expression" dxfId="100" priority="101">
      <formula>INDIRECT(ADDRESS(ROW(),COLUMN()))=TRUNC(INDIRECT(ADDRESS(ROW(),COLUMN())))</formula>
    </cfRule>
  </conditionalFormatting>
  <conditionalFormatting sqref="Z48">
    <cfRule type="expression" dxfId="99" priority="100">
      <formula>INDIRECT(ADDRESS(ROW(),COLUMN()))=TRUNC(INDIRECT(ADDRESS(ROW(),COLUMN())))</formula>
    </cfRule>
  </conditionalFormatting>
  <conditionalFormatting sqref="Z47">
    <cfRule type="expression" dxfId="98" priority="99">
      <formula>INDIRECT(ADDRESS(ROW(),COLUMN()))=TRUNC(INDIRECT(ADDRESS(ROW(),COLUMN())))</formula>
    </cfRule>
  </conditionalFormatting>
  <conditionalFormatting sqref="AA48:AF48">
    <cfRule type="expression" dxfId="97" priority="98">
      <formula>INDIRECT(ADDRESS(ROW(),COLUMN()))=TRUNC(INDIRECT(ADDRESS(ROW(),COLUMN())))</formula>
    </cfRule>
  </conditionalFormatting>
  <conditionalFormatting sqref="AA47:AF47">
    <cfRule type="expression" dxfId="96" priority="97">
      <formula>INDIRECT(ADDRESS(ROW(),COLUMN()))=TRUNC(INDIRECT(ADDRESS(ROW(),COLUMN())))</formula>
    </cfRule>
  </conditionalFormatting>
  <conditionalFormatting sqref="AG48">
    <cfRule type="expression" dxfId="95" priority="96">
      <formula>INDIRECT(ADDRESS(ROW(),COLUMN()))=TRUNC(INDIRECT(ADDRESS(ROW(),COLUMN())))</formula>
    </cfRule>
  </conditionalFormatting>
  <conditionalFormatting sqref="AG47">
    <cfRule type="expression" dxfId="94" priority="95">
      <formula>INDIRECT(ADDRESS(ROW(),COLUMN()))=TRUNC(INDIRECT(ADDRESS(ROW(),COLUMN())))</formula>
    </cfRule>
  </conditionalFormatting>
  <conditionalFormatting sqref="AH48:AM48">
    <cfRule type="expression" dxfId="93" priority="94">
      <formula>INDIRECT(ADDRESS(ROW(),COLUMN()))=TRUNC(INDIRECT(ADDRESS(ROW(),COLUMN())))</formula>
    </cfRule>
  </conditionalFormatting>
  <conditionalFormatting sqref="AH47:AM47">
    <cfRule type="expression" dxfId="92" priority="93">
      <formula>INDIRECT(ADDRESS(ROW(),COLUMN()))=TRUNC(INDIRECT(ADDRESS(ROW(),COLUMN())))</formula>
    </cfRule>
  </conditionalFormatting>
  <conditionalFormatting sqref="AN48">
    <cfRule type="expression" dxfId="91" priority="92">
      <formula>INDIRECT(ADDRESS(ROW(),COLUMN()))=TRUNC(INDIRECT(ADDRESS(ROW(),COLUMN())))</formula>
    </cfRule>
  </conditionalFormatting>
  <conditionalFormatting sqref="AN47">
    <cfRule type="expression" dxfId="90" priority="91">
      <formula>INDIRECT(ADDRESS(ROW(),COLUMN()))=TRUNC(INDIRECT(ADDRESS(ROW(),COLUMN())))</formula>
    </cfRule>
  </conditionalFormatting>
  <conditionalFormatting sqref="AO48:AT48">
    <cfRule type="expression" dxfId="89" priority="90">
      <formula>INDIRECT(ADDRESS(ROW(),COLUMN()))=TRUNC(INDIRECT(ADDRESS(ROW(),COLUMN())))</formula>
    </cfRule>
  </conditionalFormatting>
  <conditionalFormatting sqref="AO47:AT47">
    <cfRule type="expression" dxfId="88" priority="89">
      <formula>INDIRECT(ADDRESS(ROW(),COLUMN()))=TRUNC(INDIRECT(ADDRESS(ROW(),COLUMN())))</formula>
    </cfRule>
  </conditionalFormatting>
  <conditionalFormatting sqref="AU48">
    <cfRule type="expression" dxfId="87" priority="88">
      <formula>INDIRECT(ADDRESS(ROW(),COLUMN()))=TRUNC(INDIRECT(ADDRESS(ROW(),COLUMN())))</formula>
    </cfRule>
  </conditionalFormatting>
  <conditionalFormatting sqref="AU47">
    <cfRule type="expression" dxfId="86" priority="87">
      <formula>INDIRECT(ADDRESS(ROW(),COLUMN()))=TRUNC(INDIRECT(ADDRESS(ROW(),COLUMN())))</formula>
    </cfRule>
  </conditionalFormatting>
  <conditionalFormatting sqref="AV48:AW48">
    <cfRule type="expression" dxfId="85" priority="86">
      <formula>INDIRECT(ADDRESS(ROW(),COLUMN()))=TRUNC(INDIRECT(ADDRESS(ROW(),COLUMN())))</formula>
    </cfRule>
  </conditionalFormatting>
  <conditionalFormatting sqref="AV47:AW47">
    <cfRule type="expression" dxfId="84" priority="85">
      <formula>INDIRECT(ADDRESS(ROW(),COLUMN()))=TRUNC(INDIRECT(ADDRESS(ROW(),COLUMN())))</formula>
    </cfRule>
  </conditionalFormatting>
  <conditionalFormatting sqref="S51">
    <cfRule type="expression" dxfId="83" priority="84">
      <formula>INDIRECT(ADDRESS(ROW(),COLUMN()))=TRUNC(INDIRECT(ADDRESS(ROW(),COLUMN())))</formula>
    </cfRule>
  </conditionalFormatting>
  <conditionalFormatting sqref="S50">
    <cfRule type="expression" dxfId="82" priority="83">
      <formula>INDIRECT(ADDRESS(ROW(),COLUMN()))=TRUNC(INDIRECT(ADDRESS(ROW(),COLUMN())))</formula>
    </cfRule>
  </conditionalFormatting>
  <conditionalFormatting sqref="T51:Y51">
    <cfRule type="expression" dxfId="81" priority="82">
      <formula>INDIRECT(ADDRESS(ROW(),COLUMN()))=TRUNC(INDIRECT(ADDRESS(ROW(),COLUMN())))</formula>
    </cfRule>
  </conditionalFormatting>
  <conditionalFormatting sqref="T50:Y50">
    <cfRule type="expression" dxfId="80" priority="81">
      <formula>INDIRECT(ADDRESS(ROW(),COLUMN()))=TRUNC(INDIRECT(ADDRESS(ROW(),COLUMN())))</formula>
    </cfRule>
  </conditionalFormatting>
  <conditionalFormatting sqref="AX50:BA51">
    <cfRule type="expression" dxfId="79" priority="80">
      <formula>INDIRECT(ADDRESS(ROW(),COLUMN()))=TRUNC(INDIRECT(ADDRESS(ROW(),COLUMN())))</formula>
    </cfRule>
  </conditionalFormatting>
  <conditionalFormatting sqref="Z51">
    <cfRule type="expression" dxfId="78" priority="79">
      <formula>INDIRECT(ADDRESS(ROW(),COLUMN()))=TRUNC(INDIRECT(ADDRESS(ROW(),COLUMN())))</formula>
    </cfRule>
  </conditionalFormatting>
  <conditionalFormatting sqref="Z50">
    <cfRule type="expression" dxfId="77" priority="78">
      <formula>INDIRECT(ADDRESS(ROW(),COLUMN()))=TRUNC(INDIRECT(ADDRESS(ROW(),COLUMN())))</formula>
    </cfRule>
  </conditionalFormatting>
  <conditionalFormatting sqref="AA51:AF51">
    <cfRule type="expression" dxfId="76" priority="77">
      <formula>INDIRECT(ADDRESS(ROW(),COLUMN()))=TRUNC(INDIRECT(ADDRESS(ROW(),COLUMN())))</formula>
    </cfRule>
  </conditionalFormatting>
  <conditionalFormatting sqref="AA50:AF50">
    <cfRule type="expression" dxfId="75" priority="76">
      <formula>INDIRECT(ADDRESS(ROW(),COLUMN()))=TRUNC(INDIRECT(ADDRESS(ROW(),COLUMN())))</formula>
    </cfRule>
  </conditionalFormatting>
  <conditionalFormatting sqref="AG51">
    <cfRule type="expression" dxfId="74" priority="75">
      <formula>INDIRECT(ADDRESS(ROW(),COLUMN()))=TRUNC(INDIRECT(ADDRESS(ROW(),COLUMN())))</formula>
    </cfRule>
  </conditionalFormatting>
  <conditionalFormatting sqref="AG50">
    <cfRule type="expression" dxfId="73" priority="74">
      <formula>INDIRECT(ADDRESS(ROW(),COLUMN()))=TRUNC(INDIRECT(ADDRESS(ROW(),COLUMN())))</formula>
    </cfRule>
  </conditionalFormatting>
  <conditionalFormatting sqref="AH51:AM51">
    <cfRule type="expression" dxfId="72" priority="73">
      <formula>INDIRECT(ADDRESS(ROW(),COLUMN()))=TRUNC(INDIRECT(ADDRESS(ROW(),COLUMN())))</formula>
    </cfRule>
  </conditionalFormatting>
  <conditionalFormatting sqref="AH50:AM50">
    <cfRule type="expression" dxfId="71" priority="72">
      <formula>INDIRECT(ADDRESS(ROW(),COLUMN()))=TRUNC(INDIRECT(ADDRESS(ROW(),COLUMN())))</formula>
    </cfRule>
  </conditionalFormatting>
  <conditionalFormatting sqref="AN51">
    <cfRule type="expression" dxfId="70" priority="71">
      <formula>INDIRECT(ADDRESS(ROW(),COLUMN()))=TRUNC(INDIRECT(ADDRESS(ROW(),COLUMN())))</formula>
    </cfRule>
  </conditionalFormatting>
  <conditionalFormatting sqref="AN50">
    <cfRule type="expression" dxfId="69" priority="70">
      <formula>INDIRECT(ADDRESS(ROW(),COLUMN()))=TRUNC(INDIRECT(ADDRESS(ROW(),COLUMN())))</formula>
    </cfRule>
  </conditionalFormatting>
  <conditionalFormatting sqref="AO51:AT51">
    <cfRule type="expression" dxfId="68" priority="69">
      <formula>INDIRECT(ADDRESS(ROW(),COLUMN()))=TRUNC(INDIRECT(ADDRESS(ROW(),COLUMN())))</formula>
    </cfRule>
  </conditionalFormatting>
  <conditionalFormatting sqref="AO50:AT50">
    <cfRule type="expression" dxfId="67" priority="68">
      <formula>INDIRECT(ADDRESS(ROW(),COLUMN()))=TRUNC(INDIRECT(ADDRESS(ROW(),COLUMN())))</formula>
    </cfRule>
  </conditionalFormatting>
  <conditionalFormatting sqref="AU51">
    <cfRule type="expression" dxfId="66" priority="67">
      <formula>INDIRECT(ADDRESS(ROW(),COLUMN()))=TRUNC(INDIRECT(ADDRESS(ROW(),COLUMN())))</formula>
    </cfRule>
  </conditionalFormatting>
  <conditionalFormatting sqref="AU50">
    <cfRule type="expression" dxfId="65" priority="66">
      <formula>INDIRECT(ADDRESS(ROW(),COLUMN()))=TRUNC(INDIRECT(ADDRESS(ROW(),COLUMN())))</formula>
    </cfRule>
  </conditionalFormatting>
  <conditionalFormatting sqref="AV51:AW51">
    <cfRule type="expression" dxfId="64" priority="65">
      <formula>INDIRECT(ADDRESS(ROW(),COLUMN()))=TRUNC(INDIRECT(ADDRESS(ROW(),COLUMN())))</formula>
    </cfRule>
  </conditionalFormatting>
  <conditionalFormatting sqref="AV50:AW50">
    <cfRule type="expression" dxfId="63" priority="64">
      <formula>INDIRECT(ADDRESS(ROW(),COLUMN()))=TRUNC(INDIRECT(ADDRESS(ROW(),COLUMN())))</formula>
    </cfRule>
  </conditionalFormatting>
  <conditionalFormatting sqref="S54">
    <cfRule type="expression" dxfId="62" priority="63">
      <formula>INDIRECT(ADDRESS(ROW(),COLUMN()))=TRUNC(INDIRECT(ADDRESS(ROW(),COLUMN())))</formula>
    </cfRule>
  </conditionalFormatting>
  <conditionalFormatting sqref="S53">
    <cfRule type="expression" dxfId="61" priority="62">
      <formula>INDIRECT(ADDRESS(ROW(),COLUMN()))=TRUNC(INDIRECT(ADDRESS(ROW(),COLUMN())))</formula>
    </cfRule>
  </conditionalFormatting>
  <conditionalFormatting sqref="T54:Y54">
    <cfRule type="expression" dxfId="60" priority="61">
      <formula>INDIRECT(ADDRESS(ROW(),COLUMN()))=TRUNC(INDIRECT(ADDRESS(ROW(),COLUMN())))</formula>
    </cfRule>
  </conditionalFormatting>
  <conditionalFormatting sqref="T53:Y53">
    <cfRule type="expression" dxfId="59" priority="60">
      <formula>INDIRECT(ADDRESS(ROW(),COLUMN()))=TRUNC(INDIRECT(ADDRESS(ROW(),COLUMN())))</formula>
    </cfRule>
  </conditionalFormatting>
  <conditionalFormatting sqref="AX53:BA54">
    <cfRule type="expression" dxfId="58" priority="59">
      <formula>INDIRECT(ADDRESS(ROW(),COLUMN()))=TRUNC(INDIRECT(ADDRESS(ROW(),COLUMN())))</formula>
    </cfRule>
  </conditionalFormatting>
  <conditionalFormatting sqref="Z54">
    <cfRule type="expression" dxfId="57" priority="58">
      <formula>INDIRECT(ADDRESS(ROW(),COLUMN()))=TRUNC(INDIRECT(ADDRESS(ROW(),COLUMN())))</formula>
    </cfRule>
  </conditionalFormatting>
  <conditionalFormatting sqref="Z53">
    <cfRule type="expression" dxfId="56" priority="57">
      <formula>INDIRECT(ADDRESS(ROW(),COLUMN()))=TRUNC(INDIRECT(ADDRESS(ROW(),COLUMN())))</formula>
    </cfRule>
  </conditionalFormatting>
  <conditionalFormatting sqref="AA54:AF54">
    <cfRule type="expression" dxfId="55" priority="56">
      <formula>INDIRECT(ADDRESS(ROW(),COLUMN()))=TRUNC(INDIRECT(ADDRESS(ROW(),COLUMN())))</formula>
    </cfRule>
  </conditionalFormatting>
  <conditionalFormatting sqref="AA53:AF53">
    <cfRule type="expression" dxfId="54" priority="55">
      <formula>INDIRECT(ADDRESS(ROW(),COLUMN()))=TRUNC(INDIRECT(ADDRESS(ROW(),COLUMN())))</formula>
    </cfRule>
  </conditionalFormatting>
  <conditionalFormatting sqref="AG54">
    <cfRule type="expression" dxfId="53" priority="54">
      <formula>INDIRECT(ADDRESS(ROW(),COLUMN()))=TRUNC(INDIRECT(ADDRESS(ROW(),COLUMN())))</formula>
    </cfRule>
  </conditionalFormatting>
  <conditionalFormatting sqref="AG53">
    <cfRule type="expression" dxfId="52" priority="53">
      <formula>INDIRECT(ADDRESS(ROW(),COLUMN()))=TRUNC(INDIRECT(ADDRESS(ROW(),COLUMN())))</formula>
    </cfRule>
  </conditionalFormatting>
  <conditionalFormatting sqref="AH54:AM54">
    <cfRule type="expression" dxfId="51" priority="52">
      <formula>INDIRECT(ADDRESS(ROW(),COLUMN()))=TRUNC(INDIRECT(ADDRESS(ROW(),COLUMN())))</formula>
    </cfRule>
  </conditionalFormatting>
  <conditionalFormatting sqref="AH53:AM53">
    <cfRule type="expression" dxfId="50" priority="51">
      <formula>INDIRECT(ADDRESS(ROW(),COLUMN()))=TRUNC(INDIRECT(ADDRESS(ROW(),COLUMN())))</formula>
    </cfRule>
  </conditionalFormatting>
  <conditionalFormatting sqref="AN54">
    <cfRule type="expression" dxfId="49" priority="50">
      <formula>INDIRECT(ADDRESS(ROW(),COLUMN()))=TRUNC(INDIRECT(ADDRESS(ROW(),COLUMN())))</formula>
    </cfRule>
  </conditionalFormatting>
  <conditionalFormatting sqref="AN53">
    <cfRule type="expression" dxfId="48" priority="49">
      <formula>INDIRECT(ADDRESS(ROW(),COLUMN()))=TRUNC(INDIRECT(ADDRESS(ROW(),COLUMN())))</formula>
    </cfRule>
  </conditionalFormatting>
  <conditionalFormatting sqref="AO54:AT54">
    <cfRule type="expression" dxfId="47" priority="48">
      <formula>INDIRECT(ADDRESS(ROW(),COLUMN()))=TRUNC(INDIRECT(ADDRESS(ROW(),COLUMN())))</formula>
    </cfRule>
  </conditionalFormatting>
  <conditionalFormatting sqref="AO53:AT53">
    <cfRule type="expression" dxfId="46" priority="47">
      <formula>INDIRECT(ADDRESS(ROW(),COLUMN()))=TRUNC(INDIRECT(ADDRESS(ROW(),COLUMN())))</formula>
    </cfRule>
  </conditionalFormatting>
  <conditionalFormatting sqref="AU54">
    <cfRule type="expression" dxfId="45" priority="46">
      <formula>INDIRECT(ADDRESS(ROW(),COLUMN()))=TRUNC(INDIRECT(ADDRESS(ROW(),COLUMN())))</formula>
    </cfRule>
  </conditionalFormatting>
  <conditionalFormatting sqref="AU53">
    <cfRule type="expression" dxfId="44" priority="45">
      <formula>INDIRECT(ADDRESS(ROW(),COLUMN()))=TRUNC(INDIRECT(ADDRESS(ROW(),COLUMN())))</formula>
    </cfRule>
  </conditionalFormatting>
  <conditionalFormatting sqref="AV54:AW54">
    <cfRule type="expression" dxfId="43" priority="44">
      <formula>INDIRECT(ADDRESS(ROW(),COLUMN()))=TRUNC(INDIRECT(ADDRESS(ROW(),COLUMN())))</formula>
    </cfRule>
  </conditionalFormatting>
  <conditionalFormatting sqref="AV53:AW53">
    <cfRule type="expression" dxfId="42" priority="43">
      <formula>INDIRECT(ADDRESS(ROW(),COLUMN()))=TRUNC(INDIRECT(ADDRESS(ROW(),COLUMN())))</formula>
    </cfRule>
  </conditionalFormatting>
  <conditionalFormatting sqref="S57">
    <cfRule type="expression" dxfId="41" priority="42">
      <formula>INDIRECT(ADDRESS(ROW(),COLUMN()))=TRUNC(INDIRECT(ADDRESS(ROW(),COLUMN())))</formula>
    </cfRule>
  </conditionalFormatting>
  <conditionalFormatting sqref="S56">
    <cfRule type="expression" dxfId="40" priority="41">
      <formula>INDIRECT(ADDRESS(ROW(),COLUMN()))=TRUNC(INDIRECT(ADDRESS(ROW(),COLUMN())))</formula>
    </cfRule>
  </conditionalFormatting>
  <conditionalFormatting sqref="T57:Y57">
    <cfRule type="expression" dxfId="39" priority="40">
      <formula>INDIRECT(ADDRESS(ROW(),COLUMN()))=TRUNC(INDIRECT(ADDRESS(ROW(),COLUMN())))</formula>
    </cfRule>
  </conditionalFormatting>
  <conditionalFormatting sqref="T56:Y56">
    <cfRule type="expression" dxfId="38" priority="39">
      <formula>INDIRECT(ADDRESS(ROW(),COLUMN()))=TRUNC(INDIRECT(ADDRESS(ROW(),COLUMN())))</formula>
    </cfRule>
  </conditionalFormatting>
  <conditionalFormatting sqref="AX56:BA57">
    <cfRule type="expression" dxfId="37" priority="38">
      <formula>INDIRECT(ADDRESS(ROW(),COLUMN()))=TRUNC(INDIRECT(ADDRESS(ROW(),COLUMN())))</formula>
    </cfRule>
  </conditionalFormatting>
  <conditionalFormatting sqref="Z57">
    <cfRule type="expression" dxfId="36" priority="37">
      <formula>INDIRECT(ADDRESS(ROW(),COLUMN()))=TRUNC(INDIRECT(ADDRESS(ROW(),COLUMN())))</formula>
    </cfRule>
  </conditionalFormatting>
  <conditionalFormatting sqref="Z56">
    <cfRule type="expression" dxfId="35" priority="36">
      <formula>INDIRECT(ADDRESS(ROW(),COLUMN()))=TRUNC(INDIRECT(ADDRESS(ROW(),COLUMN())))</formula>
    </cfRule>
  </conditionalFormatting>
  <conditionalFormatting sqref="AA57:AF57">
    <cfRule type="expression" dxfId="34" priority="35">
      <formula>INDIRECT(ADDRESS(ROW(),COLUMN()))=TRUNC(INDIRECT(ADDRESS(ROW(),COLUMN())))</formula>
    </cfRule>
  </conditionalFormatting>
  <conditionalFormatting sqref="AA56:AF56">
    <cfRule type="expression" dxfId="33" priority="34">
      <formula>INDIRECT(ADDRESS(ROW(),COLUMN()))=TRUNC(INDIRECT(ADDRESS(ROW(),COLUMN())))</formula>
    </cfRule>
  </conditionalFormatting>
  <conditionalFormatting sqref="AG57">
    <cfRule type="expression" dxfId="32" priority="33">
      <formula>INDIRECT(ADDRESS(ROW(),COLUMN()))=TRUNC(INDIRECT(ADDRESS(ROW(),COLUMN())))</formula>
    </cfRule>
  </conditionalFormatting>
  <conditionalFormatting sqref="AG56">
    <cfRule type="expression" dxfId="31" priority="32">
      <formula>INDIRECT(ADDRESS(ROW(),COLUMN()))=TRUNC(INDIRECT(ADDRESS(ROW(),COLUMN())))</formula>
    </cfRule>
  </conditionalFormatting>
  <conditionalFormatting sqref="AH57:AM57">
    <cfRule type="expression" dxfId="30" priority="31">
      <formula>INDIRECT(ADDRESS(ROW(),COLUMN()))=TRUNC(INDIRECT(ADDRESS(ROW(),COLUMN())))</formula>
    </cfRule>
  </conditionalFormatting>
  <conditionalFormatting sqref="AH56:AM56">
    <cfRule type="expression" dxfId="29" priority="30">
      <formula>INDIRECT(ADDRESS(ROW(),COLUMN()))=TRUNC(INDIRECT(ADDRESS(ROW(),COLUMN())))</formula>
    </cfRule>
  </conditionalFormatting>
  <conditionalFormatting sqref="AN57">
    <cfRule type="expression" dxfId="28" priority="29">
      <formula>INDIRECT(ADDRESS(ROW(),COLUMN()))=TRUNC(INDIRECT(ADDRESS(ROW(),COLUMN())))</formula>
    </cfRule>
  </conditionalFormatting>
  <conditionalFormatting sqref="AN56">
    <cfRule type="expression" dxfId="27" priority="28">
      <formula>INDIRECT(ADDRESS(ROW(),COLUMN()))=TRUNC(INDIRECT(ADDRESS(ROW(),COLUMN())))</formula>
    </cfRule>
  </conditionalFormatting>
  <conditionalFormatting sqref="AO57:AT57">
    <cfRule type="expression" dxfId="26" priority="27">
      <formula>INDIRECT(ADDRESS(ROW(),COLUMN()))=TRUNC(INDIRECT(ADDRESS(ROW(),COLUMN())))</formula>
    </cfRule>
  </conditionalFormatting>
  <conditionalFormatting sqref="AO56:AT56">
    <cfRule type="expression" dxfId="25" priority="26">
      <formula>INDIRECT(ADDRESS(ROW(),COLUMN()))=TRUNC(INDIRECT(ADDRESS(ROW(),COLUMN())))</formula>
    </cfRule>
  </conditionalFormatting>
  <conditionalFormatting sqref="AU57">
    <cfRule type="expression" dxfId="24" priority="25">
      <formula>INDIRECT(ADDRESS(ROW(),COLUMN()))=TRUNC(INDIRECT(ADDRESS(ROW(),COLUMN())))</formula>
    </cfRule>
  </conditionalFormatting>
  <conditionalFormatting sqref="AU56">
    <cfRule type="expression" dxfId="23" priority="24">
      <formula>INDIRECT(ADDRESS(ROW(),COLUMN()))=TRUNC(INDIRECT(ADDRESS(ROW(),COLUMN())))</formula>
    </cfRule>
  </conditionalFormatting>
  <conditionalFormatting sqref="AV57:AW57">
    <cfRule type="expression" dxfId="22" priority="23">
      <formula>INDIRECT(ADDRESS(ROW(),COLUMN()))=TRUNC(INDIRECT(ADDRESS(ROW(),COLUMN())))</formula>
    </cfRule>
  </conditionalFormatting>
  <conditionalFormatting sqref="AV56:AW56">
    <cfRule type="expression" dxfId="21" priority="22">
      <formula>INDIRECT(ADDRESS(ROW(),COLUMN()))=TRUNC(INDIRECT(ADDRESS(ROW(),COLUMN())))</formula>
    </cfRule>
  </conditionalFormatting>
  <conditionalFormatting sqref="S60">
    <cfRule type="expression" dxfId="20" priority="21">
      <formula>INDIRECT(ADDRESS(ROW(),COLUMN()))=TRUNC(INDIRECT(ADDRESS(ROW(),COLUMN())))</formula>
    </cfRule>
  </conditionalFormatting>
  <conditionalFormatting sqref="S59">
    <cfRule type="expression" dxfId="19" priority="20">
      <formula>INDIRECT(ADDRESS(ROW(),COLUMN()))=TRUNC(INDIRECT(ADDRESS(ROW(),COLUMN())))</formula>
    </cfRule>
  </conditionalFormatting>
  <conditionalFormatting sqref="T60:Y60">
    <cfRule type="expression" dxfId="18" priority="19">
      <formula>INDIRECT(ADDRESS(ROW(),COLUMN()))=TRUNC(INDIRECT(ADDRESS(ROW(),COLUMN())))</formula>
    </cfRule>
  </conditionalFormatting>
  <conditionalFormatting sqref="T59:Y59">
    <cfRule type="expression" dxfId="17" priority="18">
      <formula>INDIRECT(ADDRESS(ROW(),COLUMN()))=TRUNC(INDIRECT(ADDRESS(ROW(),COLUMN())))</formula>
    </cfRule>
  </conditionalFormatting>
  <conditionalFormatting sqref="AX59:BA60">
    <cfRule type="expression" dxfId="16" priority="17">
      <formula>INDIRECT(ADDRESS(ROW(),COLUMN()))=TRUNC(INDIRECT(ADDRESS(ROW(),COLUMN())))</formula>
    </cfRule>
  </conditionalFormatting>
  <conditionalFormatting sqref="Z60">
    <cfRule type="expression" dxfId="15" priority="16">
      <formula>INDIRECT(ADDRESS(ROW(),COLUMN()))=TRUNC(INDIRECT(ADDRESS(ROW(),COLUMN())))</formula>
    </cfRule>
  </conditionalFormatting>
  <conditionalFormatting sqref="Z59">
    <cfRule type="expression" dxfId="14" priority="15">
      <formula>INDIRECT(ADDRESS(ROW(),COLUMN()))=TRUNC(INDIRECT(ADDRESS(ROW(),COLUMN())))</formula>
    </cfRule>
  </conditionalFormatting>
  <conditionalFormatting sqref="AA60:AF60">
    <cfRule type="expression" dxfId="13" priority="14">
      <formula>INDIRECT(ADDRESS(ROW(),COLUMN()))=TRUNC(INDIRECT(ADDRESS(ROW(),COLUMN())))</formula>
    </cfRule>
  </conditionalFormatting>
  <conditionalFormatting sqref="AA59:AF59">
    <cfRule type="expression" dxfId="12" priority="13">
      <formula>INDIRECT(ADDRESS(ROW(),COLUMN()))=TRUNC(INDIRECT(ADDRESS(ROW(),COLUMN())))</formula>
    </cfRule>
  </conditionalFormatting>
  <conditionalFormatting sqref="AG60">
    <cfRule type="expression" dxfId="11" priority="12">
      <formula>INDIRECT(ADDRESS(ROW(),COLUMN()))=TRUNC(INDIRECT(ADDRESS(ROW(),COLUMN())))</formula>
    </cfRule>
  </conditionalFormatting>
  <conditionalFormatting sqref="AG59">
    <cfRule type="expression" dxfId="10" priority="11">
      <formula>INDIRECT(ADDRESS(ROW(),COLUMN()))=TRUNC(INDIRECT(ADDRESS(ROW(),COLUMN())))</formula>
    </cfRule>
  </conditionalFormatting>
  <conditionalFormatting sqref="AH60:AM60">
    <cfRule type="expression" dxfId="9" priority="10">
      <formula>INDIRECT(ADDRESS(ROW(),COLUMN()))=TRUNC(INDIRECT(ADDRESS(ROW(),COLUMN())))</formula>
    </cfRule>
  </conditionalFormatting>
  <conditionalFormatting sqref="AH59:AM59">
    <cfRule type="expression" dxfId="8" priority="9">
      <formula>INDIRECT(ADDRESS(ROW(),COLUMN()))=TRUNC(INDIRECT(ADDRESS(ROW(),COLUMN())))</formula>
    </cfRule>
  </conditionalFormatting>
  <conditionalFormatting sqref="AN60">
    <cfRule type="expression" dxfId="7" priority="8">
      <formula>INDIRECT(ADDRESS(ROW(),COLUMN()))=TRUNC(INDIRECT(ADDRESS(ROW(),COLUMN())))</formula>
    </cfRule>
  </conditionalFormatting>
  <conditionalFormatting sqref="AN59">
    <cfRule type="expression" dxfId="6" priority="7">
      <formula>INDIRECT(ADDRESS(ROW(),COLUMN()))=TRUNC(INDIRECT(ADDRESS(ROW(),COLUMN())))</formula>
    </cfRule>
  </conditionalFormatting>
  <conditionalFormatting sqref="AO60:AT60">
    <cfRule type="expression" dxfId="5" priority="6">
      <formula>INDIRECT(ADDRESS(ROW(),COLUMN()))=TRUNC(INDIRECT(ADDRESS(ROW(),COLUMN())))</formula>
    </cfRule>
  </conditionalFormatting>
  <conditionalFormatting sqref="AO59:AT59">
    <cfRule type="expression" dxfId="4" priority="5">
      <formula>INDIRECT(ADDRESS(ROW(),COLUMN()))=TRUNC(INDIRECT(ADDRESS(ROW(),COLUMN())))</formula>
    </cfRule>
  </conditionalFormatting>
  <conditionalFormatting sqref="AU60">
    <cfRule type="expression" dxfId="3" priority="4">
      <formula>INDIRECT(ADDRESS(ROW(),COLUMN()))=TRUNC(INDIRECT(ADDRESS(ROW(),COLUMN())))</formula>
    </cfRule>
  </conditionalFormatting>
  <conditionalFormatting sqref="AU59">
    <cfRule type="expression" dxfId="2" priority="3">
      <formula>INDIRECT(ADDRESS(ROW(),COLUMN()))=TRUNC(INDIRECT(ADDRESS(ROW(),COLUMN())))</formula>
    </cfRule>
  </conditionalFormatting>
  <conditionalFormatting sqref="AV60:AW60">
    <cfRule type="expression" dxfId="1" priority="2">
      <formula>INDIRECT(ADDRESS(ROW(),COLUMN()))=TRUNC(INDIRECT(ADDRESS(ROW(),COLUMN())))</formula>
    </cfRule>
  </conditionalFormatting>
  <conditionalFormatting sqref="AV59:AW59">
    <cfRule type="expression" dxfId="0"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28" orientation="portrait"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E6" sqref="E6"/>
    </sheetView>
  </sheetViews>
  <sheetFormatPr defaultColWidth="10" defaultRowHeight="18.75" x14ac:dyDescent="0.15"/>
  <cols>
    <col min="1" max="1" width="1.75" style="322" customWidth="1"/>
    <col min="2" max="2" width="6.25" style="321" customWidth="1"/>
    <col min="3" max="3" width="11.75" style="321" customWidth="1"/>
    <col min="4" max="4" width="3.75" style="321" bestFit="1" customWidth="1"/>
    <col min="5" max="5" width="17.375" style="322" customWidth="1"/>
    <col min="6" max="6" width="3.75" style="322" bestFit="1" customWidth="1"/>
    <col min="7" max="7" width="17.375" style="322" customWidth="1"/>
    <col min="8" max="8" width="3.75" style="322" bestFit="1" customWidth="1"/>
    <col min="9" max="9" width="17.375" style="321" customWidth="1"/>
    <col min="10" max="10" width="3.75" style="322" bestFit="1" customWidth="1"/>
    <col min="11" max="11" width="17.375" style="322" customWidth="1"/>
    <col min="12" max="12" width="3.75" style="322" customWidth="1"/>
    <col min="13" max="13" width="17.375" style="322" customWidth="1"/>
    <col min="14" max="14" width="3.75" style="322" customWidth="1"/>
    <col min="15" max="15" width="17.375" style="322" customWidth="1"/>
    <col min="16" max="16" width="3.75" style="322" customWidth="1"/>
    <col min="17" max="17" width="17.375" style="322" customWidth="1"/>
    <col min="18" max="18" width="3.75" style="322" customWidth="1"/>
    <col min="19" max="19" width="17.375" style="322" customWidth="1"/>
    <col min="20" max="20" width="3.75" style="322" customWidth="1"/>
    <col min="21" max="21" width="17.375" style="322" customWidth="1"/>
    <col min="22" max="22" width="3.75" style="322" customWidth="1"/>
    <col min="23" max="23" width="56.25" style="322" customWidth="1"/>
    <col min="24" max="16384" width="10" style="322"/>
  </cols>
  <sheetData>
    <row r="1" spans="2:23" x14ac:dyDescent="0.15">
      <c r="B1" s="320" t="s">
        <v>257</v>
      </c>
    </row>
    <row r="2" spans="2:23" x14ac:dyDescent="0.15">
      <c r="B2" s="323" t="s">
        <v>258</v>
      </c>
      <c r="E2" s="324"/>
      <c r="I2" s="325"/>
    </row>
    <row r="3" spans="2:23" x14ac:dyDescent="0.15">
      <c r="B3" s="325" t="s">
        <v>259</v>
      </c>
      <c r="E3" s="324" t="s">
        <v>260</v>
      </c>
      <c r="I3" s="325"/>
    </row>
    <row r="4" spans="2:23" x14ac:dyDescent="0.15">
      <c r="B4" s="323"/>
      <c r="E4" s="884" t="s">
        <v>261</v>
      </c>
      <c r="F4" s="884"/>
      <c r="G4" s="884"/>
      <c r="H4" s="884"/>
      <c r="I4" s="884"/>
      <c r="J4" s="884"/>
      <c r="K4" s="884"/>
      <c r="M4" s="884" t="s">
        <v>262</v>
      </c>
      <c r="N4" s="884"/>
      <c r="O4" s="884"/>
      <c r="Q4" s="884" t="s">
        <v>263</v>
      </c>
      <c r="R4" s="884"/>
      <c r="S4" s="884"/>
      <c r="T4" s="884"/>
      <c r="U4" s="884"/>
      <c r="W4" s="884" t="s">
        <v>264</v>
      </c>
    </row>
    <row r="5" spans="2:23" x14ac:dyDescent="0.15">
      <c r="B5" s="321" t="s">
        <v>170</v>
      </c>
      <c r="C5" s="321" t="s">
        <v>178</v>
      </c>
      <c r="E5" s="321" t="s">
        <v>265</v>
      </c>
      <c r="F5" s="321"/>
      <c r="G5" s="321" t="s">
        <v>266</v>
      </c>
      <c r="I5" s="321" t="s">
        <v>267</v>
      </c>
      <c r="K5" s="321" t="s">
        <v>261</v>
      </c>
      <c r="M5" s="321" t="s">
        <v>268</v>
      </c>
      <c r="O5" s="321" t="s">
        <v>269</v>
      </c>
      <c r="Q5" s="321" t="s">
        <v>268</v>
      </c>
      <c r="S5" s="321" t="s">
        <v>269</v>
      </c>
      <c r="U5" s="321" t="s">
        <v>261</v>
      </c>
      <c r="W5" s="884"/>
    </row>
    <row r="6" spans="2:23" x14ac:dyDescent="0.15">
      <c r="B6" s="321">
        <v>1</v>
      </c>
      <c r="C6" s="326" t="s">
        <v>270</v>
      </c>
      <c r="D6" s="321" t="s">
        <v>271</v>
      </c>
      <c r="E6" s="327">
        <v>0.375</v>
      </c>
      <c r="F6" s="321" t="s">
        <v>233</v>
      </c>
      <c r="G6" s="327">
        <v>0.75</v>
      </c>
      <c r="H6" s="322" t="s">
        <v>272</v>
      </c>
      <c r="I6" s="327">
        <v>4.1666666666666664E-2</v>
      </c>
      <c r="J6" s="322" t="s">
        <v>218</v>
      </c>
      <c r="K6" s="328">
        <f t="shared" ref="K6:K8" si="0">(G6-E6-I6)*24</f>
        <v>8</v>
      </c>
      <c r="M6" s="327">
        <v>0.39583333333333331</v>
      </c>
      <c r="N6" s="321" t="s">
        <v>233</v>
      </c>
      <c r="O6" s="327">
        <v>0.6875</v>
      </c>
      <c r="Q6" s="329">
        <f>IF(E6&lt;M6,M6,E6)</f>
        <v>0.39583333333333331</v>
      </c>
      <c r="R6" s="321" t="s">
        <v>233</v>
      </c>
      <c r="S6" s="329">
        <f t="shared" ref="S6:S8" si="1">IF(G6&gt;O6,O6,G6)</f>
        <v>0.6875</v>
      </c>
      <c r="U6" s="330">
        <f t="shared" ref="U6:U8" si="2">(S6-Q6)*24</f>
        <v>7</v>
      </c>
      <c r="W6" s="331"/>
    </row>
    <row r="7" spans="2:23" x14ac:dyDescent="0.15">
      <c r="B7" s="321">
        <v>2</v>
      </c>
      <c r="C7" s="326" t="s">
        <v>273</v>
      </c>
      <c r="D7" s="321" t="s">
        <v>271</v>
      </c>
      <c r="E7" s="327"/>
      <c r="F7" s="321" t="s">
        <v>233</v>
      </c>
      <c r="G7" s="327"/>
      <c r="H7" s="322" t="s">
        <v>272</v>
      </c>
      <c r="I7" s="327">
        <v>0</v>
      </c>
      <c r="J7" s="322" t="s">
        <v>218</v>
      </c>
      <c r="K7" s="328">
        <f t="shared" si="0"/>
        <v>0</v>
      </c>
      <c r="M7" s="327"/>
      <c r="N7" s="321" t="s">
        <v>233</v>
      </c>
      <c r="O7" s="327"/>
      <c r="Q7" s="329">
        <f t="shared" ref="Q7:Q8" si="3">IF(E7&lt;M7,M7,E7)</f>
        <v>0</v>
      </c>
      <c r="R7" s="321" t="s">
        <v>233</v>
      </c>
      <c r="S7" s="329">
        <f t="shared" si="1"/>
        <v>0</v>
      </c>
      <c r="U7" s="330">
        <f t="shared" si="2"/>
        <v>0</v>
      </c>
      <c r="W7" s="331"/>
    </row>
    <row r="8" spans="2:23" x14ac:dyDescent="0.15">
      <c r="B8" s="321">
        <v>3</v>
      </c>
      <c r="C8" s="326" t="s">
        <v>274</v>
      </c>
      <c r="D8" s="321" t="s">
        <v>271</v>
      </c>
      <c r="E8" s="327"/>
      <c r="F8" s="321" t="s">
        <v>233</v>
      </c>
      <c r="G8" s="327"/>
      <c r="H8" s="322" t="s">
        <v>272</v>
      </c>
      <c r="I8" s="327">
        <v>0</v>
      </c>
      <c r="J8" s="322" t="s">
        <v>218</v>
      </c>
      <c r="K8" s="328">
        <f t="shared" si="0"/>
        <v>0</v>
      </c>
      <c r="M8" s="327"/>
      <c r="N8" s="321" t="s">
        <v>233</v>
      </c>
      <c r="O8" s="327"/>
      <c r="Q8" s="329">
        <f t="shared" si="3"/>
        <v>0</v>
      </c>
      <c r="R8" s="321" t="s">
        <v>233</v>
      </c>
      <c r="S8" s="329">
        <f t="shared" si="1"/>
        <v>0</v>
      </c>
      <c r="U8" s="330">
        <f t="shared" si="2"/>
        <v>0</v>
      </c>
      <c r="W8" s="331"/>
    </row>
    <row r="9" spans="2:23" x14ac:dyDescent="0.15">
      <c r="B9" s="321">
        <v>4</v>
      </c>
      <c r="C9" s="326" t="s">
        <v>275</v>
      </c>
      <c r="D9" s="321" t="s">
        <v>271</v>
      </c>
      <c r="E9" s="327"/>
      <c r="F9" s="321" t="s">
        <v>233</v>
      </c>
      <c r="G9" s="327"/>
      <c r="H9" s="322" t="s">
        <v>272</v>
      </c>
      <c r="I9" s="327">
        <v>0</v>
      </c>
      <c r="J9" s="322" t="s">
        <v>218</v>
      </c>
      <c r="K9" s="328">
        <f>(G9-E9-I9)*24</f>
        <v>0</v>
      </c>
      <c r="M9" s="327"/>
      <c r="N9" s="321" t="s">
        <v>233</v>
      </c>
      <c r="O9" s="327"/>
      <c r="Q9" s="329">
        <f>IF(E9&lt;M9,M9,E9)</f>
        <v>0</v>
      </c>
      <c r="R9" s="321" t="s">
        <v>233</v>
      </c>
      <c r="S9" s="329">
        <f>IF(G9&gt;O9,O9,G9)</f>
        <v>0</v>
      </c>
      <c r="U9" s="330">
        <f>(S9-Q9)*24</f>
        <v>0</v>
      </c>
      <c r="W9" s="331"/>
    </row>
    <row r="10" spans="2:23" x14ac:dyDescent="0.15">
      <c r="B10" s="321">
        <v>5</v>
      </c>
      <c r="C10" s="326" t="s">
        <v>276</v>
      </c>
      <c r="D10" s="321" t="s">
        <v>271</v>
      </c>
      <c r="E10" s="327"/>
      <c r="F10" s="321" t="s">
        <v>233</v>
      </c>
      <c r="G10" s="327"/>
      <c r="H10" s="322" t="s">
        <v>272</v>
      </c>
      <c r="I10" s="327">
        <v>0</v>
      </c>
      <c r="J10" s="322" t="s">
        <v>218</v>
      </c>
      <c r="K10" s="328">
        <f>(G10-E10-I10)*24</f>
        <v>0</v>
      </c>
      <c r="M10" s="327"/>
      <c r="N10" s="321" t="s">
        <v>233</v>
      </c>
      <c r="O10" s="327"/>
      <c r="Q10" s="329">
        <f t="shared" ref="Q10:Q25" si="4">IF(E10&lt;M10,M10,E10)</f>
        <v>0</v>
      </c>
      <c r="R10" s="321" t="s">
        <v>233</v>
      </c>
      <c r="S10" s="329">
        <f t="shared" ref="S10:S25" si="5">IF(G10&gt;O10,O10,G10)</f>
        <v>0</v>
      </c>
      <c r="U10" s="330">
        <f t="shared" ref="U10:U25" si="6">(S10-Q10)*24</f>
        <v>0</v>
      </c>
      <c r="W10" s="331"/>
    </row>
    <row r="11" spans="2:23" x14ac:dyDescent="0.15">
      <c r="B11" s="321">
        <v>6</v>
      </c>
      <c r="C11" s="326" t="s">
        <v>277</v>
      </c>
      <c r="D11" s="321" t="s">
        <v>271</v>
      </c>
      <c r="E11" s="327"/>
      <c r="F11" s="321" t="s">
        <v>233</v>
      </c>
      <c r="G11" s="327"/>
      <c r="H11" s="322" t="s">
        <v>272</v>
      </c>
      <c r="I11" s="327">
        <v>0</v>
      </c>
      <c r="J11" s="322" t="s">
        <v>218</v>
      </c>
      <c r="K11" s="328">
        <f t="shared" ref="K11:K25" si="7">(G11-E11-I11)*24</f>
        <v>0</v>
      </c>
      <c r="M11" s="327"/>
      <c r="N11" s="321" t="s">
        <v>233</v>
      </c>
      <c r="O11" s="327"/>
      <c r="Q11" s="329">
        <f t="shared" si="4"/>
        <v>0</v>
      </c>
      <c r="R11" s="321" t="s">
        <v>233</v>
      </c>
      <c r="S11" s="329">
        <f t="shared" si="5"/>
        <v>0</v>
      </c>
      <c r="U11" s="330">
        <f t="shared" si="6"/>
        <v>0</v>
      </c>
      <c r="W11" s="331"/>
    </row>
    <row r="12" spans="2:23" x14ac:dyDescent="0.15">
      <c r="B12" s="321">
        <v>7</v>
      </c>
      <c r="C12" s="326" t="s">
        <v>278</v>
      </c>
      <c r="D12" s="321" t="s">
        <v>271</v>
      </c>
      <c r="E12" s="327"/>
      <c r="F12" s="321" t="s">
        <v>233</v>
      </c>
      <c r="G12" s="327"/>
      <c r="H12" s="322" t="s">
        <v>272</v>
      </c>
      <c r="I12" s="327">
        <v>0</v>
      </c>
      <c r="J12" s="322" t="s">
        <v>218</v>
      </c>
      <c r="K12" s="328">
        <f t="shared" si="7"/>
        <v>0</v>
      </c>
      <c r="M12" s="327"/>
      <c r="N12" s="321" t="s">
        <v>233</v>
      </c>
      <c r="O12" s="327"/>
      <c r="Q12" s="329">
        <f t="shared" si="4"/>
        <v>0</v>
      </c>
      <c r="R12" s="321" t="s">
        <v>233</v>
      </c>
      <c r="S12" s="329">
        <f t="shared" si="5"/>
        <v>0</v>
      </c>
      <c r="U12" s="330">
        <f t="shared" si="6"/>
        <v>0</v>
      </c>
      <c r="W12" s="331"/>
    </row>
    <row r="13" spans="2:23" x14ac:dyDescent="0.15">
      <c r="B13" s="321">
        <v>8</v>
      </c>
      <c r="C13" s="326" t="s">
        <v>279</v>
      </c>
      <c r="D13" s="321" t="s">
        <v>271</v>
      </c>
      <c r="E13" s="327"/>
      <c r="F13" s="321" t="s">
        <v>233</v>
      </c>
      <c r="G13" s="327"/>
      <c r="H13" s="322" t="s">
        <v>272</v>
      </c>
      <c r="I13" s="327">
        <v>0</v>
      </c>
      <c r="J13" s="322" t="s">
        <v>218</v>
      </c>
      <c r="K13" s="328">
        <f t="shared" si="7"/>
        <v>0</v>
      </c>
      <c r="M13" s="327"/>
      <c r="N13" s="321" t="s">
        <v>233</v>
      </c>
      <c r="O13" s="327"/>
      <c r="Q13" s="329">
        <f t="shared" si="4"/>
        <v>0</v>
      </c>
      <c r="R13" s="321" t="s">
        <v>233</v>
      </c>
      <c r="S13" s="329">
        <f t="shared" si="5"/>
        <v>0</v>
      </c>
      <c r="U13" s="330">
        <f t="shared" si="6"/>
        <v>0</v>
      </c>
      <c r="W13" s="331"/>
    </row>
    <row r="14" spans="2:23" x14ac:dyDescent="0.15">
      <c r="B14" s="321">
        <v>9</v>
      </c>
      <c r="C14" s="326" t="s">
        <v>280</v>
      </c>
      <c r="D14" s="321" t="s">
        <v>271</v>
      </c>
      <c r="E14" s="327"/>
      <c r="F14" s="321" t="s">
        <v>233</v>
      </c>
      <c r="G14" s="327"/>
      <c r="H14" s="322" t="s">
        <v>272</v>
      </c>
      <c r="I14" s="327">
        <v>0</v>
      </c>
      <c r="J14" s="322" t="s">
        <v>218</v>
      </c>
      <c r="K14" s="328">
        <f t="shared" si="7"/>
        <v>0</v>
      </c>
      <c r="M14" s="327"/>
      <c r="N14" s="321" t="s">
        <v>233</v>
      </c>
      <c r="O14" s="327"/>
      <c r="Q14" s="329">
        <f t="shared" si="4"/>
        <v>0</v>
      </c>
      <c r="R14" s="321" t="s">
        <v>233</v>
      </c>
      <c r="S14" s="329">
        <f t="shared" si="5"/>
        <v>0</v>
      </c>
      <c r="U14" s="330">
        <f t="shared" si="6"/>
        <v>0</v>
      </c>
      <c r="W14" s="331"/>
    </row>
    <row r="15" spans="2:23" x14ac:dyDescent="0.15">
      <c r="B15" s="321">
        <v>10</v>
      </c>
      <c r="C15" s="326" t="s">
        <v>281</v>
      </c>
      <c r="D15" s="321" t="s">
        <v>271</v>
      </c>
      <c r="E15" s="327"/>
      <c r="F15" s="321" t="s">
        <v>233</v>
      </c>
      <c r="G15" s="327"/>
      <c r="H15" s="322" t="s">
        <v>272</v>
      </c>
      <c r="I15" s="327">
        <v>0</v>
      </c>
      <c r="J15" s="322" t="s">
        <v>218</v>
      </c>
      <c r="K15" s="328">
        <f t="shared" si="7"/>
        <v>0</v>
      </c>
      <c r="M15" s="327"/>
      <c r="N15" s="321" t="s">
        <v>233</v>
      </c>
      <c r="O15" s="327"/>
      <c r="Q15" s="329">
        <f t="shared" si="4"/>
        <v>0</v>
      </c>
      <c r="R15" s="321" t="s">
        <v>233</v>
      </c>
      <c r="S15" s="329">
        <f>IF(G15&gt;O15,O15,G15)</f>
        <v>0</v>
      </c>
      <c r="U15" s="330">
        <f t="shared" si="6"/>
        <v>0</v>
      </c>
      <c r="W15" s="331"/>
    </row>
    <row r="16" spans="2:23" x14ac:dyDescent="0.15">
      <c r="B16" s="321">
        <v>11</v>
      </c>
      <c r="C16" s="326" t="s">
        <v>282</v>
      </c>
      <c r="D16" s="321" t="s">
        <v>271</v>
      </c>
      <c r="E16" s="327"/>
      <c r="F16" s="321" t="s">
        <v>233</v>
      </c>
      <c r="G16" s="327"/>
      <c r="H16" s="322" t="s">
        <v>272</v>
      </c>
      <c r="I16" s="327">
        <v>0</v>
      </c>
      <c r="J16" s="322" t="s">
        <v>218</v>
      </c>
      <c r="K16" s="328">
        <f t="shared" si="7"/>
        <v>0</v>
      </c>
      <c r="M16" s="327"/>
      <c r="N16" s="321" t="s">
        <v>233</v>
      </c>
      <c r="O16" s="327"/>
      <c r="Q16" s="329">
        <f t="shared" si="4"/>
        <v>0</v>
      </c>
      <c r="R16" s="321" t="s">
        <v>233</v>
      </c>
      <c r="S16" s="329">
        <f t="shared" si="5"/>
        <v>0</v>
      </c>
      <c r="U16" s="330">
        <f t="shared" si="6"/>
        <v>0</v>
      </c>
      <c r="W16" s="331"/>
    </row>
    <row r="17" spans="2:23" x14ac:dyDescent="0.15">
      <c r="B17" s="321">
        <v>12</v>
      </c>
      <c r="C17" s="326" t="s">
        <v>283</v>
      </c>
      <c r="D17" s="321" t="s">
        <v>271</v>
      </c>
      <c r="E17" s="327"/>
      <c r="F17" s="321" t="s">
        <v>233</v>
      </c>
      <c r="G17" s="327"/>
      <c r="H17" s="322" t="s">
        <v>272</v>
      </c>
      <c r="I17" s="327">
        <v>0</v>
      </c>
      <c r="J17" s="322" t="s">
        <v>218</v>
      </c>
      <c r="K17" s="328">
        <f t="shared" si="7"/>
        <v>0</v>
      </c>
      <c r="M17" s="327"/>
      <c r="N17" s="321" t="s">
        <v>233</v>
      </c>
      <c r="O17" s="327"/>
      <c r="Q17" s="329">
        <f t="shared" si="4"/>
        <v>0</v>
      </c>
      <c r="R17" s="321" t="s">
        <v>233</v>
      </c>
      <c r="S17" s="329">
        <f t="shared" si="5"/>
        <v>0</v>
      </c>
      <c r="U17" s="330">
        <f t="shared" si="6"/>
        <v>0</v>
      </c>
      <c r="W17" s="331"/>
    </row>
    <row r="18" spans="2:23" x14ac:dyDescent="0.15">
      <c r="B18" s="321">
        <v>13</v>
      </c>
      <c r="C18" s="326" t="s">
        <v>284</v>
      </c>
      <c r="D18" s="321" t="s">
        <v>271</v>
      </c>
      <c r="E18" s="327"/>
      <c r="F18" s="321" t="s">
        <v>233</v>
      </c>
      <c r="G18" s="327"/>
      <c r="H18" s="322" t="s">
        <v>272</v>
      </c>
      <c r="I18" s="327">
        <v>0</v>
      </c>
      <c r="J18" s="322" t="s">
        <v>218</v>
      </c>
      <c r="K18" s="328">
        <f t="shared" si="7"/>
        <v>0</v>
      </c>
      <c r="M18" s="327"/>
      <c r="N18" s="321" t="s">
        <v>233</v>
      </c>
      <c r="O18" s="327"/>
      <c r="Q18" s="329">
        <f t="shared" si="4"/>
        <v>0</v>
      </c>
      <c r="R18" s="321" t="s">
        <v>233</v>
      </c>
      <c r="S18" s="329">
        <f t="shared" si="5"/>
        <v>0</v>
      </c>
      <c r="U18" s="330">
        <f t="shared" si="6"/>
        <v>0</v>
      </c>
      <c r="W18" s="331"/>
    </row>
    <row r="19" spans="2:23" x14ac:dyDescent="0.15">
      <c r="B19" s="321">
        <v>14</v>
      </c>
      <c r="C19" s="326" t="s">
        <v>285</v>
      </c>
      <c r="D19" s="321" t="s">
        <v>271</v>
      </c>
      <c r="E19" s="327"/>
      <c r="F19" s="321" t="s">
        <v>233</v>
      </c>
      <c r="G19" s="327"/>
      <c r="H19" s="322" t="s">
        <v>272</v>
      </c>
      <c r="I19" s="327">
        <v>0</v>
      </c>
      <c r="J19" s="322" t="s">
        <v>218</v>
      </c>
      <c r="K19" s="328">
        <f t="shared" si="7"/>
        <v>0</v>
      </c>
      <c r="M19" s="327"/>
      <c r="N19" s="321" t="s">
        <v>233</v>
      </c>
      <c r="O19" s="327"/>
      <c r="Q19" s="329">
        <f t="shared" si="4"/>
        <v>0</v>
      </c>
      <c r="R19" s="321" t="s">
        <v>233</v>
      </c>
      <c r="S19" s="329">
        <f t="shared" si="5"/>
        <v>0</v>
      </c>
      <c r="U19" s="330">
        <f t="shared" si="6"/>
        <v>0</v>
      </c>
      <c r="W19" s="331"/>
    </row>
    <row r="20" spans="2:23" x14ac:dyDescent="0.15">
      <c r="B20" s="321">
        <v>15</v>
      </c>
      <c r="C20" s="326" t="s">
        <v>286</v>
      </c>
      <c r="D20" s="321" t="s">
        <v>271</v>
      </c>
      <c r="E20" s="327"/>
      <c r="F20" s="321" t="s">
        <v>233</v>
      </c>
      <c r="G20" s="327"/>
      <c r="H20" s="322" t="s">
        <v>272</v>
      </c>
      <c r="I20" s="327">
        <v>0</v>
      </c>
      <c r="J20" s="322" t="s">
        <v>218</v>
      </c>
      <c r="K20" s="332">
        <f t="shared" si="7"/>
        <v>0</v>
      </c>
      <c r="M20" s="327"/>
      <c r="N20" s="321" t="s">
        <v>233</v>
      </c>
      <c r="O20" s="327"/>
      <c r="Q20" s="329">
        <f t="shared" si="4"/>
        <v>0</v>
      </c>
      <c r="R20" s="321" t="s">
        <v>233</v>
      </c>
      <c r="S20" s="329">
        <f t="shared" si="5"/>
        <v>0</v>
      </c>
      <c r="U20" s="330">
        <f t="shared" si="6"/>
        <v>0</v>
      </c>
      <c r="W20" s="331"/>
    </row>
    <row r="21" spans="2:23" x14ac:dyDescent="0.15">
      <c r="B21" s="321">
        <v>16</v>
      </c>
      <c r="C21" s="326" t="s">
        <v>287</v>
      </c>
      <c r="D21" s="321" t="s">
        <v>271</v>
      </c>
      <c r="E21" s="327"/>
      <c r="F21" s="321" t="s">
        <v>233</v>
      </c>
      <c r="G21" s="327"/>
      <c r="H21" s="322" t="s">
        <v>272</v>
      </c>
      <c r="I21" s="327">
        <v>0</v>
      </c>
      <c r="J21" s="322" t="s">
        <v>218</v>
      </c>
      <c r="K21" s="328">
        <f t="shared" si="7"/>
        <v>0</v>
      </c>
      <c r="M21" s="327"/>
      <c r="N21" s="321" t="s">
        <v>233</v>
      </c>
      <c r="O21" s="327"/>
      <c r="Q21" s="329">
        <f t="shared" si="4"/>
        <v>0</v>
      </c>
      <c r="R21" s="321" t="s">
        <v>233</v>
      </c>
      <c r="S21" s="329">
        <f t="shared" si="5"/>
        <v>0</v>
      </c>
      <c r="U21" s="330">
        <f t="shared" si="6"/>
        <v>0</v>
      </c>
      <c r="W21" s="331"/>
    </row>
    <row r="22" spans="2:23" x14ac:dyDescent="0.15">
      <c r="B22" s="321">
        <v>17</v>
      </c>
      <c r="C22" s="326" t="s">
        <v>288</v>
      </c>
      <c r="D22" s="321" t="s">
        <v>271</v>
      </c>
      <c r="E22" s="327"/>
      <c r="F22" s="321" t="s">
        <v>233</v>
      </c>
      <c r="G22" s="327"/>
      <c r="H22" s="322" t="s">
        <v>272</v>
      </c>
      <c r="I22" s="327">
        <v>0</v>
      </c>
      <c r="J22" s="322" t="s">
        <v>218</v>
      </c>
      <c r="K22" s="328">
        <f t="shared" si="7"/>
        <v>0</v>
      </c>
      <c r="M22" s="327"/>
      <c r="N22" s="321" t="s">
        <v>233</v>
      </c>
      <c r="O22" s="327"/>
      <c r="Q22" s="329">
        <f t="shared" si="4"/>
        <v>0</v>
      </c>
      <c r="R22" s="321" t="s">
        <v>233</v>
      </c>
      <c r="S22" s="329">
        <f t="shared" si="5"/>
        <v>0</v>
      </c>
      <c r="U22" s="330">
        <f t="shared" si="6"/>
        <v>0</v>
      </c>
      <c r="W22" s="331"/>
    </row>
    <row r="23" spans="2:23" x14ac:dyDescent="0.15">
      <c r="B23" s="321">
        <v>18</v>
      </c>
      <c r="C23" s="326" t="s">
        <v>289</v>
      </c>
      <c r="D23" s="321" t="s">
        <v>271</v>
      </c>
      <c r="E23" s="327"/>
      <c r="F23" s="321" t="s">
        <v>233</v>
      </c>
      <c r="G23" s="327"/>
      <c r="H23" s="322" t="s">
        <v>272</v>
      </c>
      <c r="I23" s="327">
        <v>0</v>
      </c>
      <c r="J23" s="322" t="s">
        <v>218</v>
      </c>
      <c r="K23" s="328">
        <f t="shared" si="7"/>
        <v>0</v>
      </c>
      <c r="M23" s="327"/>
      <c r="N23" s="321" t="s">
        <v>233</v>
      </c>
      <c r="O23" s="327"/>
      <c r="Q23" s="329">
        <f t="shared" si="4"/>
        <v>0</v>
      </c>
      <c r="R23" s="321" t="s">
        <v>233</v>
      </c>
      <c r="S23" s="329">
        <f t="shared" si="5"/>
        <v>0</v>
      </c>
      <c r="U23" s="330">
        <f t="shared" si="6"/>
        <v>0</v>
      </c>
      <c r="W23" s="331"/>
    </row>
    <row r="24" spans="2:23" x14ac:dyDescent="0.15">
      <c r="B24" s="321">
        <v>19</v>
      </c>
      <c r="C24" s="326" t="s">
        <v>290</v>
      </c>
      <c r="D24" s="321" t="s">
        <v>271</v>
      </c>
      <c r="E24" s="327"/>
      <c r="F24" s="321" t="s">
        <v>233</v>
      </c>
      <c r="G24" s="327"/>
      <c r="H24" s="322" t="s">
        <v>272</v>
      </c>
      <c r="I24" s="327">
        <v>0</v>
      </c>
      <c r="J24" s="322" t="s">
        <v>218</v>
      </c>
      <c r="K24" s="328">
        <f t="shared" si="7"/>
        <v>0</v>
      </c>
      <c r="M24" s="327"/>
      <c r="N24" s="321" t="s">
        <v>233</v>
      </c>
      <c r="O24" s="327"/>
      <c r="Q24" s="329">
        <f t="shared" si="4"/>
        <v>0</v>
      </c>
      <c r="R24" s="321" t="s">
        <v>233</v>
      </c>
      <c r="S24" s="329">
        <f t="shared" si="5"/>
        <v>0</v>
      </c>
      <c r="U24" s="330">
        <f t="shared" si="6"/>
        <v>0</v>
      </c>
      <c r="W24" s="331"/>
    </row>
    <row r="25" spans="2:23" x14ac:dyDescent="0.15">
      <c r="B25" s="321">
        <v>20</v>
      </c>
      <c r="C25" s="326" t="s">
        <v>291</v>
      </c>
      <c r="D25" s="321" t="s">
        <v>271</v>
      </c>
      <c r="E25" s="327"/>
      <c r="F25" s="321" t="s">
        <v>233</v>
      </c>
      <c r="G25" s="327"/>
      <c r="H25" s="322" t="s">
        <v>272</v>
      </c>
      <c r="I25" s="327">
        <v>0</v>
      </c>
      <c r="J25" s="322" t="s">
        <v>218</v>
      </c>
      <c r="K25" s="328">
        <f t="shared" si="7"/>
        <v>0</v>
      </c>
      <c r="M25" s="327"/>
      <c r="N25" s="321" t="s">
        <v>233</v>
      </c>
      <c r="O25" s="327"/>
      <c r="Q25" s="329">
        <f t="shared" si="4"/>
        <v>0</v>
      </c>
      <c r="R25" s="321" t="s">
        <v>233</v>
      </c>
      <c r="S25" s="329">
        <f t="shared" si="5"/>
        <v>0</v>
      </c>
      <c r="U25" s="330">
        <f t="shared" si="6"/>
        <v>0</v>
      </c>
      <c r="W25" s="331"/>
    </row>
    <row r="26" spans="2:23" x14ac:dyDescent="0.15">
      <c r="B26" s="321">
        <v>21</v>
      </c>
      <c r="C26" s="326" t="s">
        <v>292</v>
      </c>
      <c r="D26" s="321" t="s">
        <v>271</v>
      </c>
      <c r="E26" s="333"/>
      <c r="F26" s="321" t="s">
        <v>233</v>
      </c>
      <c r="G26" s="333"/>
      <c r="H26" s="322" t="s">
        <v>272</v>
      </c>
      <c r="I26" s="333"/>
      <c r="J26" s="322" t="s">
        <v>218</v>
      </c>
      <c r="K26" s="326">
        <v>1</v>
      </c>
      <c r="M26" s="328"/>
      <c r="N26" s="321" t="s">
        <v>233</v>
      </c>
      <c r="O26" s="328"/>
      <c r="Q26" s="328"/>
      <c r="R26" s="321" t="s">
        <v>233</v>
      </c>
      <c r="S26" s="328"/>
      <c r="U26" s="326">
        <v>1</v>
      </c>
      <c r="W26" s="331"/>
    </row>
    <row r="27" spans="2:23" x14ac:dyDescent="0.15">
      <c r="B27" s="321">
        <v>22</v>
      </c>
      <c r="C27" s="326" t="s">
        <v>293</v>
      </c>
      <c r="D27" s="321" t="s">
        <v>271</v>
      </c>
      <c r="E27" s="333"/>
      <c r="F27" s="321" t="s">
        <v>233</v>
      </c>
      <c r="G27" s="333"/>
      <c r="H27" s="322" t="s">
        <v>272</v>
      </c>
      <c r="I27" s="333"/>
      <c r="J27" s="322" t="s">
        <v>218</v>
      </c>
      <c r="K27" s="326">
        <v>2</v>
      </c>
      <c r="M27" s="328"/>
      <c r="N27" s="321" t="s">
        <v>233</v>
      </c>
      <c r="O27" s="328"/>
      <c r="Q27" s="328"/>
      <c r="R27" s="321" t="s">
        <v>233</v>
      </c>
      <c r="S27" s="328"/>
      <c r="U27" s="326">
        <v>2</v>
      </c>
      <c r="W27" s="331"/>
    </row>
    <row r="28" spans="2:23" x14ac:dyDescent="0.15">
      <c r="B28" s="321">
        <v>23</v>
      </c>
      <c r="C28" s="326" t="s">
        <v>294</v>
      </c>
      <c r="D28" s="321" t="s">
        <v>271</v>
      </c>
      <c r="E28" s="333"/>
      <c r="F28" s="321" t="s">
        <v>233</v>
      </c>
      <c r="G28" s="333"/>
      <c r="H28" s="322" t="s">
        <v>272</v>
      </c>
      <c r="I28" s="333"/>
      <c r="J28" s="322" t="s">
        <v>218</v>
      </c>
      <c r="K28" s="326">
        <v>3</v>
      </c>
      <c r="M28" s="328"/>
      <c r="N28" s="321" t="s">
        <v>233</v>
      </c>
      <c r="O28" s="328"/>
      <c r="Q28" s="328"/>
      <c r="R28" s="321" t="s">
        <v>233</v>
      </c>
      <c r="S28" s="328"/>
      <c r="U28" s="326">
        <v>3</v>
      </c>
      <c r="W28" s="331"/>
    </row>
    <row r="29" spans="2:23" x14ac:dyDescent="0.15">
      <c r="B29" s="321">
        <v>24</v>
      </c>
      <c r="C29" s="326" t="s">
        <v>295</v>
      </c>
      <c r="D29" s="321" t="s">
        <v>271</v>
      </c>
      <c r="E29" s="333"/>
      <c r="F29" s="321" t="s">
        <v>233</v>
      </c>
      <c r="G29" s="333"/>
      <c r="H29" s="322" t="s">
        <v>272</v>
      </c>
      <c r="I29" s="333"/>
      <c r="J29" s="322" t="s">
        <v>218</v>
      </c>
      <c r="K29" s="326">
        <v>4</v>
      </c>
      <c r="M29" s="328"/>
      <c r="N29" s="321" t="s">
        <v>233</v>
      </c>
      <c r="O29" s="328"/>
      <c r="Q29" s="328"/>
      <c r="R29" s="321" t="s">
        <v>233</v>
      </c>
      <c r="S29" s="328"/>
      <c r="U29" s="326">
        <v>4</v>
      </c>
      <c r="W29" s="331"/>
    </row>
    <row r="30" spans="2:23" x14ac:dyDescent="0.15">
      <c r="B30" s="321">
        <v>25</v>
      </c>
      <c r="C30" s="326" t="s">
        <v>296</v>
      </c>
      <c r="D30" s="321" t="s">
        <v>271</v>
      </c>
      <c r="E30" s="333"/>
      <c r="F30" s="321" t="s">
        <v>233</v>
      </c>
      <c r="G30" s="333"/>
      <c r="H30" s="322" t="s">
        <v>272</v>
      </c>
      <c r="I30" s="333"/>
      <c r="J30" s="322" t="s">
        <v>218</v>
      </c>
      <c r="K30" s="326">
        <v>4</v>
      </c>
      <c r="M30" s="328"/>
      <c r="N30" s="321" t="s">
        <v>233</v>
      </c>
      <c r="O30" s="328"/>
      <c r="Q30" s="328"/>
      <c r="R30" s="321" t="s">
        <v>233</v>
      </c>
      <c r="S30" s="328"/>
      <c r="U30" s="326">
        <v>3</v>
      </c>
      <c r="W30" s="331"/>
    </row>
    <row r="31" spans="2:23" x14ac:dyDescent="0.15">
      <c r="B31" s="321">
        <v>26</v>
      </c>
      <c r="C31" s="326" t="s">
        <v>297</v>
      </c>
      <c r="D31" s="321" t="s">
        <v>271</v>
      </c>
      <c r="E31" s="333"/>
      <c r="F31" s="321" t="s">
        <v>233</v>
      </c>
      <c r="G31" s="333"/>
      <c r="H31" s="322" t="s">
        <v>272</v>
      </c>
      <c r="I31" s="333"/>
      <c r="J31" s="322" t="s">
        <v>218</v>
      </c>
      <c r="K31" s="326">
        <v>5</v>
      </c>
      <c r="M31" s="328"/>
      <c r="N31" s="321" t="s">
        <v>233</v>
      </c>
      <c r="O31" s="328"/>
      <c r="Q31" s="328"/>
      <c r="R31" s="321" t="s">
        <v>233</v>
      </c>
      <c r="S31" s="328"/>
      <c r="U31" s="326">
        <v>5</v>
      </c>
      <c r="W31" s="331"/>
    </row>
    <row r="32" spans="2:23" x14ac:dyDescent="0.15">
      <c r="B32" s="321">
        <v>27</v>
      </c>
      <c r="C32" s="326" t="s">
        <v>298</v>
      </c>
      <c r="D32" s="321" t="s">
        <v>271</v>
      </c>
      <c r="E32" s="333"/>
      <c r="F32" s="321" t="s">
        <v>233</v>
      </c>
      <c r="G32" s="333"/>
      <c r="H32" s="322" t="s">
        <v>272</v>
      </c>
      <c r="I32" s="333"/>
      <c r="J32" s="322" t="s">
        <v>218</v>
      </c>
      <c r="K32" s="326">
        <v>0</v>
      </c>
      <c r="M32" s="328"/>
      <c r="N32" s="321" t="s">
        <v>233</v>
      </c>
      <c r="O32" s="328"/>
      <c r="Q32" s="328"/>
      <c r="R32" s="321" t="s">
        <v>233</v>
      </c>
      <c r="S32" s="328"/>
      <c r="U32" s="326">
        <v>0</v>
      </c>
      <c r="W32" s="331" t="s">
        <v>299</v>
      </c>
    </row>
    <row r="33" spans="2:23" x14ac:dyDescent="0.15">
      <c r="B33" s="321">
        <v>28</v>
      </c>
      <c r="C33" s="326" t="s">
        <v>300</v>
      </c>
      <c r="D33" s="321" t="s">
        <v>271</v>
      </c>
      <c r="E33" s="333"/>
      <c r="F33" s="321" t="s">
        <v>233</v>
      </c>
      <c r="G33" s="333"/>
      <c r="H33" s="322" t="s">
        <v>272</v>
      </c>
      <c r="I33" s="333"/>
      <c r="J33" s="322" t="s">
        <v>218</v>
      </c>
      <c r="K33" s="326"/>
      <c r="M33" s="328"/>
      <c r="N33" s="321" t="s">
        <v>233</v>
      </c>
      <c r="O33" s="328"/>
      <c r="Q33" s="328"/>
      <c r="R33" s="321" t="s">
        <v>233</v>
      </c>
      <c r="S33" s="328"/>
      <c r="U33" s="326"/>
      <c r="W33" s="331"/>
    </row>
    <row r="34" spans="2:23" x14ac:dyDescent="0.15">
      <c r="B34" s="321">
        <v>29</v>
      </c>
      <c r="C34" s="326" t="s">
        <v>300</v>
      </c>
      <c r="D34" s="321" t="s">
        <v>271</v>
      </c>
      <c r="E34" s="333"/>
      <c r="F34" s="321" t="s">
        <v>233</v>
      </c>
      <c r="G34" s="333"/>
      <c r="H34" s="322" t="s">
        <v>272</v>
      </c>
      <c r="I34" s="333"/>
      <c r="J34" s="322" t="s">
        <v>218</v>
      </c>
      <c r="K34" s="326"/>
      <c r="M34" s="328"/>
      <c r="N34" s="321" t="s">
        <v>233</v>
      </c>
      <c r="O34" s="328"/>
      <c r="Q34" s="328"/>
      <c r="R34" s="321" t="s">
        <v>233</v>
      </c>
      <c r="S34" s="328"/>
      <c r="U34" s="326"/>
      <c r="W34" s="331"/>
    </row>
    <row r="35" spans="2:23" x14ac:dyDescent="0.15">
      <c r="B35" s="321">
        <v>30</v>
      </c>
      <c r="C35" s="326" t="s">
        <v>300</v>
      </c>
      <c r="D35" s="321" t="s">
        <v>271</v>
      </c>
      <c r="E35" s="333"/>
      <c r="F35" s="321" t="s">
        <v>233</v>
      </c>
      <c r="G35" s="333"/>
      <c r="H35" s="322" t="s">
        <v>272</v>
      </c>
      <c r="I35" s="333"/>
      <c r="J35" s="322" t="s">
        <v>218</v>
      </c>
      <c r="K35" s="326"/>
      <c r="M35" s="328"/>
      <c r="N35" s="321" t="s">
        <v>233</v>
      </c>
      <c r="O35" s="328"/>
      <c r="Q35" s="328"/>
      <c r="R35" s="321" t="s">
        <v>233</v>
      </c>
      <c r="S35" s="328"/>
      <c r="U35" s="326"/>
      <c r="W35" s="331"/>
    </row>
    <row r="36" spans="2:23" x14ac:dyDescent="0.15">
      <c r="C36" s="334"/>
    </row>
    <row r="37" spans="2:23" x14ac:dyDescent="0.15">
      <c r="C37" s="335" t="s">
        <v>301</v>
      </c>
    </row>
    <row r="38" spans="2:23" x14ac:dyDescent="0.15">
      <c r="C38" s="335" t="s">
        <v>302</v>
      </c>
    </row>
    <row r="39" spans="2:23" x14ac:dyDescent="0.15">
      <c r="C39" s="335" t="s">
        <v>303</v>
      </c>
    </row>
    <row r="40" spans="2:23" x14ac:dyDescent="0.15">
      <c r="C40" s="335" t="s">
        <v>304</v>
      </c>
    </row>
    <row r="41" spans="2:23" x14ac:dyDescent="0.15">
      <c r="C41" s="323" t="s">
        <v>305</v>
      </c>
    </row>
    <row r="42" spans="2:23" x14ac:dyDescent="0.15">
      <c r="C42" s="323" t="s">
        <v>306</v>
      </c>
    </row>
  </sheetData>
  <sheetProtection sheet="1"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zoomScale="55" zoomScaleNormal="55" workbookViewId="0">
      <selection activeCell="D18" sqref="D18"/>
    </sheetView>
  </sheetViews>
  <sheetFormatPr defaultColWidth="10" defaultRowHeight="18.75" x14ac:dyDescent="0.15"/>
  <cols>
    <col min="1" max="1" width="1.875" style="338" customWidth="1"/>
    <col min="2" max="2" width="10" style="338"/>
    <col min="3" max="12" width="45.125" style="338" customWidth="1"/>
    <col min="13" max="16384" width="10" style="338"/>
  </cols>
  <sheetData>
    <row r="1" spans="1:12" x14ac:dyDescent="0.15">
      <c r="A1" s="336"/>
      <c r="B1" s="337" t="s">
        <v>307</v>
      </c>
      <c r="C1" s="337"/>
      <c r="D1" s="337"/>
    </row>
    <row r="2" spans="1:12" x14ac:dyDescent="0.15">
      <c r="A2" s="336"/>
      <c r="B2" s="337"/>
      <c r="C2" s="337"/>
      <c r="D2" s="337"/>
    </row>
    <row r="3" spans="1:12" x14ac:dyDescent="0.15">
      <c r="A3" s="336"/>
      <c r="B3" s="339" t="s">
        <v>170</v>
      </c>
      <c r="C3" s="339" t="s">
        <v>308</v>
      </c>
      <c r="D3" s="337"/>
    </row>
    <row r="4" spans="1:12" x14ac:dyDescent="0.15">
      <c r="A4" s="336"/>
      <c r="B4" s="340">
        <v>1</v>
      </c>
      <c r="C4" s="340" t="s">
        <v>214</v>
      </c>
      <c r="D4" s="337"/>
    </row>
    <row r="5" spans="1:12" x14ac:dyDescent="0.15">
      <c r="A5" s="336"/>
      <c r="B5" s="340">
        <v>2</v>
      </c>
      <c r="C5" s="340" t="s">
        <v>309</v>
      </c>
    </row>
    <row r="6" spans="1:12" x14ac:dyDescent="0.15">
      <c r="A6" s="336"/>
      <c r="B6" s="340">
        <v>3</v>
      </c>
      <c r="C6" s="340" t="s">
        <v>309</v>
      </c>
      <c r="D6" s="337"/>
    </row>
    <row r="7" spans="1:12" x14ac:dyDescent="0.15">
      <c r="A7" s="336"/>
      <c r="B7" s="340">
        <v>4</v>
      </c>
      <c r="C7" s="340" t="s">
        <v>309</v>
      </c>
      <c r="D7" s="337"/>
    </row>
    <row r="8" spans="1:12" x14ac:dyDescent="0.15">
      <c r="A8" s="336"/>
      <c r="B8" s="340">
        <v>5</v>
      </c>
      <c r="C8" s="340" t="s">
        <v>309</v>
      </c>
      <c r="D8" s="337"/>
    </row>
    <row r="9" spans="1:12" x14ac:dyDescent="0.15">
      <c r="A9" s="336"/>
      <c r="B9" s="337"/>
      <c r="C9" s="337"/>
      <c r="D9" s="337"/>
    </row>
    <row r="10" spans="1:12" x14ac:dyDescent="0.15">
      <c r="A10" s="336"/>
      <c r="B10" s="337" t="s">
        <v>310</v>
      </c>
      <c r="C10" s="337"/>
      <c r="D10" s="337"/>
    </row>
    <row r="11" spans="1:12" ht="19.5" thickBot="1" x14ac:dyDescent="0.2">
      <c r="A11" s="336"/>
      <c r="B11" s="337"/>
      <c r="C11" s="337"/>
      <c r="D11" s="337"/>
    </row>
    <row r="12" spans="1:12" ht="19.5" thickBot="1" x14ac:dyDescent="0.2">
      <c r="A12" s="336"/>
      <c r="B12" s="341" t="s">
        <v>171</v>
      </c>
      <c r="C12" s="342" t="s">
        <v>90</v>
      </c>
      <c r="D12" s="343" t="s">
        <v>172</v>
      </c>
      <c r="E12" s="343" t="s">
        <v>173</v>
      </c>
      <c r="F12" s="343" t="s">
        <v>174</v>
      </c>
      <c r="G12" s="344" t="s">
        <v>175</v>
      </c>
      <c r="H12" s="343" t="s">
        <v>343</v>
      </c>
      <c r="I12" s="343" t="s">
        <v>344</v>
      </c>
      <c r="J12" s="343" t="s">
        <v>345</v>
      </c>
      <c r="K12" s="343" t="s">
        <v>309</v>
      </c>
      <c r="L12" s="345" t="s">
        <v>309</v>
      </c>
    </row>
    <row r="13" spans="1:12" x14ac:dyDescent="0.15">
      <c r="A13" s="336"/>
      <c r="B13" s="885" t="s">
        <v>311</v>
      </c>
      <c r="C13" s="346" t="s">
        <v>309</v>
      </c>
      <c r="D13" s="347" t="s">
        <v>312</v>
      </c>
      <c r="E13" s="347" t="s">
        <v>313</v>
      </c>
      <c r="F13" s="347" t="s">
        <v>314</v>
      </c>
      <c r="G13" s="348" t="s">
        <v>315</v>
      </c>
      <c r="H13" s="347" t="s">
        <v>348</v>
      </c>
      <c r="I13" s="347" t="s">
        <v>347</v>
      </c>
      <c r="J13" s="347" t="s">
        <v>346</v>
      </c>
      <c r="K13" s="347" t="s">
        <v>309</v>
      </c>
      <c r="L13" s="349" t="s">
        <v>309</v>
      </c>
    </row>
    <row r="14" spans="1:12" x14ac:dyDescent="0.15">
      <c r="B14" s="886"/>
      <c r="C14" s="350" t="s">
        <v>309</v>
      </c>
      <c r="D14" s="351" t="s">
        <v>316</v>
      </c>
      <c r="E14" s="351" t="s">
        <v>317</v>
      </c>
      <c r="F14" s="351" t="s">
        <v>309</v>
      </c>
      <c r="G14" s="352" t="s">
        <v>318</v>
      </c>
      <c r="H14" s="351" t="s">
        <v>309</v>
      </c>
      <c r="I14" s="351" t="s">
        <v>309</v>
      </c>
      <c r="J14" s="351" t="s">
        <v>309</v>
      </c>
      <c r="K14" s="351" t="s">
        <v>309</v>
      </c>
      <c r="L14" s="353" t="s">
        <v>309</v>
      </c>
    </row>
    <row r="15" spans="1:12" x14ac:dyDescent="0.15">
      <c r="B15" s="886"/>
      <c r="C15" s="350" t="s">
        <v>309</v>
      </c>
      <c r="D15" s="351" t="s">
        <v>319</v>
      </c>
      <c r="E15" s="351" t="s">
        <v>309</v>
      </c>
      <c r="F15" s="351" t="s">
        <v>309</v>
      </c>
      <c r="G15" s="352" t="s">
        <v>320</v>
      </c>
      <c r="H15" s="351" t="s">
        <v>309</v>
      </c>
      <c r="I15" s="351" t="s">
        <v>309</v>
      </c>
      <c r="J15" s="351" t="s">
        <v>309</v>
      </c>
      <c r="K15" s="351" t="s">
        <v>309</v>
      </c>
      <c r="L15" s="353" t="s">
        <v>309</v>
      </c>
    </row>
    <row r="16" spans="1:12" x14ac:dyDescent="0.15">
      <c r="B16" s="886"/>
      <c r="C16" s="350" t="s">
        <v>309</v>
      </c>
      <c r="D16" s="351" t="s">
        <v>314</v>
      </c>
      <c r="E16" s="351" t="s">
        <v>309</v>
      </c>
      <c r="F16" s="351" t="s">
        <v>309</v>
      </c>
      <c r="G16" s="352" t="s">
        <v>313</v>
      </c>
      <c r="H16" s="351" t="s">
        <v>309</v>
      </c>
      <c r="I16" s="351" t="s">
        <v>309</v>
      </c>
      <c r="J16" s="351" t="s">
        <v>309</v>
      </c>
      <c r="K16" s="351" t="s">
        <v>309</v>
      </c>
      <c r="L16" s="353" t="s">
        <v>309</v>
      </c>
    </row>
    <row r="17" spans="2:12" x14ac:dyDescent="0.15">
      <c r="B17" s="886"/>
      <c r="C17" s="350" t="s">
        <v>309</v>
      </c>
      <c r="D17" s="351" t="s">
        <v>349</v>
      </c>
      <c r="E17" s="351" t="s">
        <v>309</v>
      </c>
      <c r="F17" s="351" t="s">
        <v>309</v>
      </c>
      <c r="G17" s="352" t="s">
        <v>317</v>
      </c>
      <c r="H17" s="351" t="s">
        <v>309</v>
      </c>
      <c r="I17" s="351" t="s">
        <v>309</v>
      </c>
      <c r="J17" s="351" t="s">
        <v>309</v>
      </c>
      <c r="K17" s="351" t="s">
        <v>309</v>
      </c>
      <c r="L17" s="353" t="s">
        <v>309</v>
      </c>
    </row>
    <row r="18" spans="2:12" x14ac:dyDescent="0.15">
      <c r="B18" s="886"/>
      <c r="C18" s="350" t="s">
        <v>309</v>
      </c>
      <c r="D18" s="351" t="s">
        <v>309</v>
      </c>
      <c r="E18" s="351" t="s">
        <v>309</v>
      </c>
      <c r="F18" s="351" t="s">
        <v>309</v>
      </c>
      <c r="G18" s="352" t="s">
        <v>321</v>
      </c>
      <c r="H18" s="351" t="s">
        <v>309</v>
      </c>
      <c r="I18" s="351" t="s">
        <v>309</v>
      </c>
      <c r="J18" s="351" t="s">
        <v>309</v>
      </c>
      <c r="K18" s="351" t="s">
        <v>309</v>
      </c>
      <c r="L18" s="353" t="s">
        <v>309</v>
      </c>
    </row>
    <row r="19" spans="2:12" x14ac:dyDescent="0.15">
      <c r="B19" s="886"/>
      <c r="C19" s="350" t="s">
        <v>309</v>
      </c>
      <c r="D19" s="351" t="s">
        <v>309</v>
      </c>
      <c r="E19" s="351" t="s">
        <v>309</v>
      </c>
      <c r="F19" s="351" t="s">
        <v>309</v>
      </c>
      <c r="G19" s="352" t="s">
        <v>322</v>
      </c>
      <c r="H19" s="351" t="s">
        <v>309</v>
      </c>
      <c r="I19" s="351" t="s">
        <v>309</v>
      </c>
      <c r="J19" s="351" t="s">
        <v>309</v>
      </c>
      <c r="K19" s="351" t="s">
        <v>309</v>
      </c>
      <c r="L19" s="353" t="s">
        <v>309</v>
      </c>
    </row>
    <row r="20" spans="2:12" x14ac:dyDescent="0.15">
      <c r="B20" s="886"/>
      <c r="C20" s="350" t="s">
        <v>309</v>
      </c>
      <c r="D20" s="351" t="s">
        <v>309</v>
      </c>
      <c r="E20" s="351" t="s">
        <v>309</v>
      </c>
      <c r="F20" s="351" t="s">
        <v>309</v>
      </c>
      <c r="G20" s="352" t="s">
        <v>323</v>
      </c>
      <c r="H20" s="351" t="s">
        <v>309</v>
      </c>
      <c r="I20" s="351" t="s">
        <v>309</v>
      </c>
      <c r="J20" s="351" t="s">
        <v>309</v>
      </c>
      <c r="K20" s="351" t="s">
        <v>309</v>
      </c>
      <c r="L20" s="353" t="s">
        <v>309</v>
      </c>
    </row>
    <row r="21" spans="2:12" x14ac:dyDescent="0.15">
      <c r="B21" s="886"/>
      <c r="C21" s="350" t="s">
        <v>309</v>
      </c>
      <c r="D21" s="351" t="s">
        <v>309</v>
      </c>
      <c r="E21" s="351" t="s">
        <v>309</v>
      </c>
      <c r="F21" s="351" t="s">
        <v>309</v>
      </c>
      <c r="G21" s="352" t="s">
        <v>324</v>
      </c>
      <c r="H21" s="351" t="s">
        <v>309</v>
      </c>
      <c r="I21" s="351" t="s">
        <v>309</v>
      </c>
      <c r="J21" s="351" t="s">
        <v>309</v>
      </c>
      <c r="K21" s="351" t="s">
        <v>309</v>
      </c>
      <c r="L21" s="353" t="s">
        <v>309</v>
      </c>
    </row>
    <row r="22" spans="2:12" x14ac:dyDescent="0.15">
      <c r="B22" s="886"/>
      <c r="C22" s="350" t="s">
        <v>309</v>
      </c>
      <c r="D22" s="351" t="s">
        <v>309</v>
      </c>
      <c r="E22" s="351" t="s">
        <v>309</v>
      </c>
      <c r="F22" s="351" t="s">
        <v>309</v>
      </c>
      <c r="G22" s="351" t="s">
        <v>309</v>
      </c>
      <c r="H22" s="351" t="s">
        <v>309</v>
      </c>
      <c r="I22" s="351" t="s">
        <v>309</v>
      </c>
      <c r="J22" s="351" t="s">
        <v>309</v>
      </c>
      <c r="K22" s="351" t="s">
        <v>309</v>
      </c>
      <c r="L22" s="353" t="s">
        <v>309</v>
      </c>
    </row>
    <row r="23" spans="2:12" x14ac:dyDescent="0.15">
      <c r="B23" s="886"/>
      <c r="C23" s="350" t="s">
        <v>309</v>
      </c>
      <c r="D23" s="351" t="s">
        <v>309</v>
      </c>
      <c r="E23" s="351" t="s">
        <v>309</v>
      </c>
      <c r="F23" s="351" t="s">
        <v>309</v>
      </c>
      <c r="G23" s="351" t="s">
        <v>309</v>
      </c>
      <c r="H23" s="351" t="s">
        <v>309</v>
      </c>
      <c r="I23" s="351" t="s">
        <v>309</v>
      </c>
      <c r="J23" s="351" t="s">
        <v>309</v>
      </c>
      <c r="K23" s="351" t="s">
        <v>309</v>
      </c>
      <c r="L23" s="353" t="s">
        <v>309</v>
      </c>
    </row>
    <row r="24" spans="2:12" x14ac:dyDescent="0.15">
      <c r="B24" s="886"/>
      <c r="C24" s="350" t="s">
        <v>309</v>
      </c>
      <c r="D24" s="351" t="s">
        <v>309</v>
      </c>
      <c r="E24" s="351" t="s">
        <v>309</v>
      </c>
      <c r="F24" s="351" t="s">
        <v>309</v>
      </c>
      <c r="G24" s="351" t="s">
        <v>309</v>
      </c>
      <c r="H24" s="351" t="s">
        <v>309</v>
      </c>
      <c r="I24" s="351" t="s">
        <v>309</v>
      </c>
      <c r="J24" s="351" t="s">
        <v>309</v>
      </c>
      <c r="K24" s="351" t="s">
        <v>309</v>
      </c>
      <c r="L24" s="353" t="s">
        <v>309</v>
      </c>
    </row>
    <row r="25" spans="2:12" ht="19.5" thickBot="1" x14ac:dyDescent="0.2">
      <c r="B25" s="887"/>
      <c r="C25" s="354" t="s">
        <v>309</v>
      </c>
      <c r="D25" s="355" t="s">
        <v>309</v>
      </c>
      <c r="E25" s="355" t="s">
        <v>309</v>
      </c>
      <c r="F25" s="355" t="s">
        <v>309</v>
      </c>
      <c r="G25" s="355" t="s">
        <v>309</v>
      </c>
      <c r="H25" s="355" t="s">
        <v>309</v>
      </c>
      <c r="I25" s="355" t="s">
        <v>309</v>
      </c>
      <c r="J25" s="355" t="s">
        <v>309</v>
      </c>
      <c r="K25" s="355" t="s">
        <v>309</v>
      </c>
      <c r="L25" s="356" t="s">
        <v>309</v>
      </c>
    </row>
    <row r="28" spans="2:12" x14ac:dyDescent="0.15">
      <c r="C28" s="338" t="s">
        <v>325</v>
      </c>
    </row>
    <row r="29" spans="2:12" x14ac:dyDescent="0.15">
      <c r="C29" s="338" t="s">
        <v>326</v>
      </c>
    </row>
    <row r="30" spans="2:12" x14ac:dyDescent="0.15">
      <c r="C30" s="338" t="s">
        <v>327</v>
      </c>
    </row>
    <row r="31" spans="2:12" x14ac:dyDescent="0.15">
      <c r="C31" s="338" t="s">
        <v>328</v>
      </c>
    </row>
    <row r="32" spans="2:12" x14ac:dyDescent="0.15">
      <c r="C32" s="338" t="s">
        <v>329</v>
      </c>
    </row>
    <row r="33" spans="3:3" x14ac:dyDescent="0.15">
      <c r="C33" s="338" t="s">
        <v>330</v>
      </c>
    </row>
    <row r="34" spans="3:3" x14ac:dyDescent="0.15">
      <c r="C34" s="338" t="s">
        <v>331</v>
      </c>
    </row>
    <row r="35" spans="3:3" x14ac:dyDescent="0.15">
      <c r="C35" s="338" t="s">
        <v>332</v>
      </c>
    </row>
    <row r="36" spans="3:3" x14ac:dyDescent="0.15">
      <c r="C36" s="338" t="s">
        <v>333</v>
      </c>
    </row>
    <row r="37" spans="3:3" x14ac:dyDescent="0.15">
      <c r="C37" s="338" t="s">
        <v>334</v>
      </c>
    </row>
    <row r="39" spans="3:3" x14ac:dyDescent="0.15">
      <c r="C39" s="338" t="s">
        <v>335</v>
      </c>
    </row>
    <row r="40" spans="3:3" x14ac:dyDescent="0.15">
      <c r="C40" s="338" t="s">
        <v>336</v>
      </c>
    </row>
    <row r="41" spans="3:3" x14ac:dyDescent="0.15">
      <c r="C41" s="338" t="s">
        <v>337</v>
      </c>
    </row>
    <row r="42" spans="3:3" x14ac:dyDescent="0.15">
      <c r="C42" s="338" t="s">
        <v>338</v>
      </c>
    </row>
    <row r="43" spans="3:3" x14ac:dyDescent="0.15">
      <c r="C43" s="338" t="s">
        <v>339</v>
      </c>
    </row>
    <row r="44" spans="3:3" x14ac:dyDescent="0.15">
      <c r="C44" s="338" t="s">
        <v>340</v>
      </c>
    </row>
  </sheetData>
  <sheetProtection sheet="1" objects="1" scenarios="1"/>
  <mergeCells count="1">
    <mergeCell ref="B13:B25"/>
  </mergeCells>
  <phoneticPr fontId="1"/>
  <pageMargins left="0.70866141732283472" right="0.70866141732283472"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1"/>
  <sheetViews>
    <sheetView view="pageBreakPreview" zoomScaleNormal="100" workbookViewId="0">
      <selection activeCell="D14" sqref="D14:O14"/>
    </sheetView>
  </sheetViews>
  <sheetFormatPr defaultColWidth="9" defaultRowHeight="14.25" x14ac:dyDescent="0.15"/>
  <cols>
    <col min="1" max="1" width="3.125" style="70" customWidth="1"/>
    <col min="2" max="2" width="25.75" style="71" customWidth="1"/>
    <col min="3" max="3" width="12.125" style="70" customWidth="1"/>
    <col min="4" max="5" width="11.875" style="70" customWidth="1"/>
    <col min="6" max="16" width="2.625" style="70" customWidth="1"/>
    <col min="17" max="256" width="9" style="70"/>
    <col min="257" max="257" width="3.125" style="70" customWidth="1"/>
    <col min="258" max="258" width="25.75" style="70" customWidth="1"/>
    <col min="259" max="259" width="12.125" style="70" customWidth="1"/>
    <col min="260" max="261" width="11.875" style="70" customWidth="1"/>
    <col min="262" max="272" width="2.625" style="70" customWidth="1"/>
    <col min="273" max="512" width="9" style="70"/>
    <col min="513" max="513" width="3.125" style="70" customWidth="1"/>
    <col min="514" max="514" width="25.75" style="70" customWidth="1"/>
    <col min="515" max="515" width="12.125" style="70" customWidth="1"/>
    <col min="516" max="517" width="11.875" style="70" customWidth="1"/>
    <col min="518" max="528" width="2.625" style="70" customWidth="1"/>
    <col min="529" max="768" width="9" style="70"/>
    <col min="769" max="769" width="3.125" style="70" customWidth="1"/>
    <col min="770" max="770" width="25.75" style="70" customWidth="1"/>
    <col min="771" max="771" width="12.125" style="70" customWidth="1"/>
    <col min="772" max="773" width="11.875" style="70" customWidth="1"/>
    <col min="774" max="784" width="2.625" style="70" customWidth="1"/>
    <col min="785" max="1024" width="9" style="70"/>
    <col min="1025" max="1025" width="3.125" style="70" customWidth="1"/>
    <col min="1026" max="1026" width="25.75" style="70" customWidth="1"/>
    <col min="1027" max="1027" width="12.125" style="70" customWidth="1"/>
    <col min="1028" max="1029" width="11.875" style="70" customWidth="1"/>
    <col min="1030" max="1040" width="2.625" style="70" customWidth="1"/>
    <col min="1041" max="1280" width="9" style="70"/>
    <col min="1281" max="1281" width="3.125" style="70" customWidth="1"/>
    <col min="1282" max="1282" width="25.75" style="70" customWidth="1"/>
    <col min="1283" max="1283" width="12.125" style="70" customWidth="1"/>
    <col min="1284" max="1285" width="11.875" style="70" customWidth="1"/>
    <col min="1286" max="1296" width="2.625" style="70" customWidth="1"/>
    <col min="1297" max="1536" width="9" style="70"/>
    <col min="1537" max="1537" width="3.125" style="70" customWidth="1"/>
    <col min="1538" max="1538" width="25.75" style="70" customWidth="1"/>
    <col min="1539" max="1539" width="12.125" style="70" customWidth="1"/>
    <col min="1540" max="1541" width="11.875" style="70" customWidth="1"/>
    <col min="1542" max="1552" width="2.625" style="70" customWidth="1"/>
    <col min="1553" max="1792" width="9" style="70"/>
    <col min="1793" max="1793" width="3.125" style="70" customWidth="1"/>
    <col min="1794" max="1794" width="25.75" style="70" customWidth="1"/>
    <col min="1795" max="1795" width="12.125" style="70" customWidth="1"/>
    <col min="1796" max="1797" width="11.875" style="70" customWidth="1"/>
    <col min="1798" max="1808" width="2.625" style="70" customWidth="1"/>
    <col min="1809" max="2048" width="9" style="70"/>
    <col min="2049" max="2049" width="3.125" style="70" customWidth="1"/>
    <col min="2050" max="2050" width="25.75" style="70" customWidth="1"/>
    <col min="2051" max="2051" width="12.125" style="70" customWidth="1"/>
    <col min="2052" max="2053" width="11.875" style="70" customWidth="1"/>
    <col min="2054" max="2064" width="2.625" style="70" customWidth="1"/>
    <col min="2065" max="2304" width="9" style="70"/>
    <col min="2305" max="2305" width="3.125" style="70" customWidth="1"/>
    <col min="2306" max="2306" width="25.75" style="70" customWidth="1"/>
    <col min="2307" max="2307" width="12.125" style="70" customWidth="1"/>
    <col min="2308" max="2309" width="11.875" style="70" customWidth="1"/>
    <col min="2310" max="2320" width="2.625" style="70" customWidth="1"/>
    <col min="2321" max="2560" width="9" style="70"/>
    <col min="2561" max="2561" width="3.125" style="70" customWidth="1"/>
    <col min="2562" max="2562" width="25.75" style="70" customWidth="1"/>
    <col min="2563" max="2563" width="12.125" style="70" customWidth="1"/>
    <col min="2564" max="2565" width="11.875" style="70" customWidth="1"/>
    <col min="2566" max="2576" width="2.625" style="70" customWidth="1"/>
    <col min="2577" max="2816" width="9" style="70"/>
    <col min="2817" max="2817" width="3.125" style="70" customWidth="1"/>
    <col min="2818" max="2818" width="25.75" style="70" customWidth="1"/>
    <col min="2819" max="2819" width="12.125" style="70" customWidth="1"/>
    <col min="2820" max="2821" width="11.875" style="70" customWidth="1"/>
    <col min="2822" max="2832" width="2.625" style="70" customWidth="1"/>
    <col min="2833" max="3072" width="9" style="70"/>
    <col min="3073" max="3073" width="3.125" style="70" customWidth="1"/>
    <col min="3074" max="3074" width="25.75" style="70" customWidth="1"/>
    <col min="3075" max="3075" width="12.125" style="70" customWidth="1"/>
    <col min="3076" max="3077" width="11.875" style="70" customWidth="1"/>
    <col min="3078" max="3088" width="2.625" style="70" customWidth="1"/>
    <col min="3089" max="3328" width="9" style="70"/>
    <col min="3329" max="3329" width="3.125" style="70" customWidth="1"/>
    <col min="3330" max="3330" width="25.75" style="70" customWidth="1"/>
    <col min="3331" max="3331" width="12.125" style="70" customWidth="1"/>
    <col min="3332" max="3333" width="11.875" style="70" customWidth="1"/>
    <col min="3334" max="3344" width="2.625" style="70" customWidth="1"/>
    <col min="3345" max="3584" width="9" style="70"/>
    <col min="3585" max="3585" width="3.125" style="70" customWidth="1"/>
    <col min="3586" max="3586" width="25.75" style="70" customWidth="1"/>
    <col min="3587" max="3587" width="12.125" style="70" customWidth="1"/>
    <col min="3588" max="3589" width="11.875" style="70" customWidth="1"/>
    <col min="3590" max="3600" width="2.625" style="70" customWidth="1"/>
    <col min="3601" max="3840" width="9" style="70"/>
    <col min="3841" max="3841" width="3.125" style="70" customWidth="1"/>
    <col min="3842" max="3842" width="25.75" style="70" customWidth="1"/>
    <col min="3843" max="3843" width="12.125" style="70" customWidth="1"/>
    <col min="3844" max="3845" width="11.875" style="70" customWidth="1"/>
    <col min="3846" max="3856" width="2.625" style="70" customWidth="1"/>
    <col min="3857" max="4096" width="9" style="70"/>
    <col min="4097" max="4097" width="3.125" style="70" customWidth="1"/>
    <col min="4098" max="4098" width="25.75" style="70" customWidth="1"/>
    <col min="4099" max="4099" width="12.125" style="70" customWidth="1"/>
    <col min="4100" max="4101" width="11.875" style="70" customWidth="1"/>
    <col min="4102" max="4112" width="2.625" style="70" customWidth="1"/>
    <col min="4113" max="4352" width="9" style="70"/>
    <col min="4353" max="4353" width="3.125" style="70" customWidth="1"/>
    <col min="4354" max="4354" width="25.75" style="70" customWidth="1"/>
    <col min="4355" max="4355" width="12.125" style="70" customWidth="1"/>
    <col min="4356" max="4357" width="11.875" style="70" customWidth="1"/>
    <col min="4358" max="4368" width="2.625" style="70" customWidth="1"/>
    <col min="4369" max="4608" width="9" style="70"/>
    <col min="4609" max="4609" width="3.125" style="70" customWidth="1"/>
    <col min="4610" max="4610" width="25.75" style="70" customWidth="1"/>
    <col min="4611" max="4611" width="12.125" style="70" customWidth="1"/>
    <col min="4612" max="4613" width="11.875" style="70" customWidth="1"/>
    <col min="4614" max="4624" width="2.625" style="70" customWidth="1"/>
    <col min="4625" max="4864" width="9" style="70"/>
    <col min="4865" max="4865" width="3.125" style="70" customWidth="1"/>
    <col min="4866" max="4866" width="25.75" style="70" customWidth="1"/>
    <col min="4867" max="4867" width="12.125" style="70" customWidth="1"/>
    <col min="4868" max="4869" width="11.875" style="70" customWidth="1"/>
    <col min="4870" max="4880" width="2.625" style="70" customWidth="1"/>
    <col min="4881" max="5120" width="9" style="70"/>
    <col min="5121" max="5121" width="3.125" style="70" customWidth="1"/>
    <col min="5122" max="5122" width="25.75" style="70" customWidth="1"/>
    <col min="5123" max="5123" width="12.125" style="70" customWidth="1"/>
    <col min="5124" max="5125" width="11.875" style="70" customWidth="1"/>
    <col min="5126" max="5136" width="2.625" style="70" customWidth="1"/>
    <col min="5137" max="5376" width="9" style="70"/>
    <col min="5377" max="5377" width="3.125" style="70" customWidth="1"/>
    <col min="5378" max="5378" width="25.75" style="70" customWidth="1"/>
    <col min="5379" max="5379" width="12.125" style="70" customWidth="1"/>
    <col min="5380" max="5381" width="11.875" style="70" customWidth="1"/>
    <col min="5382" max="5392" width="2.625" style="70" customWidth="1"/>
    <col min="5393" max="5632" width="9" style="70"/>
    <col min="5633" max="5633" width="3.125" style="70" customWidth="1"/>
    <col min="5634" max="5634" width="25.75" style="70" customWidth="1"/>
    <col min="5635" max="5635" width="12.125" style="70" customWidth="1"/>
    <col min="5636" max="5637" width="11.875" style="70" customWidth="1"/>
    <col min="5638" max="5648" width="2.625" style="70" customWidth="1"/>
    <col min="5649" max="5888" width="9" style="70"/>
    <col min="5889" max="5889" width="3.125" style="70" customWidth="1"/>
    <col min="5890" max="5890" width="25.75" style="70" customWidth="1"/>
    <col min="5891" max="5891" width="12.125" style="70" customWidth="1"/>
    <col min="5892" max="5893" width="11.875" style="70" customWidth="1"/>
    <col min="5894" max="5904" width="2.625" style="70" customWidth="1"/>
    <col min="5905" max="6144" width="9" style="70"/>
    <col min="6145" max="6145" width="3.125" style="70" customWidth="1"/>
    <col min="6146" max="6146" width="25.75" style="70" customWidth="1"/>
    <col min="6147" max="6147" width="12.125" style="70" customWidth="1"/>
    <col min="6148" max="6149" width="11.875" style="70" customWidth="1"/>
    <col min="6150" max="6160" width="2.625" style="70" customWidth="1"/>
    <col min="6161" max="6400" width="9" style="70"/>
    <col min="6401" max="6401" width="3.125" style="70" customWidth="1"/>
    <col min="6402" max="6402" width="25.75" style="70" customWidth="1"/>
    <col min="6403" max="6403" width="12.125" style="70" customWidth="1"/>
    <col min="6404" max="6405" width="11.875" style="70" customWidth="1"/>
    <col min="6406" max="6416" width="2.625" style="70" customWidth="1"/>
    <col min="6417" max="6656" width="9" style="70"/>
    <col min="6657" max="6657" width="3.125" style="70" customWidth="1"/>
    <col min="6658" max="6658" width="25.75" style="70" customWidth="1"/>
    <col min="6659" max="6659" width="12.125" style="70" customWidth="1"/>
    <col min="6660" max="6661" width="11.875" style="70" customWidth="1"/>
    <col min="6662" max="6672" width="2.625" style="70" customWidth="1"/>
    <col min="6673" max="6912" width="9" style="70"/>
    <col min="6913" max="6913" width="3.125" style="70" customWidth="1"/>
    <col min="6914" max="6914" width="25.75" style="70" customWidth="1"/>
    <col min="6915" max="6915" width="12.125" style="70" customWidth="1"/>
    <col min="6916" max="6917" width="11.875" style="70" customWidth="1"/>
    <col min="6918" max="6928" width="2.625" style="70" customWidth="1"/>
    <col min="6929" max="7168" width="9" style="70"/>
    <col min="7169" max="7169" width="3.125" style="70" customWidth="1"/>
    <col min="7170" max="7170" width="25.75" style="70" customWidth="1"/>
    <col min="7171" max="7171" width="12.125" style="70" customWidth="1"/>
    <col min="7172" max="7173" width="11.875" style="70" customWidth="1"/>
    <col min="7174" max="7184" width="2.625" style="70" customWidth="1"/>
    <col min="7185" max="7424" width="9" style="70"/>
    <col min="7425" max="7425" width="3.125" style="70" customWidth="1"/>
    <col min="7426" max="7426" width="25.75" style="70" customWidth="1"/>
    <col min="7427" max="7427" width="12.125" style="70" customWidth="1"/>
    <col min="7428" max="7429" width="11.875" style="70" customWidth="1"/>
    <col min="7430" max="7440" width="2.625" style="70" customWidth="1"/>
    <col min="7441" max="7680" width="9" style="70"/>
    <col min="7681" max="7681" width="3.125" style="70" customWidth="1"/>
    <col min="7682" max="7682" width="25.75" style="70" customWidth="1"/>
    <col min="7683" max="7683" width="12.125" style="70" customWidth="1"/>
    <col min="7684" max="7685" width="11.875" style="70" customWidth="1"/>
    <col min="7686" max="7696" width="2.625" style="70" customWidth="1"/>
    <col min="7697" max="7936" width="9" style="70"/>
    <col min="7937" max="7937" width="3.125" style="70" customWidth="1"/>
    <col min="7938" max="7938" width="25.75" style="70" customWidth="1"/>
    <col min="7939" max="7939" width="12.125" style="70" customWidth="1"/>
    <col min="7940" max="7941" width="11.875" style="70" customWidth="1"/>
    <col min="7942" max="7952" width="2.625" style="70" customWidth="1"/>
    <col min="7953" max="8192" width="9" style="70"/>
    <col min="8193" max="8193" width="3.125" style="70" customWidth="1"/>
    <col min="8194" max="8194" width="25.75" style="70" customWidth="1"/>
    <col min="8195" max="8195" width="12.125" style="70" customWidth="1"/>
    <col min="8196" max="8197" width="11.875" style="70" customWidth="1"/>
    <col min="8198" max="8208" width="2.625" style="70" customWidth="1"/>
    <col min="8209" max="8448" width="9" style="70"/>
    <col min="8449" max="8449" width="3.125" style="70" customWidth="1"/>
    <col min="8450" max="8450" width="25.75" style="70" customWidth="1"/>
    <col min="8451" max="8451" width="12.125" style="70" customWidth="1"/>
    <col min="8452" max="8453" width="11.875" style="70" customWidth="1"/>
    <col min="8454" max="8464" width="2.625" style="70" customWidth="1"/>
    <col min="8465" max="8704" width="9" style="70"/>
    <col min="8705" max="8705" width="3.125" style="70" customWidth="1"/>
    <col min="8706" max="8706" width="25.75" style="70" customWidth="1"/>
    <col min="8707" max="8707" width="12.125" style="70" customWidth="1"/>
    <col min="8708" max="8709" width="11.875" style="70" customWidth="1"/>
    <col min="8710" max="8720" width="2.625" style="70" customWidth="1"/>
    <col min="8721" max="8960" width="9" style="70"/>
    <col min="8961" max="8961" width="3.125" style="70" customWidth="1"/>
    <col min="8962" max="8962" width="25.75" style="70" customWidth="1"/>
    <col min="8963" max="8963" width="12.125" style="70" customWidth="1"/>
    <col min="8964" max="8965" width="11.875" style="70" customWidth="1"/>
    <col min="8966" max="8976" width="2.625" style="70" customWidth="1"/>
    <col min="8977" max="9216" width="9" style="70"/>
    <col min="9217" max="9217" width="3.125" style="70" customWidth="1"/>
    <col min="9218" max="9218" width="25.75" style="70" customWidth="1"/>
    <col min="9219" max="9219" width="12.125" style="70" customWidth="1"/>
    <col min="9220" max="9221" width="11.875" style="70" customWidth="1"/>
    <col min="9222" max="9232" width="2.625" style="70" customWidth="1"/>
    <col min="9233" max="9472" width="9" style="70"/>
    <col min="9473" max="9473" width="3.125" style="70" customWidth="1"/>
    <col min="9474" max="9474" width="25.75" style="70" customWidth="1"/>
    <col min="9475" max="9475" width="12.125" style="70" customWidth="1"/>
    <col min="9476" max="9477" width="11.875" style="70" customWidth="1"/>
    <col min="9478" max="9488" width="2.625" style="70" customWidth="1"/>
    <col min="9489" max="9728" width="9" style="70"/>
    <col min="9729" max="9729" width="3.125" style="70" customWidth="1"/>
    <col min="9730" max="9730" width="25.75" style="70" customWidth="1"/>
    <col min="9731" max="9731" width="12.125" style="70" customWidth="1"/>
    <col min="9732" max="9733" width="11.875" style="70" customWidth="1"/>
    <col min="9734" max="9744" width="2.625" style="70" customWidth="1"/>
    <col min="9745" max="9984" width="9" style="70"/>
    <col min="9985" max="9985" width="3.125" style="70" customWidth="1"/>
    <col min="9986" max="9986" width="25.75" style="70" customWidth="1"/>
    <col min="9987" max="9987" width="12.125" style="70" customWidth="1"/>
    <col min="9988" max="9989" width="11.875" style="70" customWidth="1"/>
    <col min="9990" max="10000" width="2.625" style="70" customWidth="1"/>
    <col min="10001" max="10240" width="9" style="70"/>
    <col min="10241" max="10241" width="3.125" style="70" customWidth="1"/>
    <col min="10242" max="10242" width="25.75" style="70" customWidth="1"/>
    <col min="10243" max="10243" width="12.125" style="70" customWidth="1"/>
    <col min="10244" max="10245" width="11.875" style="70" customWidth="1"/>
    <col min="10246" max="10256" width="2.625" style="70" customWidth="1"/>
    <col min="10257" max="10496" width="9" style="70"/>
    <col min="10497" max="10497" width="3.125" style="70" customWidth="1"/>
    <col min="10498" max="10498" width="25.75" style="70" customWidth="1"/>
    <col min="10499" max="10499" width="12.125" style="70" customWidth="1"/>
    <col min="10500" max="10501" width="11.875" style="70" customWidth="1"/>
    <col min="10502" max="10512" width="2.625" style="70" customWidth="1"/>
    <col min="10513" max="10752" width="9" style="70"/>
    <col min="10753" max="10753" width="3.125" style="70" customWidth="1"/>
    <col min="10754" max="10754" width="25.75" style="70" customWidth="1"/>
    <col min="10755" max="10755" width="12.125" style="70" customWidth="1"/>
    <col min="10756" max="10757" width="11.875" style="70" customWidth="1"/>
    <col min="10758" max="10768" width="2.625" style="70" customWidth="1"/>
    <col min="10769" max="11008" width="9" style="70"/>
    <col min="11009" max="11009" width="3.125" style="70" customWidth="1"/>
    <col min="11010" max="11010" width="25.75" style="70" customWidth="1"/>
    <col min="11011" max="11011" width="12.125" style="70" customWidth="1"/>
    <col min="11012" max="11013" width="11.875" style="70" customWidth="1"/>
    <col min="11014" max="11024" width="2.625" style="70" customWidth="1"/>
    <col min="11025" max="11264" width="9" style="70"/>
    <col min="11265" max="11265" width="3.125" style="70" customWidth="1"/>
    <col min="11266" max="11266" width="25.75" style="70" customWidth="1"/>
    <col min="11267" max="11267" width="12.125" style="70" customWidth="1"/>
    <col min="11268" max="11269" width="11.875" style="70" customWidth="1"/>
    <col min="11270" max="11280" width="2.625" style="70" customWidth="1"/>
    <col min="11281" max="11520" width="9" style="70"/>
    <col min="11521" max="11521" width="3.125" style="70" customWidth="1"/>
    <col min="11522" max="11522" width="25.75" style="70" customWidth="1"/>
    <col min="11523" max="11523" width="12.125" style="70" customWidth="1"/>
    <col min="11524" max="11525" width="11.875" style="70" customWidth="1"/>
    <col min="11526" max="11536" width="2.625" style="70" customWidth="1"/>
    <col min="11537" max="11776" width="9" style="70"/>
    <col min="11777" max="11777" width="3.125" style="70" customWidth="1"/>
    <col min="11778" max="11778" width="25.75" style="70" customWidth="1"/>
    <col min="11779" max="11779" width="12.125" style="70" customWidth="1"/>
    <col min="11780" max="11781" width="11.875" style="70" customWidth="1"/>
    <col min="11782" max="11792" width="2.625" style="70" customWidth="1"/>
    <col min="11793" max="12032" width="9" style="70"/>
    <col min="12033" max="12033" width="3.125" style="70" customWidth="1"/>
    <col min="12034" max="12034" width="25.75" style="70" customWidth="1"/>
    <col min="12035" max="12035" width="12.125" style="70" customWidth="1"/>
    <col min="12036" max="12037" width="11.875" style="70" customWidth="1"/>
    <col min="12038" max="12048" width="2.625" style="70" customWidth="1"/>
    <col min="12049" max="12288" width="9" style="70"/>
    <col min="12289" max="12289" width="3.125" style="70" customWidth="1"/>
    <col min="12290" max="12290" width="25.75" style="70" customWidth="1"/>
    <col min="12291" max="12291" width="12.125" style="70" customWidth="1"/>
    <col min="12292" max="12293" width="11.875" style="70" customWidth="1"/>
    <col min="12294" max="12304" width="2.625" style="70" customWidth="1"/>
    <col min="12305" max="12544" width="9" style="70"/>
    <col min="12545" max="12545" width="3.125" style="70" customWidth="1"/>
    <col min="12546" max="12546" width="25.75" style="70" customWidth="1"/>
    <col min="12547" max="12547" width="12.125" style="70" customWidth="1"/>
    <col min="12548" max="12549" width="11.875" style="70" customWidth="1"/>
    <col min="12550" max="12560" width="2.625" style="70" customWidth="1"/>
    <col min="12561" max="12800" width="9" style="70"/>
    <col min="12801" max="12801" width="3.125" style="70" customWidth="1"/>
    <col min="12802" max="12802" width="25.75" style="70" customWidth="1"/>
    <col min="12803" max="12803" width="12.125" style="70" customWidth="1"/>
    <col min="12804" max="12805" width="11.875" style="70" customWidth="1"/>
    <col min="12806" max="12816" width="2.625" style="70" customWidth="1"/>
    <col min="12817" max="13056" width="9" style="70"/>
    <col min="13057" max="13057" width="3.125" style="70" customWidth="1"/>
    <col min="13058" max="13058" width="25.75" style="70" customWidth="1"/>
    <col min="13059" max="13059" width="12.125" style="70" customWidth="1"/>
    <col min="13060" max="13061" width="11.875" style="70" customWidth="1"/>
    <col min="13062" max="13072" width="2.625" style="70" customWidth="1"/>
    <col min="13073" max="13312" width="9" style="70"/>
    <col min="13313" max="13313" width="3.125" style="70" customWidth="1"/>
    <col min="13314" max="13314" width="25.75" style="70" customWidth="1"/>
    <col min="13315" max="13315" width="12.125" style="70" customWidth="1"/>
    <col min="13316" max="13317" width="11.875" style="70" customWidth="1"/>
    <col min="13318" max="13328" width="2.625" style="70" customWidth="1"/>
    <col min="13329" max="13568" width="9" style="70"/>
    <col min="13569" max="13569" width="3.125" style="70" customWidth="1"/>
    <col min="13570" max="13570" width="25.75" style="70" customWidth="1"/>
    <col min="13571" max="13571" width="12.125" style="70" customWidth="1"/>
    <col min="13572" max="13573" width="11.875" style="70" customWidth="1"/>
    <col min="13574" max="13584" width="2.625" style="70" customWidth="1"/>
    <col min="13585" max="13824" width="9" style="70"/>
    <col min="13825" max="13825" width="3.125" style="70" customWidth="1"/>
    <col min="13826" max="13826" width="25.75" style="70" customWidth="1"/>
    <col min="13827" max="13827" width="12.125" style="70" customWidth="1"/>
    <col min="13828" max="13829" width="11.875" style="70" customWidth="1"/>
    <col min="13830" max="13840" width="2.625" style="70" customWidth="1"/>
    <col min="13841" max="14080" width="9" style="70"/>
    <col min="14081" max="14081" width="3.125" style="70" customWidth="1"/>
    <col min="14082" max="14082" width="25.75" style="70" customWidth="1"/>
    <col min="14083" max="14083" width="12.125" style="70" customWidth="1"/>
    <col min="14084" max="14085" width="11.875" style="70" customWidth="1"/>
    <col min="14086" max="14096" width="2.625" style="70" customWidth="1"/>
    <col min="14097" max="14336" width="9" style="70"/>
    <col min="14337" max="14337" width="3.125" style="70" customWidth="1"/>
    <col min="14338" max="14338" width="25.75" style="70" customWidth="1"/>
    <col min="14339" max="14339" width="12.125" style="70" customWidth="1"/>
    <col min="14340" max="14341" width="11.875" style="70" customWidth="1"/>
    <col min="14342" max="14352" width="2.625" style="70" customWidth="1"/>
    <col min="14353" max="14592" width="9" style="70"/>
    <col min="14593" max="14593" width="3.125" style="70" customWidth="1"/>
    <col min="14594" max="14594" width="25.75" style="70" customWidth="1"/>
    <col min="14595" max="14595" width="12.125" style="70" customWidth="1"/>
    <col min="14596" max="14597" width="11.875" style="70" customWidth="1"/>
    <col min="14598" max="14608" width="2.625" style="70" customWidth="1"/>
    <col min="14609" max="14848" width="9" style="70"/>
    <col min="14849" max="14849" width="3.125" style="70" customWidth="1"/>
    <col min="14850" max="14850" width="25.75" style="70" customWidth="1"/>
    <col min="14851" max="14851" width="12.125" style="70" customWidth="1"/>
    <col min="14852" max="14853" width="11.875" style="70" customWidth="1"/>
    <col min="14854" max="14864" width="2.625" style="70" customWidth="1"/>
    <col min="14865" max="15104" width="9" style="70"/>
    <col min="15105" max="15105" width="3.125" style="70" customWidth="1"/>
    <col min="15106" max="15106" width="25.75" style="70" customWidth="1"/>
    <col min="15107" max="15107" width="12.125" style="70" customWidth="1"/>
    <col min="15108" max="15109" width="11.875" style="70" customWidth="1"/>
    <col min="15110" max="15120" width="2.625" style="70" customWidth="1"/>
    <col min="15121" max="15360" width="9" style="70"/>
    <col min="15361" max="15361" width="3.125" style="70" customWidth="1"/>
    <col min="15362" max="15362" width="25.75" style="70" customWidth="1"/>
    <col min="15363" max="15363" width="12.125" style="70" customWidth="1"/>
    <col min="15364" max="15365" width="11.875" style="70" customWidth="1"/>
    <col min="15366" max="15376" width="2.625" style="70" customWidth="1"/>
    <col min="15377" max="15616" width="9" style="70"/>
    <col min="15617" max="15617" width="3.125" style="70" customWidth="1"/>
    <col min="15618" max="15618" width="25.75" style="70" customWidth="1"/>
    <col min="15619" max="15619" width="12.125" style="70" customWidth="1"/>
    <col min="15620" max="15621" width="11.875" style="70" customWidth="1"/>
    <col min="15622" max="15632" width="2.625" style="70" customWidth="1"/>
    <col min="15633" max="15872" width="9" style="70"/>
    <col min="15873" max="15873" width="3.125" style="70" customWidth="1"/>
    <col min="15874" max="15874" width="25.75" style="70" customWidth="1"/>
    <col min="15875" max="15875" width="12.125" style="70" customWidth="1"/>
    <col min="15876" max="15877" width="11.875" style="70" customWidth="1"/>
    <col min="15878" max="15888" width="2.625" style="70" customWidth="1"/>
    <col min="15889" max="16128" width="9" style="70"/>
    <col min="16129" max="16129" width="3.125" style="70" customWidth="1"/>
    <col min="16130" max="16130" width="25.75" style="70" customWidth="1"/>
    <col min="16131" max="16131" width="12.125" style="70" customWidth="1"/>
    <col min="16132" max="16133" width="11.875" style="70" customWidth="1"/>
    <col min="16134" max="16144" width="2.625" style="70" customWidth="1"/>
    <col min="16145" max="16384" width="9" style="70"/>
  </cols>
  <sheetData>
    <row r="1" spans="1:15" x14ac:dyDescent="0.15">
      <c r="A1" s="70" t="s">
        <v>153</v>
      </c>
      <c r="C1" s="888"/>
      <c r="D1" s="888"/>
      <c r="E1" s="888"/>
      <c r="F1" s="70" t="s">
        <v>154</v>
      </c>
    </row>
    <row r="2" spans="1:15" ht="12" customHeight="1" x14ac:dyDescent="0.15">
      <c r="B2" s="72" t="s">
        <v>46</v>
      </c>
      <c r="C2" s="888"/>
      <c r="D2" s="888"/>
      <c r="E2" s="888"/>
      <c r="F2" s="888"/>
      <c r="G2" s="888"/>
      <c r="H2" s="888"/>
      <c r="I2" s="888"/>
      <c r="J2" s="888"/>
      <c r="K2" s="888"/>
      <c r="L2" s="888"/>
      <c r="M2" s="888"/>
      <c r="N2" s="888"/>
      <c r="O2" s="888"/>
    </row>
    <row r="3" spans="1:15" s="77" customFormat="1" ht="20.25" customHeight="1" x14ac:dyDescent="0.15">
      <c r="A3" s="888"/>
      <c r="B3" s="888"/>
      <c r="C3" s="888"/>
      <c r="D3" s="889"/>
      <c r="E3" s="73" t="s">
        <v>47</v>
      </c>
      <c r="F3" s="74">
        <v>1</v>
      </c>
      <c r="G3" s="75">
        <v>3</v>
      </c>
      <c r="H3" s="75"/>
      <c r="I3" s="75"/>
      <c r="J3" s="75"/>
      <c r="K3" s="75"/>
      <c r="L3" s="75"/>
      <c r="M3" s="75"/>
      <c r="N3" s="75"/>
      <c r="O3" s="76"/>
    </row>
    <row r="4" spans="1:15" ht="42.75" customHeight="1" x14ac:dyDescent="0.15">
      <c r="A4" s="888"/>
      <c r="B4" s="888"/>
      <c r="C4" s="888"/>
      <c r="D4" s="78" t="s">
        <v>48</v>
      </c>
      <c r="E4" s="890"/>
      <c r="F4" s="890"/>
      <c r="G4" s="890"/>
      <c r="H4" s="890"/>
      <c r="I4" s="890"/>
      <c r="J4" s="890"/>
      <c r="K4" s="890"/>
      <c r="L4" s="890"/>
      <c r="M4" s="890"/>
      <c r="N4" s="890"/>
      <c r="O4" s="890"/>
    </row>
    <row r="5" spans="1:15" ht="4.5" customHeight="1" x14ac:dyDescent="0.15">
      <c r="A5" s="888"/>
      <c r="B5" s="888"/>
      <c r="C5" s="888"/>
      <c r="D5" s="888"/>
      <c r="E5" s="888"/>
      <c r="F5" s="888"/>
      <c r="G5" s="888"/>
      <c r="H5" s="888"/>
      <c r="I5" s="888"/>
      <c r="J5" s="888"/>
      <c r="K5" s="888"/>
      <c r="L5" s="888"/>
      <c r="M5" s="888"/>
      <c r="N5" s="888"/>
      <c r="O5" s="888"/>
    </row>
    <row r="6" spans="1:15" x14ac:dyDescent="0.15">
      <c r="B6" s="888" t="s">
        <v>49</v>
      </c>
      <c r="C6" s="888"/>
      <c r="D6" s="888"/>
      <c r="E6" s="888"/>
      <c r="F6" s="888"/>
      <c r="G6" s="888"/>
      <c r="H6" s="888"/>
      <c r="I6" s="888"/>
      <c r="J6" s="888"/>
      <c r="K6" s="888"/>
      <c r="L6" s="888"/>
      <c r="M6" s="888"/>
      <c r="N6" s="888"/>
      <c r="O6" s="888"/>
    </row>
    <row r="7" spans="1:15" ht="6" customHeight="1" x14ac:dyDescent="0.15">
      <c r="A7" s="888"/>
      <c r="B7" s="888"/>
      <c r="C7" s="888"/>
      <c r="D7" s="888"/>
      <c r="E7" s="888"/>
      <c r="F7" s="888"/>
      <c r="G7" s="888"/>
      <c r="H7" s="888"/>
      <c r="I7" s="888"/>
      <c r="J7" s="888"/>
      <c r="K7" s="888"/>
      <c r="L7" s="888"/>
      <c r="M7" s="888"/>
      <c r="N7" s="888"/>
      <c r="O7" s="888"/>
    </row>
    <row r="8" spans="1:15" ht="18.75" customHeight="1" thickBot="1" x14ac:dyDescent="0.2">
      <c r="A8" s="79">
        <v>1</v>
      </c>
      <c r="B8" s="71" t="s">
        <v>50</v>
      </c>
      <c r="C8" s="891"/>
      <c r="D8" s="891"/>
      <c r="E8" s="891"/>
      <c r="F8" s="891"/>
      <c r="G8" s="891"/>
      <c r="H8" s="891"/>
      <c r="I8" s="891"/>
      <c r="J8" s="891"/>
      <c r="K8" s="891"/>
      <c r="L8" s="891"/>
      <c r="M8" s="891"/>
      <c r="N8" s="891"/>
      <c r="O8" s="891"/>
    </row>
    <row r="9" spans="1:15" ht="18" customHeight="1" thickBot="1" x14ac:dyDescent="0.2">
      <c r="B9" s="80" t="s">
        <v>51</v>
      </c>
      <c r="C9" s="81" t="s">
        <v>52</v>
      </c>
      <c r="D9" s="892" t="s">
        <v>53</v>
      </c>
      <c r="E9" s="893"/>
      <c r="F9" s="893"/>
      <c r="G9" s="893"/>
      <c r="H9" s="893"/>
      <c r="I9" s="893"/>
      <c r="J9" s="893"/>
      <c r="K9" s="893"/>
      <c r="L9" s="893"/>
      <c r="M9" s="893"/>
      <c r="N9" s="893"/>
      <c r="O9" s="894"/>
    </row>
    <row r="10" spans="1:15" ht="18.75" customHeight="1" thickTop="1" x14ac:dyDescent="0.15">
      <c r="B10" s="895" t="s">
        <v>54</v>
      </c>
      <c r="C10" s="82" t="s">
        <v>55</v>
      </c>
      <c r="D10" s="897" t="s">
        <v>56</v>
      </c>
      <c r="E10" s="898"/>
      <c r="F10" s="898"/>
      <c r="G10" s="898"/>
      <c r="H10" s="898"/>
      <c r="I10" s="898"/>
      <c r="J10" s="898"/>
      <c r="K10" s="898"/>
      <c r="L10" s="898"/>
      <c r="M10" s="898"/>
      <c r="N10" s="898"/>
      <c r="O10" s="899"/>
    </row>
    <row r="11" spans="1:15" ht="18.75" customHeight="1" x14ac:dyDescent="0.15">
      <c r="B11" s="895"/>
      <c r="C11" s="83" t="s">
        <v>57</v>
      </c>
      <c r="D11" s="900"/>
      <c r="E11" s="901"/>
      <c r="F11" s="901"/>
      <c r="G11" s="901"/>
      <c r="H11" s="901"/>
      <c r="I11" s="901"/>
      <c r="J11" s="901"/>
      <c r="K11" s="901"/>
      <c r="L11" s="901"/>
      <c r="M11" s="901"/>
      <c r="N11" s="901"/>
      <c r="O11" s="902"/>
    </row>
    <row r="12" spans="1:15" ht="18.75" customHeight="1" x14ac:dyDescent="0.15">
      <c r="B12" s="896"/>
      <c r="C12" s="84" t="s">
        <v>57</v>
      </c>
      <c r="D12" s="903"/>
      <c r="E12" s="904"/>
      <c r="F12" s="904"/>
      <c r="G12" s="904"/>
      <c r="H12" s="904"/>
      <c r="I12" s="904"/>
      <c r="J12" s="904"/>
      <c r="K12" s="904"/>
      <c r="L12" s="904"/>
      <c r="M12" s="904"/>
      <c r="N12" s="904"/>
      <c r="O12" s="905"/>
    </row>
    <row r="13" spans="1:15" ht="18.75" customHeight="1" x14ac:dyDescent="0.15">
      <c r="B13" s="906" t="s">
        <v>58</v>
      </c>
      <c r="C13" s="85" t="s">
        <v>57</v>
      </c>
      <c r="D13" s="907"/>
      <c r="E13" s="908"/>
      <c r="F13" s="908"/>
      <c r="G13" s="908"/>
      <c r="H13" s="908"/>
      <c r="I13" s="908"/>
      <c r="J13" s="908"/>
      <c r="K13" s="908"/>
      <c r="L13" s="908"/>
      <c r="M13" s="908"/>
      <c r="N13" s="908"/>
      <c r="O13" s="909"/>
    </row>
    <row r="14" spans="1:15" ht="18.75" customHeight="1" x14ac:dyDescent="0.15">
      <c r="B14" s="895"/>
      <c r="C14" s="83" t="s">
        <v>57</v>
      </c>
      <c r="D14" s="900"/>
      <c r="E14" s="901"/>
      <c r="F14" s="901"/>
      <c r="G14" s="901"/>
      <c r="H14" s="901"/>
      <c r="I14" s="901"/>
      <c r="J14" s="901"/>
      <c r="K14" s="901"/>
      <c r="L14" s="901"/>
      <c r="M14" s="901"/>
      <c r="N14" s="901"/>
      <c r="O14" s="902"/>
    </row>
    <row r="15" spans="1:15" ht="18.75" customHeight="1" x14ac:dyDescent="0.15">
      <c r="B15" s="896"/>
      <c r="C15" s="84" t="s">
        <v>57</v>
      </c>
      <c r="D15" s="903"/>
      <c r="E15" s="904"/>
      <c r="F15" s="904"/>
      <c r="G15" s="904"/>
      <c r="H15" s="904"/>
      <c r="I15" s="904"/>
      <c r="J15" s="904"/>
      <c r="K15" s="904"/>
      <c r="L15" s="904"/>
      <c r="M15" s="904"/>
      <c r="N15" s="904"/>
      <c r="O15" s="905"/>
    </row>
    <row r="16" spans="1:15" ht="18.75" customHeight="1" x14ac:dyDescent="0.15">
      <c r="B16" s="906" t="s">
        <v>59</v>
      </c>
      <c r="C16" s="85" t="s">
        <v>57</v>
      </c>
      <c r="D16" s="907"/>
      <c r="E16" s="908"/>
      <c r="F16" s="908"/>
      <c r="G16" s="908"/>
      <c r="H16" s="908"/>
      <c r="I16" s="908"/>
      <c r="J16" s="908"/>
      <c r="K16" s="908"/>
      <c r="L16" s="908"/>
      <c r="M16" s="908"/>
      <c r="N16" s="908"/>
      <c r="O16" s="909"/>
    </row>
    <row r="17" spans="2:15" ht="18.75" customHeight="1" x14ac:dyDescent="0.15">
      <c r="B17" s="895"/>
      <c r="C17" s="83" t="s">
        <v>57</v>
      </c>
      <c r="D17" s="900"/>
      <c r="E17" s="901"/>
      <c r="F17" s="901"/>
      <c r="G17" s="901"/>
      <c r="H17" s="901"/>
      <c r="I17" s="901"/>
      <c r="J17" s="901"/>
      <c r="K17" s="901"/>
      <c r="L17" s="901"/>
      <c r="M17" s="901"/>
      <c r="N17" s="901"/>
      <c r="O17" s="902"/>
    </row>
    <row r="18" spans="2:15" ht="18.75" customHeight="1" x14ac:dyDescent="0.15">
      <c r="B18" s="896"/>
      <c r="C18" s="84" t="s">
        <v>57</v>
      </c>
      <c r="D18" s="903"/>
      <c r="E18" s="904"/>
      <c r="F18" s="904"/>
      <c r="G18" s="904"/>
      <c r="H18" s="904"/>
      <c r="I18" s="904"/>
      <c r="J18" s="904"/>
      <c r="K18" s="904"/>
      <c r="L18" s="904"/>
      <c r="M18" s="904"/>
      <c r="N18" s="904"/>
      <c r="O18" s="905"/>
    </row>
    <row r="19" spans="2:15" ht="18.75" customHeight="1" x14ac:dyDescent="0.15">
      <c r="B19" s="906" t="s">
        <v>60</v>
      </c>
      <c r="C19" s="85" t="s">
        <v>57</v>
      </c>
      <c r="D19" s="907"/>
      <c r="E19" s="908"/>
      <c r="F19" s="908"/>
      <c r="G19" s="908"/>
      <c r="H19" s="908"/>
      <c r="I19" s="908"/>
      <c r="J19" s="908"/>
      <c r="K19" s="908"/>
      <c r="L19" s="908"/>
      <c r="M19" s="908"/>
      <c r="N19" s="908"/>
      <c r="O19" s="909"/>
    </row>
    <row r="20" spans="2:15" ht="18.75" customHeight="1" x14ac:dyDescent="0.15">
      <c r="B20" s="895"/>
      <c r="C20" s="83" t="s">
        <v>57</v>
      </c>
      <c r="D20" s="900"/>
      <c r="E20" s="901"/>
      <c r="F20" s="901"/>
      <c r="G20" s="901"/>
      <c r="H20" s="901"/>
      <c r="I20" s="901"/>
      <c r="J20" s="901"/>
      <c r="K20" s="901"/>
      <c r="L20" s="901"/>
      <c r="M20" s="901"/>
      <c r="N20" s="901"/>
      <c r="O20" s="902"/>
    </row>
    <row r="21" spans="2:15" ht="18.75" customHeight="1" x14ac:dyDescent="0.15">
      <c r="B21" s="896"/>
      <c r="C21" s="84" t="s">
        <v>57</v>
      </c>
      <c r="D21" s="903"/>
      <c r="E21" s="904"/>
      <c r="F21" s="904"/>
      <c r="G21" s="904"/>
      <c r="H21" s="904"/>
      <c r="I21" s="904"/>
      <c r="J21" s="904"/>
      <c r="K21" s="904"/>
      <c r="L21" s="904"/>
      <c r="M21" s="904"/>
      <c r="N21" s="904"/>
      <c r="O21" s="905"/>
    </row>
    <row r="22" spans="2:15" ht="18.75" customHeight="1" x14ac:dyDescent="0.15">
      <c r="B22" s="906" t="s">
        <v>61</v>
      </c>
      <c r="C22" s="85" t="s">
        <v>57</v>
      </c>
      <c r="D22" s="907"/>
      <c r="E22" s="908"/>
      <c r="F22" s="908"/>
      <c r="G22" s="908"/>
      <c r="H22" s="908"/>
      <c r="I22" s="908"/>
      <c r="J22" s="908"/>
      <c r="K22" s="908"/>
      <c r="L22" s="908"/>
      <c r="M22" s="908"/>
      <c r="N22" s="908"/>
      <c r="O22" s="909"/>
    </row>
    <row r="23" spans="2:15" ht="18.75" customHeight="1" x14ac:dyDescent="0.15">
      <c r="B23" s="895"/>
      <c r="C23" s="83" t="s">
        <v>57</v>
      </c>
      <c r="D23" s="900"/>
      <c r="E23" s="901"/>
      <c r="F23" s="901"/>
      <c r="G23" s="901"/>
      <c r="H23" s="901"/>
      <c r="I23" s="901"/>
      <c r="J23" s="901"/>
      <c r="K23" s="901"/>
      <c r="L23" s="901"/>
      <c r="M23" s="901"/>
      <c r="N23" s="901"/>
      <c r="O23" s="902"/>
    </row>
    <row r="24" spans="2:15" ht="18.75" customHeight="1" x14ac:dyDescent="0.15">
      <c r="B24" s="896"/>
      <c r="C24" s="84" t="s">
        <v>57</v>
      </c>
      <c r="D24" s="903"/>
      <c r="E24" s="904"/>
      <c r="F24" s="904"/>
      <c r="G24" s="904"/>
      <c r="H24" s="904"/>
      <c r="I24" s="904"/>
      <c r="J24" s="904"/>
      <c r="K24" s="904"/>
      <c r="L24" s="904"/>
      <c r="M24" s="904"/>
      <c r="N24" s="904"/>
      <c r="O24" s="905"/>
    </row>
    <row r="25" spans="2:15" ht="18.75" customHeight="1" x14ac:dyDescent="0.15">
      <c r="B25" s="910" t="s">
        <v>62</v>
      </c>
      <c r="C25" s="85" t="s">
        <v>57</v>
      </c>
      <c r="D25" s="907"/>
      <c r="E25" s="908"/>
      <c r="F25" s="908"/>
      <c r="G25" s="908"/>
      <c r="H25" s="908"/>
      <c r="I25" s="908"/>
      <c r="J25" s="908"/>
      <c r="K25" s="908"/>
      <c r="L25" s="908"/>
      <c r="M25" s="908"/>
      <c r="N25" s="908"/>
      <c r="O25" s="909"/>
    </row>
    <row r="26" spans="2:15" ht="18.75" customHeight="1" x14ac:dyDescent="0.15">
      <c r="B26" s="911"/>
      <c r="C26" s="83" t="s">
        <v>57</v>
      </c>
      <c r="D26" s="900"/>
      <c r="E26" s="901"/>
      <c r="F26" s="901"/>
      <c r="G26" s="901"/>
      <c r="H26" s="901"/>
      <c r="I26" s="901"/>
      <c r="J26" s="901"/>
      <c r="K26" s="901"/>
      <c r="L26" s="901"/>
      <c r="M26" s="901"/>
      <c r="N26" s="901"/>
      <c r="O26" s="902"/>
    </row>
    <row r="27" spans="2:15" ht="18.75" customHeight="1" thickBot="1" x14ac:dyDescent="0.2">
      <c r="B27" s="911"/>
      <c r="C27" s="86" t="s">
        <v>57</v>
      </c>
      <c r="D27" s="912"/>
      <c r="E27" s="913"/>
      <c r="F27" s="913"/>
      <c r="G27" s="913"/>
      <c r="H27" s="913"/>
      <c r="I27" s="913"/>
      <c r="J27" s="913"/>
      <c r="K27" s="913"/>
      <c r="L27" s="913"/>
      <c r="M27" s="913"/>
      <c r="N27" s="913"/>
      <c r="O27" s="914"/>
    </row>
    <row r="28" spans="2:15" ht="18.75" customHeight="1" x14ac:dyDescent="0.15">
      <c r="B28" s="915" t="s">
        <v>63</v>
      </c>
      <c r="C28" s="87" t="s">
        <v>57</v>
      </c>
      <c r="D28" s="916"/>
      <c r="E28" s="917"/>
      <c r="F28" s="917"/>
      <c r="G28" s="917"/>
      <c r="H28" s="917"/>
      <c r="I28" s="917"/>
      <c r="J28" s="917"/>
      <c r="K28" s="917"/>
      <c r="L28" s="917"/>
      <c r="M28" s="917"/>
      <c r="N28" s="917"/>
      <c r="O28" s="918"/>
    </row>
    <row r="29" spans="2:15" ht="18.75" customHeight="1" x14ac:dyDescent="0.15">
      <c r="B29" s="895"/>
      <c r="C29" s="83" t="s">
        <v>57</v>
      </c>
      <c r="D29" s="900"/>
      <c r="E29" s="901"/>
      <c r="F29" s="901"/>
      <c r="G29" s="901"/>
      <c r="H29" s="901"/>
      <c r="I29" s="901"/>
      <c r="J29" s="901"/>
      <c r="K29" s="901"/>
      <c r="L29" s="901"/>
      <c r="M29" s="901"/>
      <c r="N29" s="901"/>
      <c r="O29" s="902"/>
    </row>
    <row r="30" spans="2:15" ht="18.75" customHeight="1" x14ac:dyDescent="0.15">
      <c r="B30" s="896"/>
      <c r="C30" s="84" t="s">
        <v>57</v>
      </c>
      <c r="D30" s="903"/>
      <c r="E30" s="904"/>
      <c r="F30" s="904"/>
      <c r="G30" s="904"/>
      <c r="H30" s="904"/>
      <c r="I30" s="904"/>
      <c r="J30" s="904"/>
      <c r="K30" s="904"/>
      <c r="L30" s="904"/>
      <c r="M30" s="904"/>
      <c r="N30" s="904"/>
      <c r="O30" s="905"/>
    </row>
    <row r="31" spans="2:15" ht="18.75" customHeight="1" x14ac:dyDescent="0.15">
      <c r="B31" s="906" t="s">
        <v>64</v>
      </c>
      <c r="C31" s="85" t="s">
        <v>57</v>
      </c>
      <c r="D31" s="907"/>
      <c r="E31" s="908"/>
      <c r="F31" s="908"/>
      <c r="G31" s="908"/>
      <c r="H31" s="908"/>
      <c r="I31" s="908"/>
      <c r="J31" s="908"/>
      <c r="K31" s="908"/>
      <c r="L31" s="908"/>
      <c r="M31" s="908"/>
      <c r="N31" s="908"/>
      <c r="O31" s="909"/>
    </row>
    <row r="32" spans="2:15" ht="18.75" customHeight="1" x14ac:dyDescent="0.15">
      <c r="B32" s="895"/>
      <c r="C32" s="83" t="s">
        <v>57</v>
      </c>
      <c r="D32" s="900"/>
      <c r="E32" s="901"/>
      <c r="F32" s="901"/>
      <c r="G32" s="901"/>
      <c r="H32" s="901"/>
      <c r="I32" s="901"/>
      <c r="J32" s="901"/>
      <c r="K32" s="901"/>
      <c r="L32" s="901"/>
      <c r="M32" s="901"/>
      <c r="N32" s="901"/>
      <c r="O32" s="902"/>
    </row>
    <row r="33" spans="1:15" ht="18.75" customHeight="1" x14ac:dyDescent="0.15">
      <c r="B33" s="896"/>
      <c r="C33" s="84" t="s">
        <v>57</v>
      </c>
      <c r="D33" s="903"/>
      <c r="E33" s="904"/>
      <c r="F33" s="904"/>
      <c r="G33" s="904"/>
      <c r="H33" s="904"/>
      <c r="I33" s="904"/>
      <c r="J33" s="904"/>
      <c r="K33" s="904"/>
      <c r="L33" s="904"/>
      <c r="M33" s="904"/>
      <c r="N33" s="904"/>
      <c r="O33" s="905"/>
    </row>
    <row r="34" spans="1:15" ht="18.75" customHeight="1" x14ac:dyDescent="0.15">
      <c r="B34" s="906" t="s">
        <v>65</v>
      </c>
      <c r="C34" s="85" t="s">
        <v>57</v>
      </c>
      <c r="D34" s="907"/>
      <c r="E34" s="908"/>
      <c r="F34" s="908"/>
      <c r="G34" s="908"/>
      <c r="H34" s="908"/>
      <c r="I34" s="908"/>
      <c r="J34" s="908"/>
      <c r="K34" s="908"/>
      <c r="L34" s="908"/>
      <c r="M34" s="908"/>
      <c r="N34" s="908"/>
      <c r="O34" s="909"/>
    </row>
    <row r="35" spans="1:15" ht="18.75" customHeight="1" x14ac:dyDescent="0.15">
      <c r="B35" s="895"/>
      <c r="C35" s="83" t="s">
        <v>57</v>
      </c>
      <c r="D35" s="900"/>
      <c r="E35" s="901"/>
      <c r="F35" s="901"/>
      <c r="G35" s="901"/>
      <c r="H35" s="901"/>
      <c r="I35" s="901"/>
      <c r="J35" s="901"/>
      <c r="K35" s="901"/>
      <c r="L35" s="901"/>
      <c r="M35" s="901"/>
      <c r="N35" s="901"/>
      <c r="O35" s="902"/>
    </row>
    <row r="36" spans="1:15" ht="18.75" customHeight="1" thickBot="1" x14ac:dyDescent="0.2">
      <c r="B36" s="920"/>
      <c r="C36" s="88" t="s">
        <v>57</v>
      </c>
      <c r="D36" s="921"/>
      <c r="E36" s="922"/>
      <c r="F36" s="922"/>
      <c r="G36" s="922"/>
      <c r="H36" s="922"/>
      <c r="I36" s="922"/>
      <c r="J36" s="922"/>
      <c r="K36" s="922"/>
      <c r="L36" s="922"/>
      <c r="M36" s="922"/>
      <c r="N36" s="922"/>
      <c r="O36" s="923"/>
    </row>
    <row r="37" spans="1:15" ht="8.25" customHeight="1" x14ac:dyDescent="0.15"/>
    <row r="38" spans="1:15" s="89" customFormat="1" ht="27" customHeight="1" x14ac:dyDescent="0.15">
      <c r="B38" s="919" t="s">
        <v>66</v>
      </c>
      <c r="C38" s="919"/>
      <c r="D38" s="919"/>
      <c r="E38" s="919"/>
      <c r="F38" s="919"/>
      <c r="G38" s="919"/>
      <c r="H38" s="919"/>
      <c r="I38" s="919"/>
      <c r="J38" s="919"/>
      <c r="K38" s="919"/>
      <c r="L38" s="919"/>
      <c r="M38" s="919"/>
      <c r="N38" s="919"/>
      <c r="O38" s="919"/>
    </row>
    <row r="39" spans="1:15" ht="4.5" customHeight="1" x14ac:dyDescent="0.15"/>
    <row r="40" spans="1:15" x14ac:dyDescent="0.15">
      <c r="A40" s="79">
        <v>2</v>
      </c>
      <c r="B40" s="71" t="s">
        <v>67</v>
      </c>
      <c r="C40" s="70" t="s">
        <v>155</v>
      </c>
    </row>
    <row r="41" spans="1:15" ht="9" customHeight="1" x14ac:dyDescent="0.15"/>
  </sheetData>
  <mergeCells count="47">
    <mergeCell ref="B38:O38"/>
    <mergeCell ref="B31:B33"/>
    <mergeCell ref="D31:O31"/>
    <mergeCell ref="D32:O32"/>
    <mergeCell ref="D33:O33"/>
    <mergeCell ref="B34:B36"/>
    <mergeCell ref="D34:O34"/>
    <mergeCell ref="D35:O35"/>
    <mergeCell ref="D36:O36"/>
    <mergeCell ref="B25:B27"/>
    <mergeCell ref="D25:O25"/>
    <mergeCell ref="D26:O26"/>
    <mergeCell ref="D27:O27"/>
    <mergeCell ref="B28:B30"/>
    <mergeCell ref="D28:O28"/>
    <mergeCell ref="D29:O29"/>
    <mergeCell ref="D30:O30"/>
    <mergeCell ref="B19:B21"/>
    <mergeCell ref="D19:O19"/>
    <mergeCell ref="D20:O20"/>
    <mergeCell ref="D21:O21"/>
    <mergeCell ref="B22:B24"/>
    <mergeCell ref="D22:O22"/>
    <mergeCell ref="D23:O23"/>
    <mergeCell ref="D24:O24"/>
    <mergeCell ref="B13:B15"/>
    <mergeCell ref="D13:O13"/>
    <mergeCell ref="D14:O14"/>
    <mergeCell ref="D15:O15"/>
    <mergeCell ref="B16:B18"/>
    <mergeCell ref="D16:O16"/>
    <mergeCell ref="D17:O17"/>
    <mergeCell ref="D18:O18"/>
    <mergeCell ref="B6:O6"/>
    <mergeCell ref="A7:O7"/>
    <mergeCell ref="C8:O8"/>
    <mergeCell ref="D9:O9"/>
    <mergeCell ref="B10:B12"/>
    <mergeCell ref="D10:O10"/>
    <mergeCell ref="D11:O11"/>
    <mergeCell ref="D12:O12"/>
    <mergeCell ref="A5:O5"/>
    <mergeCell ref="C1:E1"/>
    <mergeCell ref="C2:O2"/>
    <mergeCell ref="A3:D3"/>
    <mergeCell ref="A4:C4"/>
    <mergeCell ref="E4:O4"/>
  </mergeCells>
  <phoneticPr fontId="1"/>
  <pageMargins left="0.52" right="0.37" top="0.62" bottom="0.56999999999999995" header="0.32" footer="0.34"/>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B1:Z82"/>
  <sheetViews>
    <sheetView showGridLines="0" view="pageBreakPreview" topLeftCell="A16" zoomScale="115" zoomScaleNormal="100" zoomScaleSheetLayoutView="115" workbookViewId="0">
      <selection activeCell="B2" sqref="B2"/>
    </sheetView>
  </sheetViews>
  <sheetFormatPr defaultColWidth="9" defaultRowHeight="13.5" x14ac:dyDescent="0.15"/>
  <cols>
    <col min="1" max="1" width="2.125" style="433" customWidth="1"/>
    <col min="2" max="23" width="3.625" style="433" customWidth="1"/>
    <col min="24" max="24" width="2.125" style="433" customWidth="1"/>
    <col min="25" max="39" width="5.625" style="433" customWidth="1"/>
    <col min="40" max="256" width="9" style="433"/>
    <col min="257" max="257" width="2.125" style="433" customWidth="1"/>
    <col min="258" max="279" width="3.625" style="433" customWidth="1"/>
    <col min="280" max="280" width="2.125" style="433" customWidth="1"/>
    <col min="281" max="295" width="5.625" style="433" customWidth="1"/>
    <col min="296" max="512" width="9" style="433"/>
    <col min="513" max="513" width="2.125" style="433" customWidth="1"/>
    <col min="514" max="535" width="3.625" style="433" customWidth="1"/>
    <col min="536" max="536" width="2.125" style="433" customWidth="1"/>
    <col min="537" max="551" width="5.625" style="433" customWidth="1"/>
    <col min="552" max="768" width="9" style="433"/>
    <col min="769" max="769" width="2.125" style="433" customWidth="1"/>
    <col min="770" max="791" width="3.625" style="433" customWidth="1"/>
    <col min="792" max="792" width="2.125" style="433" customWidth="1"/>
    <col min="793" max="807" width="5.625" style="433" customWidth="1"/>
    <col min="808" max="1024" width="9" style="433"/>
    <col min="1025" max="1025" width="2.125" style="433" customWidth="1"/>
    <col min="1026" max="1047" width="3.625" style="433" customWidth="1"/>
    <col min="1048" max="1048" width="2.125" style="433" customWidth="1"/>
    <col min="1049" max="1063" width="5.625" style="433" customWidth="1"/>
    <col min="1064" max="1280" width="9" style="433"/>
    <col min="1281" max="1281" width="2.125" style="433" customWidth="1"/>
    <col min="1282" max="1303" width="3.625" style="433" customWidth="1"/>
    <col min="1304" max="1304" width="2.125" style="433" customWidth="1"/>
    <col min="1305" max="1319" width="5.625" style="433" customWidth="1"/>
    <col min="1320" max="1536" width="9" style="433"/>
    <col min="1537" max="1537" width="2.125" style="433" customWidth="1"/>
    <col min="1538" max="1559" width="3.625" style="433" customWidth="1"/>
    <col min="1560" max="1560" width="2.125" style="433" customWidth="1"/>
    <col min="1561" max="1575" width="5.625" style="433" customWidth="1"/>
    <col min="1576" max="1792" width="9" style="433"/>
    <col min="1793" max="1793" width="2.125" style="433" customWidth="1"/>
    <col min="1794" max="1815" width="3.625" style="433" customWidth="1"/>
    <col min="1816" max="1816" width="2.125" style="433" customWidth="1"/>
    <col min="1817" max="1831" width="5.625" style="433" customWidth="1"/>
    <col min="1832" max="2048" width="9" style="433"/>
    <col min="2049" max="2049" width="2.125" style="433" customWidth="1"/>
    <col min="2050" max="2071" width="3.625" style="433" customWidth="1"/>
    <col min="2072" max="2072" width="2.125" style="433" customWidth="1"/>
    <col min="2073" max="2087" width="5.625" style="433" customWidth="1"/>
    <col min="2088" max="2304" width="9" style="433"/>
    <col min="2305" max="2305" width="2.125" style="433" customWidth="1"/>
    <col min="2306" max="2327" width="3.625" style="433" customWidth="1"/>
    <col min="2328" max="2328" width="2.125" style="433" customWidth="1"/>
    <col min="2329" max="2343" width="5.625" style="433" customWidth="1"/>
    <col min="2344" max="2560" width="9" style="433"/>
    <col min="2561" max="2561" width="2.125" style="433" customWidth="1"/>
    <col min="2562" max="2583" width="3.625" style="433" customWidth="1"/>
    <col min="2584" max="2584" width="2.125" style="433" customWidth="1"/>
    <col min="2585" max="2599" width="5.625" style="433" customWidth="1"/>
    <col min="2600" max="2816" width="9" style="433"/>
    <col min="2817" max="2817" width="2.125" style="433" customWidth="1"/>
    <col min="2818" max="2839" width="3.625" style="433" customWidth="1"/>
    <col min="2840" max="2840" width="2.125" style="433" customWidth="1"/>
    <col min="2841" max="2855" width="5.625" style="433" customWidth="1"/>
    <col min="2856" max="3072" width="9" style="433"/>
    <col min="3073" max="3073" width="2.125" style="433" customWidth="1"/>
    <col min="3074" max="3095" width="3.625" style="433" customWidth="1"/>
    <col min="3096" max="3096" width="2.125" style="433" customWidth="1"/>
    <col min="3097" max="3111" width="5.625" style="433" customWidth="1"/>
    <col min="3112" max="3328" width="9" style="433"/>
    <col min="3329" max="3329" width="2.125" style="433" customWidth="1"/>
    <col min="3330" max="3351" width="3.625" style="433" customWidth="1"/>
    <col min="3352" max="3352" width="2.125" style="433" customWidth="1"/>
    <col min="3353" max="3367" width="5.625" style="433" customWidth="1"/>
    <col min="3368" max="3584" width="9" style="433"/>
    <col min="3585" max="3585" width="2.125" style="433" customWidth="1"/>
    <col min="3586" max="3607" width="3.625" style="433" customWidth="1"/>
    <col min="3608" max="3608" width="2.125" style="433" customWidth="1"/>
    <col min="3609" max="3623" width="5.625" style="433" customWidth="1"/>
    <col min="3624" max="3840" width="9" style="433"/>
    <col min="3841" max="3841" width="2.125" style="433" customWidth="1"/>
    <col min="3842" max="3863" width="3.625" style="433" customWidth="1"/>
    <col min="3864" max="3864" width="2.125" style="433" customWidth="1"/>
    <col min="3865" max="3879" width="5.625" style="433" customWidth="1"/>
    <col min="3880" max="4096" width="9" style="433"/>
    <col min="4097" max="4097" width="2.125" style="433" customWidth="1"/>
    <col min="4098" max="4119" width="3.625" style="433" customWidth="1"/>
    <col min="4120" max="4120" width="2.125" style="433" customWidth="1"/>
    <col min="4121" max="4135" width="5.625" style="433" customWidth="1"/>
    <col min="4136" max="4352" width="9" style="433"/>
    <col min="4353" max="4353" width="2.125" style="433" customWidth="1"/>
    <col min="4354" max="4375" width="3.625" style="433" customWidth="1"/>
    <col min="4376" max="4376" width="2.125" style="433" customWidth="1"/>
    <col min="4377" max="4391" width="5.625" style="433" customWidth="1"/>
    <col min="4392" max="4608" width="9" style="433"/>
    <col min="4609" max="4609" width="2.125" style="433" customWidth="1"/>
    <col min="4610" max="4631" width="3.625" style="433" customWidth="1"/>
    <col min="4632" max="4632" width="2.125" style="433" customWidth="1"/>
    <col min="4633" max="4647" width="5.625" style="433" customWidth="1"/>
    <col min="4648" max="4864" width="9" style="433"/>
    <col min="4865" max="4865" width="2.125" style="433" customWidth="1"/>
    <col min="4866" max="4887" width="3.625" style="433" customWidth="1"/>
    <col min="4888" max="4888" width="2.125" style="433" customWidth="1"/>
    <col min="4889" max="4903" width="5.625" style="433" customWidth="1"/>
    <col min="4904" max="5120" width="9" style="433"/>
    <col min="5121" max="5121" width="2.125" style="433" customWidth="1"/>
    <col min="5122" max="5143" width="3.625" style="433" customWidth="1"/>
    <col min="5144" max="5144" width="2.125" style="433" customWidth="1"/>
    <col min="5145" max="5159" width="5.625" style="433" customWidth="1"/>
    <col min="5160" max="5376" width="9" style="433"/>
    <col min="5377" max="5377" width="2.125" style="433" customWidth="1"/>
    <col min="5378" max="5399" width="3.625" style="433" customWidth="1"/>
    <col min="5400" max="5400" width="2.125" style="433" customWidth="1"/>
    <col min="5401" max="5415" width="5.625" style="433" customWidth="1"/>
    <col min="5416" max="5632" width="9" style="433"/>
    <col min="5633" max="5633" width="2.125" style="433" customWidth="1"/>
    <col min="5634" max="5655" width="3.625" style="433" customWidth="1"/>
    <col min="5656" max="5656" width="2.125" style="433" customWidth="1"/>
    <col min="5657" max="5671" width="5.625" style="433" customWidth="1"/>
    <col min="5672" max="5888" width="9" style="433"/>
    <col min="5889" max="5889" width="2.125" style="433" customWidth="1"/>
    <col min="5890" max="5911" width="3.625" style="433" customWidth="1"/>
    <col min="5912" max="5912" width="2.125" style="433" customWidth="1"/>
    <col min="5913" max="5927" width="5.625" style="433" customWidth="1"/>
    <col min="5928" max="6144" width="9" style="433"/>
    <col min="6145" max="6145" width="2.125" style="433" customWidth="1"/>
    <col min="6146" max="6167" width="3.625" style="433" customWidth="1"/>
    <col min="6168" max="6168" width="2.125" style="433" customWidth="1"/>
    <col min="6169" max="6183" width="5.625" style="433" customWidth="1"/>
    <col min="6184" max="6400" width="9" style="433"/>
    <col min="6401" max="6401" width="2.125" style="433" customWidth="1"/>
    <col min="6402" max="6423" width="3.625" style="433" customWidth="1"/>
    <col min="6424" max="6424" width="2.125" style="433" customWidth="1"/>
    <col min="6425" max="6439" width="5.625" style="433" customWidth="1"/>
    <col min="6440" max="6656" width="9" style="433"/>
    <col min="6657" max="6657" width="2.125" style="433" customWidth="1"/>
    <col min="6658" max="6679" width="3.625" style="433" customWidth="1"/>
    <col min="6680" max="6680" width="2.125" style="433" customWidth="1"/>
    <col min="6681" max="6695" width="5.625" style="433" customWidth="1"/>
    <col min="6696" max="6912" width="9" style="433"/>
    <col min="6913" max="6913" width="2.125" style="433" customWidth="1"/>
    <col min="6914" max="6935" width="3.625" style="433" customWidth="1"/>
    <col min="6936" max="6936" width="2.125" style="433" customWidth="1"/>
    <col min="6937" max="6951" width="5.625" style="433" customWidth="1"/>
    <col min="6952" max="7168" width="9" style="433"/>
    <col min="7169" max="7169" width="2.125" style="433" customWidth="1"/>
    <col min="7170" max="7191" width="3.625" style="433" customWidth="1"/>
    <col min="7192" max="7192" width="2.125" style="433" customWidth="1"/>
    <col min="7193" max="7207" width="5.625" style="433" customWidth="1"/>
    <col min="7208" max="7424" width="9" style="433"/>
    <col min="7425" max="7425" width="2.125" style="433" customWidth="1"/>
    <col min="7426" max="7447" width="3.625" style="433" customWidth="1"/>
    <col min="7448" max="7448" width="2.125" style="433" customWidth="1"/>
    <col min="7449" max="7463" width="5.625" style="433" customWidth="1"/>
    <col min="7464" max="7680" width="9" style="433"/>
    <col min="7681" max="7681" width="2.125" style="433" customWidth="1"/>
    <col min="7682" max="7703" width="3.625" style="433" customWidth="1"/>
    <col min="7704" max="7704" width="2.125" style="433" customWidth="1"/>
    <col min="7705" max="7719" width="5.625" style="433" customWidth="1"/>
    <col min="7720" max="7936" width="9" style="433"/>
    <col min="7937" max="7937" width="2.125" style="433" customWidth="1"/>
    <col min="7938" max="7959" width="3.625" style="433" customWidth="1"/>
    <col min="7960" max="7960" width="2.125" style="433" customWidth="1"/>
    <col min="7961" max="7975" width="5.625" style="433" customWidth="1"/>
    <col min="7976" max="8192" width="9" style="433"/>
    <col min="8193" max="8193" width="2.125" style="433" customWidth="1"/>
    <col min="8194" max="8215" width="3.625" style="433" customWidth="1"/>
    <col min="8216" max="8216" width="2.125" style="433" customWidth="1"/>
    <col min="8217" max="8231" width="5.625" style="433" customWidth="1"/>
    <col min="8232" max="8448" width="9" style="433"/>
    <col min="8449" max="8449" width="2.125" style="433" customWidth="1"/>
    <col min="8450" max="8471" width="3.625" style="433" customWidth="1"/>
    <col min="8472" max="8472" width="2.125" style="433" customWidth="1"/>
    <col min="8473" max="8487" width="5.625" style="433" customWidth="1"/>
    <col min="8488" max="8704" width="9" style="433"/>
    <col min="8705" max="8705" width="2.125" style="433" customWidth="1"/>
    <col min="8706" max="8727" width="3.625" style="433" customWidth="1"/>
    <col min="8728" max="8728" width="2.125" style="433" customWidth="1"/>
    <col min="8729" max="8743" width="5.625" style="433" customWidth="1"/>
    <col min="8744" max="8960" width="9" style="433"/>
    <col min="8961" max="8961" width="2.125" style="433" customWidth="1"/>
    <col min="8962" max="8983" width="3.625" style="433" customWidth="1"/>
    <col min="8984" max="8984" width="2.125" style="433" customWidth="1"/>
    <col min="8985" max="8999" width="5.625" style="433" customWidth="1"/>
    <col min="9000" max="9216" width="9" style="433"/>
    <col min="9217" max="9217" width="2.125" style="433" customWidth="1"/>
    <col min="9218" max="9239" width="3.625" style="433" customWidth="1"/>
    <col min="9240" max="9240" width="2.125" style="433" customWidth="1"/>
    <col min="9241" max="9255" width="5.625" style="433" customWidth="1"/>
    <col min="9256" max="9472" width="9" style="433"/>
    <col min="9473" max="9473" width="2.125" style="433" customWidth="1"/>
    <col min="9474" max="9495" width="3.625" style="433" customWidth="1"/>
    <col min="9496" max="9496" width="2.125" style="433" customWidth="1"/>
    <col min="9497" max="9511" width="5.625" style="433" customWidth="1"/>
    <col min="9512" max="9728" width="9" style="433"/>
    <col min="9729" max="9729" width="2.125" style="433" customWidth="1"/>
    <col min="9730" max="9751" width="3.625" style="433" customWidth="1"/>
    <col min="9752" max="9752" width="2.125" style="433" customWidth="1"/>
    <col min="9753" max="9767" width="5.625" style="433" customWidth="1"/>
    <col min="9768" max="9984" width="9" style="433"/>
    <col min="9985" max="9985" width="2.125" style="433" customWidth="1"/>
    <col min="9986" max="10007" width="3.625" style="433" customWidth="1"/>
    <col min="10008" max="10008" width="2.125" style="433" customWidth="1"/>
    <col min="10009" max="10023" width="5.625" style="433" customWidth="1"/>
    <col min="10024" max="10240" width="9" style="433"/>
    <col min="10241" max="10241" width="2.125" style="433" customWidth="1"/>
    <col min="10242" max="10263" width="3.625" style="433" customWidth="1"/>
    <col min="10264" max="10264" width="2.125" style="433" customWidth="1"/>
    <col min="10265" max="10279" width="5.625" style="433" customWidth="1"/>
    <col min="10280" max="10496" width="9" style="433"/>
    <col min="10497" max="10497" width="2.125" style="433" customWidth="1"/>
    <col min="10498" max="10519" width="3.625" style="433" customWidth="1"/>
    <col min="10520" max="10520" width="2.125" style="433" customWidth="1"/>
    <col min="10521" max="10535" width="5.625" style="433" customWidth="1"/>
    <col min="10536" max="10752" width="9" style="433"/>
    <col min="10753" max="10753" width="2.125" style="433" customWidth="1"/>
    <col min="10754" max="10775" width="3.625" style="433" customWidth="1"/>
    <col min="10776" max="10776" width="2.125" style="433" customWidth="1"/>
    <col min="10777" max="10791" width="5.625" style="433" customWidth="1"/>
    <col min="10792" max="11008" width="9" style="433"/>
    <col min="11009" max="11009" width="2.125" style="433" customWidth="1"/>
    <col min="11010" max="11031" width="3.625" style="433" customWidth="1"/>
    <col min="11032" max="11032" width="2.125" style="433" customWidth="1"/>
    <col min="11033" max="11047" width="5.625" style="433" customWidth="1"/>
    <col min="11048" max="11264" width="9" style="433"/>
    <col min="11265" max="11265" width="2.125" style="433" customWidth="1"/>
    <col min="11266" max="11287" width="3.625" style="433" customWidth="1"/>
    <col min="11288" max="11288" width="2.125" style="433" customWidth="1"/>
    <col min="11289" max="11303" width="5.625" style="433" customWidth="1"/>
    <col min="11304" max="11520" width="9" style="433"/>
    <col min="11521" max="11521" width="2.125" style="433" customWidth="1"/>
    <col min="11522" max="11543" width="3.625" style="433" customWidth="1"/>
    <col min="11544" max="11544" width="2.125" style="433" customWidth="1"/>
    <col min="11545" max="11559" width="5.625" style="433" customWidth="1"/>
    <col min="11560" max="11776" width="9" style="433"/>
    <col min="11777" max="11777" width="2.125" style="433" customWidth="1"/>
    <col min="11778" max="11799" width="3.625" style="433" customWidth="1"/>
    <col min="11800" max="11800" width="2.125" style="433" customWidth="1"/>
    <col min="11801" max="11815" width="5.625" style="433" customWidth="1"/>
    <col min="11816" max="12032" width="9" style="433"/>
    <col min="12033" max="12033" width="2.125" style="433" customWidth="1"/>
    <col min="12034" max="12055" width="3.625" style="433" customWidth="1"/>
    <col min="12056" max="12056" width="2.125" style="433" customWidth="1"/>
    <col min="12057" max="12071" width="5.625" style="433" customWidth="1"/>
    <col min="12072" max="12288" width="9" style="433"/>
    <col min="12289" max="12289" width="2.125" style="433" customWidth="1"/>
    <col min="12290" max="12311" width="3.625" style="433" customWidth="1"/>
    <col min="12312" max="12312" width="2.125" style="433" customWidth="1"/>
    <col min="12313" max="12327" width="5.625" style="433" customWidth="1"/>
    <col min="12328" max="12544" width="9" style="433"/>
    <col min="12545" max="12545" width="2.125" style="433" customWidth="1"/>
    <col min="12546" max="12567" width="3.625" style="433" customWidth="1"/>
    <col min="12568" max="12568" width="2.125" style="433" customWidth="1"/>
    <col min="12569" max="12583" width="5.625" style="433" customWidth="1"/>
    <col min="12584" max="12800" width="9" style="433"/>
    <col min="12801" max="12801" width="2.125" style="433" customWidth="1"/>
    <col min="12802" max="12823" width="3.625" style="433" customWidth="1"/>
    <col min="12824" max="12824" width="2.125" style="433" customWidth="1"/>
    <col min="12825" max="12839" width="5.625" style="433" customWidth="1"/>
    <col min="12840" max="13056" width="9" style="433"/>
    <col min="13057" max="13057" width="2.125" style="433" customWidth="1"/>
    <col min="13058" max="13079" width="3.625" style="433" customWidth="1"/>
    <col min="13080" max="13080" width="2.125" style="433" customWidth="1"/>
    <col min="13081" max="13095" width="5.625" style="433" customWidth="1"/>
    <col min="13096" max="13312" width="9" style="433"/>
    <col min="13313" max="13313" width="2.125" style="433" customWidth="1"/>
    <col min="13314" max="13335" width="3.625" style="433" customWidth="1"/>
    <col min="13336" max="13336" width="2.125" style="433" customWidth="1"/>
    <col min="13337" max="13351" width="5.625" style="433" customWidth="1"/>
    <col min="13352" max="13568" width="9" style="433"/>
    <col min="13569" max="13569" width="2.125" style="433" customWidth="1"/>
    <col min="13570" max="13591" width="3.625" style="433" customWidth="1"/>
    <col min="13592" max="13592" width="2.125" style="433" customWidth="1"/>
    <col min="13593" max="13607" width="5.625" style="433" customWidth="1"/>
    <col min="13608" max="13824" width="9" style="433"/>
    <col min="13825" max="13825" width="2.125" style="433" customWidth="1"/>
    <col min="13826" max="13847" width="3.625" style="433" customWidth="1"/>
    <col min="13848" max="13848" width="2.125" style="433" customWidth="1"/>
    <col min="13849" max="13863" width="5.625" style="433" customWidth="1"/>
    <col min="13864" max="14080" width="9" style="433"/>
    <col min="14081" max="14081" width="2.125" style="433" customWidth="1"/>
    <col min="14082" max="14103" width="3.625" style="433" customWidth="1"/>
    <col min="14104" max="14104" width="2.125" style="433" customWidth="1"/>
    <col min="14105" max="14119" width="5.625" style="433" customWidth="1"/>
    <col min="14120" max="14336" width="9" style="433"/>
    <col min="14337" max="14337" width="2.125" style="433" customWidth="1"/>
    <col min="14338" max="14359" width="3.625" style="433" customWidth="1"/>
    <col min="14360" max="14360" width="2.125" style="433" customWidth="1"/>
    <col min="14361" max="14375" width="5.625" style="433" customWidth="1"/>
    <col min="14376" max="14592" width="9" style="433"/>
    <col min="14593" max="14593" width="2.125" style="433" customWidth="1"/>
    <col min="14594" max="14615" width="3.625" style="433" customWidth="1"/>
    <col min="14616" max="14616" width="2.125" style="433" customWidth="1"/>
    <col min="14617" max="14631" width="5.625" style="433" customWidth="1"/>
    <col min="14632" max="14848" width="9" style="433"/>
    <col min="14849" max="14849" width="2.125" style="433" customWidth="1"/>
    <col min="14850" max="14871" width="3.625" style="433" customWidth="1"/>
    <col min="14872" max="14872" width="2.125" style="433" customWidth="1"/>
    <col min="14873" max="14887" width="5.625" style="433" customWidth="1"/>
    <col min="14888" max="15104" width="9" style="433"/>
    <col min="15105" max="15105" width="2.125" style="433" customWidth="1"/>
    <col min="15106" max="15127" width="3.625" style="433" customWidth="1"/>
    <col min="15128" max="15128" width="2.125" style="433" customWidth="1"/>
    <col min="15129" max="15143" width="5.625" style="433" customWidth="1"/>
    <col min="15144" max="15360" width="9" style="433"/>
    <col min="15361" max="15361" width="2.125" style="433" customWidth="1"/>
    <col min="15362" max="15383" width="3.625" style="433" customWidth="1"/>
    <col min="15384" max="15384" width="2.125" style="433" customWidth="1"/>
    <col min="15385" max="15399" width="5.625" style="433" customWidth="1"/>
    <col min="15400" max="15616" width="9" style="433"/>
    <col min="15617" max="15617" width="2.125" style="433" customWidth="1"/>
    <col min="15618" max="15639" width="3.625" style="433" customWidth="1"/>
    <col min="15640" max="15640" width="2.125" style="433" customWidth="1"/>
    <col min="15641" max="15655" width="5.625" style="433" customWidth="1"/>
    <col min="15656" max="15872" width="9" style="433"/>
    <col min="15873" max="15873" width="2.125" style="433" customWidth="1"/>
    <col min="15874" max="15895" width="3.625" style="433" customWidth="1"/>
    <col min="15896" max="15896" width="2.125" style="433" customWidth="1"/>
    <col min="15897" max="15911" width="5.625" style="433" customWidth="1"/>
    <col min="15912" max="16128" width="9" style="433"/>
    <col min="16129" max="16129" width="2.125" style="433" customWidth="1"/>
    <col min="16130" max="16151" width="3.625" style="433" customWidth="1"/>
    <col min="16152" max="16152" width="2.125" style="433" customWidth="1"/>
    <col min="16153" max="16167" width="5.625" style="433" customWidth="1"/>
    <col min="16168" max="16384" width="9" style="433"/>
  </cols>
  <sheetData>
    <row r="1" spans="2:26" x14ac:dyDescent="0.15">
      <c r="B1" s="432" t="s">
        <v>449</v>
      </c>
      <c r="M1" s="434"/>
      <c r="N1" s="435"/>
      <c r="O1" s="435"/>
      <c r="P1" s="435"/>
      <c r="Q1" s="434" t="s">
        <v>350</v>
      </c>
      <c r="R1" s="436"/>
      <c r="S1" s="435" t="s">
        <v>351</v>
      </c>
      <c r="T1" s="436"/>
      <c r="U1" s="435" t="s">
        <v>352</v>
      </c>
      <c r="V1" s="436"/>
      <c r="W1" s="435" t="s">
        <v>353</v>
      </c>
      <c r="Z1" s="432"/>
    </row>
    <row r="2" spans="2:26" ht="5.0999999999999996" customHeight="1" x14ac:dyDescent="0.15">
      <c r="M2" s="434"/>
      <c r="N2" s="435"/>
      <c r="O2" s="435"/>
      <c r="P2" s="435"/>
      <c r="Q2" s="434"/>
      <c r="R2" s="435"/>
      <c r="S2" s="435"/>
      <c r="T2" s="435"/>
      <c r="U2" s="435"/>
      <c r="V2" s="435"/>
      <c r="W2" s="435"/>
    </row>
    <row r="3" spans="2:26" x14ac:dyDescent="0.15">
      <c r="B3" s="512" t="s">
        <v>406</v>
      </c>
      <c r="C3" s="512"/>
      <c r="D3" s="512"/>
      <c r="E3" s="512"/>
      <c r="F3" s="512"/>
      <c r="G3" s="512"/>
      <c r="H3" s="512"/>
      <c r="I3" s="512"/>
      <c r="J3" s="512"/>
      <c r="K3" s="512"/>
      <c r="L3" s="512"/>
      <c r="M3" s="512"/>
      <c r="N3" s="512"/>
      <c r="O3" s="512"/>
      <c r="P3" s="512"/>
      <c r="Q3" s="512"/>
      <c r="R3" s="512"/>
      <c r="S3" s="512"/>
      <c r="T3" s="512"/>
      <c r="U3" s="512"/>
      <c r="V3" s="512"/>
      <c r="W3" s="512"/>
    </row>
    <row r="4" spans="2:26" ht="5.0999999999999996" customHeight="1" x14ac:dyDescent="0.15">
      <c r="B4" s="435"/>
      <c r="C4" s="435"/>
      <c r="D4" s="435"/>
      <c r="E4" s="435"/>
      <c r="F4" s="435"/>
      <c r="G4" s="435"/>
      <c r="H4" s="435"/>
      <c r="I4" s="435"/>
      <c r="J4" s="435"/>
      <c r="K4" s="435"/>
      <c r="L4" s="435"/>
      <c r="M4" s="435"/>
      <c r="N4" s="435"/>
      <c r="O4" s="435"/>
      <c r="P4" s="435"/>
      <c r="Q4" s="435"/>
      <c r="R4" s="435"/>
      <c r="S4" s="435"/>
      <c r="T4" s="435"/>
      <c r="U4" s="435"/>
      <c r="V4" s="435"/>
      <c r="W4" s="435"/>
    </row>
    <row r="5" spans="2:26" x14ac:dyDescent="0.15">
      <c r="B5" s="435"/>
      <c r="C5" s="435"/>
      <c r="D5" s="435"/>
      <c r="E5" s="435"/>
      <c r="F5" s="435"/>
      <c r="G5" s="435"/>
      <c r="H5" s="435"/>
      <c r="I5" s="435"/>
      <c r="J5" s="435"/>
      <c r="K5" s="435"/>
      <c r="L5" s="435"/>
      <c r="M5" s="435"/>
      <c r="N5" s="435"/>
      <c r="O5" s="435"/>
      <c r="P5" s="437" t="s">
        <v>0</v>
      </c>
      <c r="Q5" s="513"/>
      <c r="R5" s="513"/>
      <c r="S5" s="513"/>
      <c r="T5" s="513"/>
      <c r="U5" s="513"/>
      <c r="V5" s="513"/>
      <c r="W5" s="513"/>
    </row>
    <row r="6" spans="2:26" x14ac:dyDescent="0.15">
      <c r="B6" s="435"/>
      <c r="C6" s="435"/>
      <c r="D6" s="435"/>
      <c r="E6" s="435"/>
      <c r="F6" s="435"/>
      <c r="G6" s="435"/>
      <c r="H6" s="435"/>
      <c r="I6" s="435"/>
      <c r="J6" s="435"/>
      <c r="K6" s="435"/>
      <c r="L6" s="435"/>
      <c r="M6" s="435"/>
      <c r="N6" s="435"/>
      <c r="O6" s="435"/>
      <c r="P6" s="437" t="s">
        <v>407</v>
      </c>
      <c r="Q6" s="514"/>
      <c r="R6" s="514"/>
      <c r="S6" s="514"/>
      <c r="T6" s="514"/>
      <c r="U6" s="514"/>
      <c r="V6" s="514"/>
      <c r="W6" s="514"/>
    </row>
    <row r="7" spans="2:26" ht="10.5" customHeight="1" x14ac:dyDescent="0.15">
      <c r="B7" s="435"/>
      <c r="C7" s="435"/>
      <c r="D7" s="435"/>
      <c r="E7" s="435"/>
      <c r="F7" s="435"/>
      <c r="G7" s="435"/>
      <c r="H7" s="435"/>
      <c r="I7" s="435"/>
      <c r="J7" s="435"/>
      <c r="K7" s="435"/>
      <c r="L7" s="435"/>
      <c r="M7" s="435"/>
      <c r="N7" s="435"/>
      <c r="O7" s="435"/>
      <c r="P7" s="435"/>
      <c r="Q7" s="435"/>
      <c r="R7" s="435"/>
      <c r="S7" s="435"/>
      <c r="T7" s="435"/>
      <c r="U7" s="435"/>
      <c r="V7" s="435"/>
      <c r="W7" s="435"/>
    </row>
    <row r="8" spans="2:26" x14ac:dyDescent="0.15">
      <c r="B8" s="433" t="s">
        <v>408</v>
      </c>
    </row>
    <row r="9" spans="2:26" x14ac:dyDescent="0.15">
      <c r="C9" s="436" t="s">
        <v>128</v>
      </c>
      <c r="D9" s="433" t="s">
        <v>409</v>
      </c>
      <c r="J9" s="436" t="s">
        <v>128</v>
      </c>
      <c r="K9" s="433" t="s">
        <v>410</v>
      </c>
    </row>
    <row r="10" spans="2:26" ht="10.5" customHeight="1" x14ac:dyDescent="0.15"/>
    <row r="11" spans="2:26" x14ac:dyDescent="0.15">
      <c r="B11" s="433" t="s">
        <v>411</v>
      </c>
    </row>
    <row r="12" spans="2:26" x14ac:dyDescent="0.15">
      <c r="C12" s="436" t="s">
        <v>128</v>
      </c>
      <c r="D12" s="433" t="s">
        <v>412</v>
      </c>
    </row>
    <row r="13" spans="2:26" x14ac:dyDescent="0.15">
      <c r="C13" s="436" t="s">
        <v>128</v>
      </c>
      <c r="D13" s="433" t="s">
        <v>413</v>
      </c>
    </row>
    <row r="14" spans="2:26" ht="10.5" customHeight="1" x14ac:dyDescent="0.15"/>
    <row r="15" spans="2:26" x14ac:dyDescent="0.15">
      <c r="B15" s="433" t="s">
        <v>341</v>
      </c>
    </row>
    <row r="16" spans="2:26" ht="60" customHeight="1" x14ac:dyDescent="0.15">
      <c r="B16" s="515"/>
      <c r="C16" s="515"/>
      <c r="D16" s="515"/>
      <c r="E16" s="515"/>
      <c r="F16" s="516" t="s">
        <v>414</v>
      </c>
      <c r="G16" s="517"/>
      <c r="H16" s="517"/>
      <c r="I16" s="517"/>
      <c r="J16" s="517"/>
      <c r="K16" s="517"/>
      <c r="L16" s="518"/>
      <c r="M16" s="519" t="s">
        <v>415</v>
      </c>
      <c r="N16" s="519"/>
      <c r="O16" s="519"/>
      <c r="P16" s="519"/>
      <c r="Q16" s="519"/>
      <c r="R16" s="519"/>
      <c r="S16" s="519"/>
    </row>
    <row r="17" spans="2:23" x14ac:dyDescent="0.15">
      <c r="B17" s="520">
        <v>4</v>
      </c>
      <c r="C17" s="521"/>
      <c r="D17" s="521" t="s">
        <v>416</v>
      </c>
      <c r="E17" s="522"/>
      <c r="F17" s="523"/>
      <c r="G17" s="524"/>
      <c r="H17" s="524"/>
      <c r="I17" s="524"/>
      <c r="J17" s="524"/>
      <c r="K17" s="524"/>
      <c r="L17" s="438" t="s">
        <v>2</v>
      </c>
      <c r="M17" s="523"/>
      <c r="N17" s="524"/>
      <c r="O17" s="524"/>
      <c r="P17" s="524"/>
      <c r="Q17" s="524"/>
      <c r="R17" s="524"/>
      <c r="S17" s="438" t="s">
        <v>2</v>
      </c>
    </row>
    <row r="18" spans="2:23" x14ac:dyDescent="0.15">
      <c r="B18" s="520">
        <v>5</v>
      </c>
      <c r="C18" s="521"/>
      <c r="D18" s="521" t="s">
        <v>416</v>
      </c>
      <c r="E18" s="522"/>
      <c r="F18" s="523"/>
      <c r="G18" s="524"/>
      <c r="H18" s="524"/>
      <c r="I18" s="524"/>
      <c r="J18" s="524"/>
      <c r="K18" s="524"/>
      <c r="L18" s="438" t="s">
        <v>2</v>
      </c>
      <c r="M18" s="523"/>
      <c r="N18" s="524"/>
      <c r="O18" s="524"/>
      <c r="P18" s="524"/>
      <c r="Q18" s="524"/>
      <c r="R18" s="524"/>
      <c r="S18" s="438" t="s">
        <v>2</v>
      </c>
    </row>
    <row r="19" spans="2:23" x14ac:dyDescent="0.15">
      <c r="B19" s="520">
        <v>6</v>
      </c>
      <c r="C19" s="521"/>
      <c r="D19" s="521" t="s">
        <v>416</v>
      </c>
      <c r="E19" s="522"/>
      <c r="F19" s="523"/>
      <c r="G19" s="524"/>
      <c r="H19" s="524"/>
      <c r="I19" s="524"/>
      <c r="J19" s="524"/>
      <c r="K19" s="524"/>
      <c r="L19" s="438" t="s">
        <v>2</v>
      </c>
      <c r="M19" s="523"/>
      <c r="N19" s="524"/>
      <c r="O19" s="524"/>
      <c r="P19" s="524"/>
      <c r="Q19" s="524"/>
      <c r="R19" s="524"/>
      <c r="S19" s="438" t="s">
        <v>2</v>
      </c>
    </row>
    <row r="20" spans="2:23" x14ac:dyDescent="0.15">
      <c r="B20" s="520">
        <v>7</v>
      </c>
      <c r="C20" s="521"/>
      <c r="D20" s="521" t="s">
        <v>416</v>
      </c>
      <c r="E20" s="522"/>
      <c r="F20" s="523"/>
      <c r="G20" s="524"/>
      <c r="H20" s="524"/>
      <c r="I20" s="524"/>
      <c r="J20" s="524"/>
      <c r="K20" s="524"/>
      <c r="L20" s="438" t="s">
        <v>2</v>
      </c>
      <c r="M20" s="523"/>
      <c r="N20" s="524"/>
      <c r="O20" s="524"/>
      <c r="P20" s="524"/>
      <c r="Q20" s="524"/>
      <c r="R20" s="524"/>
      <c r="S20" s="438" t="s">
        <v>2</v>
      </c>
    </row>
    <row r="21" spans="2:23" x14ac:dyDescent="0.15">
      <c r="B21" s="520">
        <v>8</v>
      </c>
      <c r="C21" s="521"/>
      <c r="D21" s="521" t="s">
        <v>416</v>
      </c>
      <c r="E21" s="522"/>
      <c r="F21" s="523"/>
      <c r="G21" s="524"/>
      <c r="H21" s="524"/>
      <c r="I21" s="524"/>
      <c r="J21" s="524"/>
      <c r="K21" s="524"/>
      <c r="L21" s="438" t="s">
        <v>2</v>
      </c>
      <c r="M21" s="523"/>
      <c r="N21" s="524"/>
      <c r="O21" s="524"/>
      <c r="P21" s="524"/>
      <c r="Q21" s="524"/>
      <c r="R21" s="524"/>
      <c r="S21" s="438" t="s">
        <v>2</v>
      </c>
    </row>
    <row r="22" spans="2:23" x14ac:dyDescent="0.15">
      <c r="B22" s="520">
        <v>9</v>
      </c>
      <c r="C22" s="521"/>
      <c r="D22" s="521" t="s">
        <v>416</v>
      </c>
      <c r="E22" s="522"/>
      <c r="F22" s="523"/>
      <c r="G22" s="524"/>
      <c r="H22" s="524"/>
      <c r="I22" s="524"/>
      <c r="J22" s="524"/>
      <c r="K22" s="524"/>
      <c r="L22" s="438" t="s">
        <v>2</v>
      </c>
      <c r="M22" s="523"/>
      <c r="N22" s="524"/>
      <c r="O22" s="524"/>
      <c r="P22" s="524"/>
      <c r="Q22" s="524"/>
      <c r="R22" s="524"/>
      <c r="S22" s="438" t="s">
        <v>2</v>
      </c>
    </row>
    <row r="23" spans="2:23" x14ac:dyDescent="0.15">
      <c r="B23" s="520">
        <v>10</v>
      </c>
      <c r="C23" s="521"/>
      <c r="D23" s="521" t="s">
        <v>416</v>
      </c>
      <c r="E23" s="522"/>
      <c r="F23" s="523"/>
      <c r="G23" s="524"/>
      <c r="H23" s="524"/>
      <c r="I23" s="524"/>
      <c r="J23" s="524"/>
      <c r="K23" s="524"/>
      <c r="L23" s="438" t="s">
        <v>2</v>
      </c>
      <c r="M23" s="523"/>
      <c r="N23" s="524"/>
      <c r="O23" s="524"/>
      <c r="P23" s="524"/>
      <c r="Q23" s="524"/>
      <c r="R23" s="524"/>
      <c r="S23" s="438" t="s">
        <v>2</v>
      </c>
    </row>
    <row r="24" spans="2:23" x14ac:dyDescent="0.15">
      <c r="B24" s="520">
        <v>11</v>
      </c>
      <c r="C24" s="521"/>
      <c r="D24" s="521" t="s">
        <v>416</v>
      </c>
      <c r="E24" s="522"/>
      <c r="F24" s="523"/>
      <c r="G24" s="524"/>
      <c r="H24" s="524"/>
      <c r="I24" s="524"/>
      <c r="J24" s="524"/>
      <c r="K24" s="524"/>
      <c r="L24" s="438" t="s">
        <v>2</v>
      </c>
      <c r="M24" s="523"/>
      <c r="N24" s="524"/>
      <c r="O24" s="524"/>
      <c r="P24" s="524"/>
      <c r="Q24" s="524"/>
      <c r="R24" s="524"/>
      <c r="S24" s="438" t="s">
        <v>2</v>
      </c>
    </row>
    <row r="25" spans="2:23" x14ac:dyDescent="0.15">
      <c r="B25" s="520">
        <v>12</v>
      </c>
      <c r="C25" s="521"/>
      <c r="D25" s="521" t="s">
        <v>416</v>
      </c>
      <c r="E25" s="522"/>
      <c r="F25" s="523"/>
      <c r="G25" s="524"/>
      <c r="H25" s="524"/>
      <c r="I25" s="524"/>
      <c r="J25" s="524"/>
      <c r="K25" s="524"/>
      <c r="L25" s="438" t="s">
        <v>2</v>
      </c>
      <c r="M25" s="523"/>
      <c r="N25" s="524"/>
      <c r="O25" s="524"/>
      <c r="P25" s="524"/>
      <c r="Q25" s="524"/>
      <c r="R25" s="524"/>
      <c r="S25" s="438" t="s">
        <v>2</v>
      </c>
      <c r="U25" s="515" t="s">
        <v>417</v>
      </c>
      <c r="V25" s="515"/>
      <c r="W25" s="515"/>
    </row>
    <row r="26" spans="2:23" x14ac:dyDescent="0.15">
      <c r="B26" s="520">
        <v>1</v>
      </c>
      <c r="C26" s="521"/>
      <c r="D26" s="521" t="s">
        <v>416</v>
      </c>
      <c r="E26" s="522"/>
      <c r="F26" s="523"/>
      <c r="G26" s="524"/>
      <c r="H26" s="524"/>
      <c r="I26" s="524"/>
      <c r="J26" s="524"/>
      <c r="K26" s="524"/>
      <c r="L26" s="438" t="s">
        <v>2</v>
      </c>
      <c r="M26" s="523"/>
      <c r="N26" s="524"/>
      <c r="O26" s="524"/>
      <c r="P26" s="524"/>
      <c r="Q26" s="524"/>
      <c r="R26" s="524"/>
      <c r="S26" s="438" t="s">
        <v>2</v>
      </c>
      <c r="U26" s="525"/>
      <c r="V26" s="525"/>
      <c r="W26" s="525"/>
    </row>
    <row r="27" spans="2:23" x14ac:dyDescent="0.15">
      <c r="B27" s="520">
        <v>2</v>
      </c>
      <c r="C27" s="521"/>
      <c r="D27" s="521" t="s">
        <v>416</v>
      </c>
      <c r="E27" s="522"/>
      <c r="F27" s="523"/>
      <c r="G27" s="524"/>
      <c r="H27" s="524"/>
      <c r="I27" s="524"/>
      <c r="J27" s="524"/>
      <c r="K27" s="524"/>
      <c r="L27" s="438" t="s">
        <v>2</v>
      </c>
      <c r="M27" s="523"/>
      <c r="N27" s="524"/>
      <c r="O27" s="524"/>
      <c r="P27" s="524"/>
      <c r="Q27" s="524"/>
      <c r="R27" s="524"/>
      <c r="S27" s="438" t="s">
        <v>2</v>
      </c>
    </row>
    <row r="28" spans="2:23" x14ac:dyDescent="0.15">
      <c r="B28" s="515" t="s">
        <v>39</v>
      </c>
      <c r="C28" s="515"/>
      <c r="D28" s="515"/>
      <c r="E28" s="515"/>
      <c r="F28" s="520" t="str">
        <f>IF(SUM(F17:K27)=0,"",SUM(F17:K27))</f>
        <v/>
      </c>
      <c r="G28" s="521"/>
      <c r="H28" s="521"/>
      <c r="I28" s="521"/>
      <c r="J28" s="521"/>
      <c r="K28" s="521"/>
      <c r="L28" s="438" t="s">
        <v>2</v>
      </c>
      <c r="M28" s="520" t="str">
        <f>IF(SUM(M17:R27)=0,"",SUM(M17:R27))</f>
        <v/>
      </c>
      <c r="N28" s="521"/>
      <c r="O28" s="521"/>
      <c r="P28" s="521"/>
      <c r="Q28" s="521"/>
      <c r="R28" s="521"/>
      <c r="S28" s="438" t="s">
        <v>2</v>
      </c>
      <c r="U28" s="515" t="s">
        <v>418</v>
      </c>
      <c r="V28" s="515"/>
      <c r="W28" s="515"/>
    </row>
    <row r="29" spans="2:23" ht="39.950000000000003" customHeight="1" x14ac:dyDescent="0.15">
      <c r="B29" s="519" t="s">
        <v>419</v>
      </c>
      <c r="C29" s="515"/>
      <c r="D29" s="515"/>
      <c r="E29" s="515"/>
      <c r="F29" s="526" t="str">
        <f>IF(F28="","",F28/U26)</f>
        <v/>
      </c>
      <c r="G29" s="527"/>
      <c r="H29" s="527"/>
      <c r="I29" s="527"/>
      <c r="J29" s="527"/>
      <c r="K29" s="527"/>
      <c r="L29" s="438" t="s">
        <v>2</v>
      </c>
      <c r="M29" s="526" t="str">
        <f>IF(M28="","",M28/U26)</f>
        <v/>
      </c>
      <c r="N29" s="527"/>
      <c r="O29" s="527"/>
      <c r="P29" s="527"/>
      <c r="Q29" s="527"/>
      <c r="R29" s="527"/>
      <c r="S29" s="438" t="s">
        <v>2</v>
      </c>
      <c r="U29" s="528" t="str">
        <f>IF(F29="","",ROUNDDOWN(M29/F29,3))</f>
        <v/>
      </c>
      <c r="V29" s="529"/>
      <c r="W29" s="530"/>
    </row>
    <row r="31" spans="2:23" x14ac:dyDescent="0.15">
      <c r="B31" s="433" t="s">
        <v>342</v>
      </c>
    </row>
    <row r="32" spans="2:23" ht="60" customHeight="1" x14ac:dyDescent="0.15">
      <c r="B32" s="515"/>
      <c r="C32" s="515"/>
      <c r="D32" s="515"/>
      <c r="E32" s="515"/>
      <c r="F32" s="516" t="s">
        <v>414</v>
      </c>
      <c r="G32" s="517"/>
      <c r="H32" s="517"/>
      <c r="I32" s="517"/>
      <c r="J32" s="517"/>
      <c r="K32" s="517"/>
      <c r="L32" s="518"/>
      <c r="M32" s="519" t="s">
        <v>415</v>
      </c>
      <c r="N32" s="519"/>
      <c r="O32" s="519"/>
      <c r="P32" s="519"/>
      <c r="Q32" s="519"/>
      <c r="R32" s="519"/>
      <c r="S32" s="519"/>
    </row>
    <row r="33" spans="2:23" x14ac:dyDescent="0.15">
      <c r="B33" s="523"/>
      <c r="C33" s="524"/>
      <c r="D33" s="524"/>
      <c r="E33" s="439" t="s">
        <v>416</v>
      </c>
      <c r="F33" s="523"/>
      <c r="G33" s="524"/>
      <c r="H33" s="524"/>
      <c r="I33" s="524"/>
      <c r="J33" s="524"/>
      <c r="K33" s="524"/>
      <c r="L33" s="438" t="s">
        <v>2</v>
      </c>
      <c r="M33" s="523"/>
      <c r="N33" s="524"/>
      <c r="O33" s="524"/>
      <c r="P33" s="524"/>
      <c r="Q33" s="524"/>
      <c r="R33" s="524"/>
      <c r="S33" s="438" t="s">
        <v>2</v>
      </c>
    </row>
    <row r="34" spans="2:23" x14ac:dyDescent="0.15">
      <c r="B34" s="523"/>
      <c r="C34" s="524"/>
      <c r="D34" s="524"/>
      <c r="E34" s="439" t="s">
        <v>416</v>
      </c>
      <c r="F34" s="523"/>
      <c r="G34" s="524"/>
      <c r="H34" s="524"/>
      <c r="I34" s="524"/>
      <c r="J34" s="524"/>
      <c r="K34" s="524"/>
      <c r="L34" s="438" t="s">
        <v>2</v>
      </c>
      <c r="M34" s="523"/>
      <c r="N34" s="524"/>
      <c r="O34" s="524"/>
      <c r="P34" s="524"/>
      <c r="Q34" s="524"/>
      <c r="R34" s="524"/>
      <c r="S34" s="438" t="s">
        <v>2</v>
      </c>
    </row>
    <row r="35" spans="2:23" x14ac:dyDescent="0.15">
      <c r="B35" s="523"/>
      <c r="C35" s="524"/>
      <c r="D35" s="524"/>
      <c r="E35" s="439" t="s">
        <v>68</v>
      </c>
      <c r="F35" s="523"/>
      <c r="G35" s="524"/>
      <c r="H35" s="524"/>
      <c r="I35" s="524"/>
      <c r="J35" s="524"/>
      <c r="K35" s="524"/>
      <c r="L35" s="438" t="s">
        <v>2</v>
      </c>
      <c r="M35" s="523"/>
      <c r="N35" s="524"/>
      <c r="O35" s="524"/>
      <c r="P35" s="524"/>
      <c r="Q35" s="524"/>
      <c r="R35" s="524"/>
      <c r="S35" s="438" t="s">
        <v>2</v>
      </c>
    </row>
    <row r="36" spans="2:23" x14ac:dyDescent="0.15">
      <c r="B36" s="515" t="s">
        <v>39</v>
      </c>
      <c r="C36" s="515"/>
      <c r="D36" s="515"/>
      <c r="E36" s="515"/>
      <c r="F36" s="520" t="str">
        <f>IF(SUM(F33:K35)=0,"",SUM(F33:K35))</f>
        <v/>
      </c>
      <c r="G36" s="521"/>
      <c r="H36" s="521"/>
      <c r="I36" s="521"/>
      <c r="J36" s="521"/>
      <c r="K36" s="521"/>
      <c r="L36" s="438" t="s">
        <v>2</v>
      </c>
      <c r="M36" s="520" t="str">
        <f>IF(SUM(M33:R35)=0,"",SUM(M33:R35))</f>
        <v/>
      </c>
      <c r="N36" s="521"/>
      <c r="O36" s="521"/>
      <c r="P36" s="521"/>
      <c r="Q36" s="521"/>
      <c r="R36" s="521"/>
      <c r="S36" s="438" t="s">
        <v>2</v>
      </c>
      <c r="U36" s="515" t="s">
        <v>418</v>
      </c>
      <c r="V36" s="515"/>
      <c r="W36" s="515"/>
    </row>
    <row r="37" spans="2:23" ht="39.950000000000003" customHeight="1" x14ac:dyDescent="0.15">
      <c r="B37" s="519" t="s">
        <v>419</v>
      </c>
      <c r="C37" s="515"/>
      <c r="D37" s="515"/>
      <c r="E37" s="515"/>
      <c r="F37" s="526" t="str">
        <f>IF(F36="","",F36/3)</f>
        <v/>
      </c>
      <c r="G37" s="527"/>
      <c r="H37" s="527"/>
      <c r="I37" s="527"/>
      <c r="J37" s="527"/>
      <c r="K37" s="527"/>
      <c r="L37" s="438" t="s">
        <v>2</v>
      </c>
      <c r="M37" s="526" t="str">
        <f>IF(M36="","",M36/3)</f>
        <v/>
      </c>
      <c r="N37" s="527"/>
      <c r="O37" s="527"/>
      <c r="P37" s="527"/>
      <c r="Q37" s="527"/>
      <c r="R37" s="527"/>
      <c r="S37" s="438" t="s">
        <v>2</v>
      </c>
      <c r="U37" s="528" t="str">
        <f>IF(F37="","",ROUNDDOWN(M37/F37,3))</f>
        <v/>
      </c>
      <c r="V37" s="529"/>
      <c r="W37" s="530"/>
    </row>
    <row r="38" spans="2:23" ht="5.0999999999999996" customHeight="1" x14ac:dyDescent="0.15">
      <c r="B38" s="440"/>
      <c r="C38" s="441"/>
      <c r="D38" s="441"/>
      <c r="E38" s="441"/>
      <c r="F38" s="442"/>
      <c r="G38" s="442"/>
      <c r="H38" s="442"/>
      <c r="I38" s="442"/>
      <c r="J38" s="442"/>
      <c r="K38" s="442"/>
      <c r="L38" s="441"/>
      <c r="M38" s="442"/>
      <c r="N38" s="442"/>
      <c r="O38" s="442"/>
      <c r="P38" s="442"/>
      <c r="Q38" s="442"/>
      <c r="R38" s="442"/>
      <c r="S38" s="441"/>
      <c r="U38" s="443"/>
      <c r="V38" s="443"/>
      <c r="W38" s="443"/>
    </row>
    <row r="39" spans="2:23" x14ac:dyDescent="0.15">
      <c r="B39" s="433" t="s">
        <v>384</v>
      </c>
    </row>
    <row r="40" spans="2:23" x14ac:dyDescent="0.15">
      <c r="B40" s="531" t="s">
        <v>420</v>
      </c>
      <c r="C40" s="531"/>
      <c r="D40" s="531"/>
      <c r="E40" s="531"/>
      <c r="F40" s="531"/>
      <c r="G40" s="531"/>
      <c r="H40" s="531"/>
      <c r="I40" s="531"/>
      <c r="J40" s="531"/>
      <c r="K40" s="531"/>
      <c r="L40" s="531"/>
      <c r="M40" s="531"/>
      <c r="N40" s="531"/>
      <c r="O40" s="531"/>
      <c r="P40" s="531"/>
      <c r="Q40" s="531"/>
      <c r="R40" s="531"/>
      <c r="S40" s="531"/>
      <c r="T40" s="531"/>
      <c r="U40" s="531"/>
      <c r="V40" s="531"/>
      <c r="W40" s="531"/>
    </row>
    <row r="41" spans="2:23" x14ac:dyDescent="0.15">
      <c r="B41" s="531" t="s">
        <v>421</v>
      </c>
      <c r="C41" s="531"/>
      <c r="D41" s="531"/>
      <c r="E41" s="531"/>
      <c r="F41" s="531"/>
      <c r="G41" s="531"/>
      <c r="H41" s="531"/>
      <c r="I41" s="531"/>
      <c r="J41" s="531"/>
      <c r="K41" s="531"/>
      <c r="L41" s="531"/>
      <c r="M41" s="531"/>
      <c r="N41" s="531"/>
      <c r="O41" s="531"/>
      <c r="P41" s="531"/>
      <c r="Q41" s="531"/>
      <c r="R41" s="531"/>
      <c r="S41" s="531"/>
      <c r="T41" s="531"/>
      <c r="U41" s="531"/>
      <c r="V41" s="531"/>
      <c r="W41" s="531"/>
    </row>
    <row r="42" spans="2:23" x14ac:dyDescent="0.15">
      <c r="B42" s="531" t="s">
        <v>422</v>
      </c>
      <c r="C42" s="531"/>
      <c r="D42" s="531"/>
      <c r="E42" s="531"/>
      <c r="F42" s="531"/>
      <c r="G42" s="531"/>
      <c r="H42" s="531"/>
      <c r="I42" s="531"/>
      <c r="J42" s="531"/>
      <c r="K42" s="531"/>
      <c r="L42" s="531"/>
      <c r="M42" s="531"/>
      <c r="N42" s="531"/>
      <c r="O42" s="531"/>
      <c r="P42" s="531"/>
      <c r="Q42" s="531"/>
      <c r="R42" s="531"/>
      <c r="S42" s="531"/>
      <c r="T42" s="531"/>
      <c r="U42" s="531"/>
      <c r="V42" s="531"/>
      <c r="W42" s="531"/>
    </row>
    <row r="43" spans="2:23" x14ac:dyDescent="0.15">
      <c r="B43" s="531" t="s">
        <v>423</v>
      </c>
      <c r="C43" s="531"/>
      <c r="D43" s="531"/>
      <c r="E43" s="531"/>
      <c r="F43" s="531"/>
      <c r="G43" s="531"/>
      <c r="H43" s="531"/>
      <c r="I43" s="531"/>
      <c r="J43" s="531"/>
      <c r="K43" s="531"/>
      <c r="L43" s="531"/>
      <c r="M43" s="531"/>
      <c r="N43" s="531"/>
      <c r="O43" s="531"/>
      <c r="P43" s="531"/>
      <c r="Q43" s="531"/>
      <c r="R43" s="531"/>
      <c r="S43" s="531"/>
      <c r="T43" s="531"/>
      <c r="U43" s="531"/>
      <c r="V43" s="531"/>
      <c r="W43" s="531"/>
    </row>
    <row r="44" spans="2:23" x14ac:dyDescent="0.15">
      <c r="B44" s="531" t="s">
        <v>424</v>
      </c>
      <c r="C44" s="531"/>
      <c r="D44" s="531"/>
      <c r="E44" s="531"/>
      <c r="F44" s="531"/>
      <c r="G44" s="531"/>
      <c r="H44" s="531"/>
      <c r="I44" s="531"/>
      <c r="J44" s="531"/>
      <c r="K44" s="531"/>
      <c r="L44" s="531"/>
      <c r="M44" s="531"/>
      <c r="N44" s="531"/>
      <c r="O44" s="531"/>
      <c r="P44" s="531"/>
      <c r="Q44" s="531"/>
      <c r="R44" s="531"/>
      <c r="S44" s="531"/>
      <c r="T44" s="531"/>
      <c r="U44" s="531"/>
      <c r="V44" s="531"/>
      <c r="W44" s="531"/>
    </row>
    <row r="45" spans="2:23" x14ac:dyDescent="0.15">
      <c r="B45" s="531" t="s">
        <v>425</v>
      </c>
      <c r="C45" s="531"/>
      <c r="D45" s="531"/>
      <c r="E45" s="531"/>
      <c r="F45" s="531"/>
      <c r="G45" s="531"/>
      <c r="H45" s="531"/>
      <c r="I45" s="531"/>
      <c r="J45" s="531"/>
      <c r="K45" s="531"/>
      <c r="L45" s="531"/>
      <c r="M45" s="531"/>
      <c r="N45" s="531"/>
      <c r="O45" s="531"/>
      <c r="P45" s="531"/>
      <c r="Q45" s="531"/>
      <c r="R45" s="531"/>
      <c r="S45" s="531"/>
      <c r="T45" s="531"/>
      <c r="U45" s="531"/>
      <c r="V45" s="531"/>
      <c r="W45" s="531"/>
    </row>
    <row r="46" spans="2:23" x14ac:dyDescent="0.15">
      <c r="B46" s="531" t="s">
        <v>426</v>
      </c>
      <c r="C46" s="531"/>
      <c r="D46" s="531"/>
      <c r="E46" s="531"/>
      <c r="F46" s="531"/>
      <c r="G46" s="531"/>
      <c r="H46" s="531"/>
      <c r="I46" s="531"/>
      <c r="J46" s="531"/>
      <c r="K46" s="531"/>
      <c r="L46" s="531"/>
      <c r="M46" s="531"/>
      <c r="N46" s="531"/>
      <c r="O46" s="531"/>
      <c r="P46" s="531"/>
      <c r="Q46" s="531"/>
      <c r="R46" s="531"/>
      <c r="S46" s="531"/>
      <c r="T46" s="531"/>
      <c r="U46" s="531"/>
      <c r="V46" s="531"/>
      <c r="W46" s="531"/>
    </row>
    <row r="47" spans="2:23" x14ac:dyDescent="0.15">
      <c r="B47" s="531" t="s">
        <v>427</v>
      </c>
      <c r="C47" s="531"/>
      <c r="D47" s="531"/>
      <c r="E47" s="531"/>
      <c r="F47" s="531"/>
      <c r="G47" s="531"/>
      <c r="H47" s="531"/>
      <c r="I47" s="531"/>
      <c r="J47" s="531"/>
      <c r="K47" s="531"/>
      <c r="L47" s="531"/>
      <c r="M47" s="531"/>
      <c r="N47" s="531"/>
      <c r="O47" s="531"/>
      <c r="P47" s="531"/>
      <c r="Q47" s="531"/>
      <c r="R47" s="531"/>
      <c r="S47" s="531"/>
      <c r="T47" s="531"/>
      <c r="U47" s="531"/>
      <c r="V47" s="531"/>
      <c r="W47" s="531"/>
    </row>
    <row r="48" spans="2:23" x14ac:dyDescent="0.15">
      <c r="B48" s="531"/>
      <c r="C48" s="531"/>
      <c r="D48" s="531"/>
      <c r="E48" s="531"/>
      <c r="F48" s="531"/>
      <c r="G48" s="531"/>
      <c r="H48" s="531"/>
      <c r="I48" s="531"/>
      <c r="J48" s="531"/>
      <c r="K48" s="531"/>
      <c r="L48" s="531"/>
      <c r="M48" s="531"/>
      <c r="N48" s="531"/>
      <c r="O48" s="531"/>
      <c r="P48" s="531"/>
      <c r="Q48" s="531"/>
      <c r="R48" s="531"/>
      <c r="S48" s="531"/>
      <c r="T48" s="531"/>
      <c r="U48" s="531"/>
      <c r="V48" s="531"/>
      <c r="W48" s="531"/>
    </row>
    <row r="49" spans="2:23" x14ac:dyDescent="0.15">
      <c r="B49" s="531"/>
      <c r="C49" s="531"/>
      <c r="D49" s="531"/>
      <c r="E49" s="531"/>
      <c r="F49" s="531"/>
      <c r="G49" s="531"/>
      <c r="H49" s="531"/>
      <c r="I49" s="531"/>
      <c r="J49" s="531"/>
      <c r="K49" s="531"/>
      <c r="L49" s="531"/>
      <c r="M49" s="531"/>
      <c r="N49" s="531"/>
      <c r="O49" s="531"/>
      <c r="P49" s="531"/>
      <c r="Q49" s="531"/>
      <c r="R49" s="531"/>
      <c r="S49" s="531"/>
      <c r="T49" s="531"/>
      <c r="U49" s="531"/>
      <c r="V49" s="531"/>
      <c r="W49" s="531"/>
    </row>
    <row r="50" spans="2:23" x14ac:dyDescent="0.15">
      <c r="B50" s="531"/>
      <c r="C50" s="531"/>
      <c r="D50" s="531"/>
      <c r="E50" s="531"/>
      <c r="F50" s="531"/>
      <c r="G50" s="531"/>
      <c r="H50" s="531"/>
      <c r="I50" s="531"/>
      <c r="J50" s="531"/>
      <c r="K50" s="531"/>
      <c r="L50" s="531"/>
      <c r="M50" s="531"/>
      <c r="N50" s="531"/>
      <c r="O50" s="531"/>
      <c r="P50" s="531"/>
      <c r="Q50" s="531"/>
      <c r="R50" s="531"/>
      <c r="S50" s="531"/>
      <c r="T50" s="531"/>
      <c r="U50" s="531"/>
      <c r="V50" s="531"/>
      <c r="W50" s="531"/>
    </row>
    <row r="51" spans="2:23" x14ac:dyDescent="0.15">
      <c r="B51" s="531"/>
      <c r="C51" s="531"/>
      <c r="D51" s="531"/>
      <c r="E51" s="531"/>
      <c r="F51" s="531"/>
      <c r="G51" s="531"/>
      <c r="H51" s="531"/>
      <c r="I51" s="531"/>
      <c r="J51" s="531"/>
      <c r="K51" s="531"/>
      <c r="L51" s="531"/>
      <c r="M51" s="531"/>
      <c r="N51" s="531"/>
      <c r="O51" s="531"/>
      <c r="P51" s="531"/>
      <c r="Q51" s="531"/>
      <c r="R51" s="531"/>
      <c r="S51" s="531"/>
      <c r="T51" s="531"/>
      <c r="U51" s="531"/>
      <c r="V51" s="531"/>
      <c r="W51" s="531"/>
    </row>
    <row r="52" spans="2:23" x14ac:dyDescent="0.15">
      <c r="B52" s="531"/>
      <c r="C52" s="531"/>
      <c r="D52" s="531"/>
      <c r="E52" s="531"/>
      <c r="F52" s="531"/>
      <c r="G52" s="531"/>
      <c r="H52" s="531"/>
      <c r="I52" s="531"/>
      <c r="J52" s="531"/>
      <c r="K52" s="531"/>
      <c r="L52" s="531"/>
      <c r="M52" s="531"/>
      <c r="N52" s="531"/>
      <c r="O52" s="531"/>
      <c r="P52" s="531"/>
      <c r="Q52" s="531"/>
      <c r="R52" s="531"/>
      <c r="S52" s="531"/>
      <c r="T52" s="531"/>
      <c r="U52" s="531"/>
      <c r="V52" s="531"/>
      <c r="W52" s="531"/>
    </row>
    <row r="53" spans="2:23" x14ac:dyDescent="0.15">
      <c r="B53" s="531"/>
      <c r="C53" s="531"/>
      <c r="D53" s="531"/>
      <c r="E53" s="531"/>
      <c r="F53" s="531"/>
      <c r="G53" s="531"/>
      <c r="H53" s="531"/>
      <c r="I53" s="531"/>
      <c r="J53" s="531"/>
      <c r="K53" s="531"/>
      <c r="L53" s="531"/>
      <c r="M53" s="531"/>
      <c r="N53" s="531"/>
      <c r="O53" s="531"/>
      <c r="P53" s="531"/>
      <c r="Q53" s="531"/>
      <c r="R53" s="531"/>
      <c r="S53" s="531"/>
      <c r="T53" s="531"/>
      <c r="U53" s="531"/>
      <c r="V53" s="531"/>
      <c r="W53" s="531"/>
    </row>
    <row r="54" spans="2:23" x14ac:dyDescent="0.15">
      <c r="B54" s="531"/>
      <c r="C54" s="531"/>
      <c r="D54" s="531"/>
      <c r="E54" s="531"/>
      <c r="F54" s="531"/>
      <c r="G54" s="531"/>
      <c r="H54" s="531"/>
      <c r="I54" s="531"/>
      <c r="J54" s="531"/>
      <c r="K54" s="531"/>
      <c r="L54" s="531"/>
      <c r="M54" s="531"/>
      <c r="N54" s="531"/>
      <c r="O54" s="531"/>
      <c r="P54" s="531"/>
      <c r="Q54" s="531"/>
      <c r="R54" s="531"/>
      <c r="S54" s="531"/>
      <c r="T54" s="531"/>
      <c r="U54" s="531"/>
      <c r="V54" s="531"/>
      <c r="W54" s="531"/>
    </row>
    <row r="55" spans="2:23" x14ac:dyDescent="0.15">
      <c r="B55" s="531"/>
      <c r="C55" s="531"/>
      <c r="D55" s="531"/>
      <c r="E55" s="531"/>
      <c r="F55" s="531"/>
      <c r="G55" s="531"/>
      <c r="H55" s="531"/>
      <c r="I55" s="531"/>
      <c r="J55" s="531"/>
      <c r="K55" s="531"/>
      <c r="L55" s="531"/>
      <c r="M55" s="531"/>
      <c r="N55" s="531"/>
      <c r="O55" s="531"/>
      <c r="P55" s="531"/>
      <c r="Q55" s="531"/>
      <c r="R55" s="531"/>
      <c r="S55" s="531"/>
      <c r="T55" s="531"/>
      <c r="U55" s="531"/>
      <c r="V55" s="531"/>
      <c r="W55" s="531"/>
    </row>
    <row r="56" spans="2:23" x14ac:dyDescent="0.15">
      <c r="B56" s="531"/>
      <c r="C56" s="531"/>
      <c r="D56" s="531"/>
      <c r="E56" s="531"/>
      <c r="F56" s="531"/>
      <c r="G56" s="531"/>
      <c r="H56" s="531"/>
      <c r="I56" s="531"/>
      <c r="J56" s="531"/>
      <c r="K56" s="531"/>
      <c r="L56" s="531"/>
      <c r="M56" s="531"/>
      <c r="N56" s="531"/>
      <c r="O56" s="531"/>
      <c r="P56" s="531"/>
      <c r="Q56" s="531"/>
      <c r="R56" s="531"/>
      <c r="S56" s="531"/>
      <c r="T56" s="531"/>
      <c r="U56" s="531"/>
      <c r="V56" s="531"/>
      <c r="W56" s="531"/>
    </row>
    <row r="57" spans="2:23" x14ac:dyDescent="0.15">
      <c r="B57" s="531"/>
      <c r="C57" s="531"/>
      <c r="D57" s="531"/>
      <c r="E57" s="531"/>
      <c r="F57" s="531"/>
      <c r="G57" s="531"/>
      <c r="H57" s="531"/>
      <c r="I57" s="531"/>
      <c r="J57" s="531"/>
      <c r="K57" s="531"/>
      <c r="L57" s="531"/>
      <c r="M57" s="531"/>
      <c r="N57" s="531"/>
      <c r="O57" s="531"/>
      <c r="P57" s="531"/>
      <c r="Q57" s="531"/>
      <c r="R57" s="531"/>
      <c r="S57" s="531"/>
      <c r="T57" s="531"/>
      <c r="U57" s="531"/>
      <c r="V57" s="531"/>
      <c r="W57" s="531"/>
    </row>
    <row r="58" spans="2:23" x14ac:dyDescent="0.15">
      <c r="B58" s="531"/>
      <c r="C58" s="531"/>
      <c r="D58" s="531"/>
      <c r="E58" s="531"/>
      <c r="F58" s="531"/>
      <c r="G58" s="531"/>
      <c r="H58" s="531"/>
      <c r="I58" s="531"/>
      <c r="J58" s="531"/>
      <c r="K58" s="531"/>
      <c r="L58" s="531"/>
      <c r="M58" s="531"/>
      <c r="N58" s="531"/>
      <c r="O58" s="531"/>
      <c r="P58" s="531"/>
      <c r="Q58" s="531"/>
      <c r="R58" s="531"/>
      <c r="S58" s="531"/>
      <c r="T58" s="531"/>
      <c r="U58" s="531"/>
      <c r="V58" s="531"/>
      <c r="W58" s="531"/>
    </row>
    <row r="82" spans="12:12" x14ac:dyDescent="0.15">
      <c r="L82" s="444"/>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2:W42"/>
    <mergeCell ref="B43:W43"/>
    <mergeCell ref="B44:W44"/>
    <mergeCell ref="B45:W45"/>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1"/>
  <dataValidations count="1">
    <dataValidation type="list" allowBlank="1" showInputMessage="1" showErrorMessage="1" sqref="C9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J9 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J65545 JF65545 TB65545 ACX65545 AMT65545 AWP65545 BGL65545 BQH65545 CAD65545 CJZ65545 CTV65545 DDR65545 DNN65545 DXJ65545 EHF65545 ERB65545 FAX65545 FKT65545 FUP65545 GEL65545 GOH65545 GYD65545 HHZ65545 HRV65545 IBR65545 ILN65545 IVJ65545 JFF65545 JPB65545 JYX65545 KIT65545 KSP65545 LCL65545 LMH65545 LWD65545 MFZ65545 MPV65545 MZR65545 NJN65545 NTJ65545 ODF65545 ONB65545 OWX65545 PGT65545 PQP65545 QAL65545 QKH65545 QUD65545 RDZ65545 RNV65545 RXR65545 SHN65545 SRJ65545 TBF65545 TLB65545 TUX65545 UET65545 UOP65545 UYL65545 VIH65545 VSD65545 WBZ65545 WLV65545 WVR65545 J131081 JF131081 TB131081 ACX131081 AMT131081 AWP131081 BGL131081 BQH131081 CAD131081 CJZ131081 CTV131081 DDR131081 DNN131081 DXJ131081 EHF131081 ERB131081 FAX131081 FKT131081 FUP131081 GEL131081 GOH131081 GYD131081 HHZ131081 HRV131081 IBR131081 ILN131081 IVJ131081 JFF131081 JPB131081 JYX131081 KIT131081 KSP131081 LCL131081 LMH131081 LWD131081 MFZ131081 MPV131081 MZR131081 NJN131081 NTJ131081 ODF131081 ONB131081 OWX131081 PGT131081 PQP131081 QAL131081 QKH131081 QUD131081 RDZ131081 RNV131081 RXR131081 SHN131081 SRJ131081 TBF131081 TLB131081 TUX131081 UET131081 UOP131081 UYL131081 VIH131081 VSD131081 WBZ131081 WLV131081 WVR131081 J196617 JF196617 TB196617 ACX196617 AMT196617 AWP196617 BGL196617 BQH196617 CAD196617 CJZ196617 CTV196617 DDR196617 DNN196617 DXJ196617 EHF196617 ERB196617 FAX196617 FKT196617 FUP196617 GEL196617 GOH196617 GYD196617 HHZ196617 HRV196617 IBR196617 ILN196617 IVJ196617 JFF196617 JPB196617 JYX196617 KIT196617 KSP196617 LCL196617 LMH196617 LWD196617 MFZ196617 MPV196617 MZR196617 NJN196617 NTJ196617 ODF196617 ONB196617 OWX196617 PGT196617 PQP196617 QAL196617 QKH196617 QUD196617 RDZ196617 RNV196617 RXR196617 SHN196617 SRJ196617 TBF196617 TLB196617 TUX196617 UET196617 UOP196617 UYL196617 VIH196617 VSD196617 WBZ196617 WLV196617 WVR196617 J262153 JF262153 TB262153 ACX262153 AMT262153 AWP262153 BGL262153 BQH262153 CAD262153 CJZ262153 CTV262153 DDR262153 DNN262153 DXJ262153 EHF262153 ERB262153 FAX262153 FKT262153 FUP262153 GEL262153 GOH262153 GYD262153 HHZ262153 HRV262153 IBR262153 ILN262153 IVJ262153 JFF262153 JPB262153 JYX262153 KIT262153 KSP262153 LCL262153 LMH262153 LWD262153 MFZ262153 MPV262153 MZR262153 NJN262153 NTJ262153 ODF262153 ONB262153 OWX262153 PGT262153 PQP262153 QAL262153 QKH262153 QUD262153 RDZ262153 RNV262153 RXR262153 SHN262153 SRJ262153 TBF262153 TLB262153 TUX262153 UET262153 UOP262153 UYL262153 VIH262153 VSD262153 WBZ262153 WLV262153 WVR262153 J327689 JF327689 TB327689 ACX327689 AMT327689 AWP327689 BGL327689 BQH327689 CAD327689 CJZ327689 CTV327689 DDR327689 DNN327689 DXJ327689 EHF327689 ERB327689 FAX327689 FKT327689 FUP327689 GEL327689 GOH327689 GYD327689 HHZ327689 HRV327689 IBR327689 ILN327689 IVJ327689 JFF327689 JPB327689 JYX327689 KIT327689 KSP327689 LCL327689 LMH327689 LWD327689 MFZ327689 MPV327689 MZR327689 NJN327689 NTJ327689 ODF327689 ONB327689 OWX327689 PGT327689 PQP327689 QAL327689 QKH327689 QUD327689 RDZ327689 RNV327689 RXR327689 SHN327689 SRJ327689 TBF327689 TLB327689 TUX327689 UET327689 UOP327689 UYL327689 VIH327689 VSD327689 WBZ327689 WLV327689 WVR327689 J393225 JF393225 TB393225 ACX393225 AMT393225 AWP393225 BGL393225 BQH393225 CAD393225 CJZ393225 CTV393225 DDR393225 DNN393225 DXJ393225 EHF393225 ERB393225 FAX393225 FKT393225 FUP393225 GEL393225 GOH393225 GYD393225 HHZ393225 HRV393225 IBR393225 ILN393225 IVJ393225 JFF393225 JPB393225 JYX393225 KIT393225 KSP393225 LCL393225 LMH393225 LWD393225 MFZ393225 MPV393225 MZR393225 NJN393225 NTJ393225 ODF393225 ONB393225 OWX393225 PGT393225 PQP393225 QAL393225 QKH393225 QUD393225 RDZ393225 RNV393225 RXR393225 SHN393225 SRJ393225 TBF393225 TLB393225 TUX393225 UET393225 UOP393225 UYL393225 VIH393225 VSD393225 WBZ393225 WLV393225 WVR393225 J458761 JF458761 TB458761 ACX458761 AMT458761 AWP458761 BGL458761 BQH458761 CAD458761 CJZ458761 CTV458761 DDR458761 DNN458761 DXJ458761 EHF458761 ERB458761 FAX458761 FKT458761 FUP458761 GEL458761 GOH458761 GYD458761 HHZ458761 HRV458761 IBR458761 ILN458761 IVJ458761 JFF458761 JPB458761 JYX458761 KIT458761 KSP458761 LCL458761 LMH458761 LWD458761 MFZ458761 MPV458761 MZR458761 NJN458761 NTJ458761 ODF458761 ONB458761 OWX458761 PGT458761 PQP458761 QAL458761 QKH458761 QUD458761 RDZ458761 RNV458761 RXR458761 SHN458761 SRJ458761 TBF458761 TLB458761 TUX458761 UET458761 UOP458761 UYL458761 VIH458761 VSD458761 WBZ458761 WLV458761 WVR458761 J524297 JF524297 TB524297 ACX524297 AMT524297 AWP524297 BGL524297 BQH524297 CAD524297 CJZ524297 CTV524297 DDR524297 DNN524297 DXJ524297 EHF524297 ERB524297 FAX524297 FKT524297 FUP524297 GEL524297 GOH524297 GYD524297 HHZ524297 HRV524297 IBR524297 ILN524297 IVJ524297 JFF524297 JPB524297 JYX524297 KIT524297 KSP524297 LCL524297 LMH524297 LWD524297 MFZ524297 MPV524297 MZR524297 NJN524297 NTJ524297 ODF524297 ONB524297 OWX524297 PGT524297 PQP524297 QAL524297 QKH524297 QUD524297 RDZ524297 RNV524297 RXR524297 SHN524297 SRJ524297 TBF524297 TLB524297 TUX524297 UET524297 UOP524297 UYL524297 VIH524297 VSD524297 WBZ524297 WLV524297 WVR524297 J589833 JF589833 TB589833 ACX589833 AMT589833 AWP589833 BGL589833 BQH589833 CAD589833 CJZ589833 CTV589833 DDR589833 DNN589833 DXJ589833 EHF589833 ERB589833 FAX589833 FKT589833 FUP589833 GEL589833 GOH589833 GYD589833 HHZ589833 HRV589833 IBR589833 ILN589833 IVJ589833 JFF589833 JPB589833 JYX589833 KIT589833 KSP589833 LCL589833 LMH589833 LWD589833 MFZ589833 MPV589833 MZR589833 NJN589833 NTJ589833 ODF589833 ONB589833 OWX589833 PGT589833 PQP589833 QAL589833 QKH589833 QUD589833 RDZ589833 RNV589833 RXR589833 SHN589833 SRJ589833 TBF589833 TLB589833 TUX589833 UET589833 UOP589833 UYL589833 VIH589833 VSD589833 WBZ589833 WLV589833 WVR589833 J655369 JF655369 TB655369 ACX655369 AMT655369 AWP655369 BGL655369 BQH655369 CAD655369 CJZ655369 CTV655369 DDR655369 DNN655369 DXJ655369 EHF655369 ERB655369 FAX655369 FKT655369 FUP655369 GEL655369 GOH655369 GYD655369 HHZ655369 HRV655369 IBR655369 ILN655369 IVJ655369 JFF655369 JPB655369 JYX655369 KIT655369 KSP655369 LCL655369 LMH655369 LWD655369 MFZ655369 MPV655369 MZR655369 NJN655369 NTJ655369 ODF655369 ONB655369 OWX655369 PGT655369 PQP655369 QAL655369 QKH655369 QUD655369 RDZ655369 RNV655369 RXR655369 SHN655369 SRJ655369 TBF655369 TLB655369 TUX655369 UET655369 UOP655369 UYL655369 VIH655369 VSD655369 WBZ655369 WLV655369 WVR655369 J720905 JF720905 TB720905 ACX720905 AMT720905 AWP720905 BGL720905 BQH720905 CAD720905 CJZ720905 CTV720905 DDR720905 DNN720905 DXJ720905 EHF720905 ERB720905 FAX720905 FKT720905 FUP720905 GEL720905 GOH720905 GYD720905 HHZ720905 HRV720905 IBR720905 ILN720905 IVJ720905 JFF720905 JPB720905 JYX720905 KIT720905 KSP720905 LCL720905 LMH720905 LWD720905 MFZ720905 MPV720905 MZR720905 NJN720905 NTJ720905 ODF720905 ONB720905 OWX720905 PGT720905 PQP720905 QAL720905 QKH720905 QUD720905 RDZ720905 RNV720905 RXR720905 SHN720905 SRJ720905 TBF720905 TLB720905 TUX720905 UET720905 UOP720905 UYL720905 VIH720905 VSD720905 WBZ720905 WLV720905 WVR720905 J786441 JF786441 TB786441 ACX786441 AMT786441 AWP786441 BGL786441 BQH786441 CAD786441 CJZ786441 CTV786441 DDR786441 DNN786441 DXJ786441 EHF786441 ERB786441 FAX786441 FKT786441 FUP786441 GEL786441 GOH786441 GYD786441 HHZ786441 HRV786441 IBR786441 ILN786441 IVJ786441 JFF786441 JPB786441 JYX786441 KIT786441 KSP786441 LCL786441 LMH786441 LWD786441 MFZ786441 MPV786441 MZR786441 NJN786441 NTJ786441 ODF786441 ONB786441 OWX786441 PGT786441 PQP786441 QAL786441 QKH786441 QUD786441 RDZ786441 RNV786441 RXR786441 SHN786441 SRJ786441 TBF786441 TLB786441 TUX786441 UET786441 UOP786441 UYL786441 VIH786441 VSD786441 WBZ786441 WLV786441 WVR786441 J851977 JF851977 TB851977 ACX851977 AMT851977 AWP851977 BGL851977 BQH851977 CAD851977 CJZ851977 CTV851977 DDR851977 DNN851977 DXJ851977 EHF851977 ERB851977 FAX851977 FKT851977 FUP851977 GEL851977 GOH851977 GYD851977 HHZ851977 HRV851977 IBR851977 ILN851977 IVJ851977 JFF851977 JPB851977 JYX851977 KIT851977 KSP851977 LCL851977 LMH851977 LWD851977 MFZ851977 MPV851977 MZR851977 NJN851977 NTJ851977 ODF851977 ONB851977 OWX851977 PGT851977 PQP851977 QAL851977 QKH851977 QUD851977 RDZ851977 RNV851977 RXR851977 SHN851977 SRJ851977 TBF851977 TLB851977 TUX851977 UET851977 UOP851977 UYL851977 VIH851977 VSD851977 WBZ851977 WLV851977 WVR851977 J917513 JF917513 TB917513 ACX917513 AMT917513 AWP917513 BGL917513 BQH917513 CAD917513 CJZ917513 CTV917513 DDR917513 DNN917513 DXJ917513 EHF917513 ERB917513 FAX917513 FKT917513 FUP917513 GEL917513 GOH917513 GYD917513 HHZ917513 HRV917513 IBR917513 ILN917513 IVJ917513 JFF917513 JPB917513 JYX917513 KIT917513 KSP917513 LCL917513 LMH917513 LWD917513 MFZ917513 MPV917513 MZR917513 NJN917513 NTJ917513 ODF917513 ONB917513 OWX917513 PGT917513 PQP917513 QAL917513 QKH917513 QUD917513 RDZ917513 RNV917513 RXR917513 SHN917513 SRJ917513 TBF917513 TLB917513 TUX917513 UET917513 UOP917513 UYL917513 VIH917513 VSD917513 WBZ917513 WLV917513 WVR917513 J983049 JF983049 TB983049 ACX983049 AMT983049 AWP983049 BGL983049 BQH983049 CAD983049 CJZ983049 CTV983049 DDR983049 DNN983049 DXJ983049 EHF983049 ERB983049 FAX983049 FKT983049 FUP983049 GEL983049 GOH983049 GYD983049 HHZ983049 HRV983049 IBR983049 ILN983049 IVJ983049 JFF983049 JPB983049 JYX983049 KIT983049 KSP983049 LCL983049 LMH983049 LWD983049 MFZ983049 MPV983049 MZR983049 NJN983049 NTJ983049 ODF983049 ONB983049 OWX983049 PGT983049 PQP983049 QAL983049 QKH983049 QUD983049 RDZ983049 RNV983049 RXR983049 SHN983049 SRJ983049 TBF983049 TLB983049 TUX983049 UET983049 UOP983049 UYL983049 VIH983049 VSD983049 WBZ983049 WLV983049 WVR983049 C12:C13 IY12:IY13 SU12:SU13 ACQ12:ACQ13 AMM12:AMM13 AWI12:AWI13 BGE12:BGE13 BQA12:BQA13 BZW12:BZW13 CJS12:CJS13 CTO12:CTO13 DDK12:DDK13 DNG12:DNG13 DXC12:DXC13 EGY12:EGY13 EQU12:EQU13 FAQ12:FAQ13 FKM12:FKM13 FUI12:FUI13 GEE12:GEE13 GOA12:GOA13 GXW12:GXW13 HHS12:HHS13 HRO12:HRO13 IBK12:IBK13 ILG12:ILG13 IVC12:IVC13 JEY12:JEY13 JOU12:JOU13 JYQ12:JYQ13 KIM12:KIM13 KSI12:KSI13 LCE12:LCE13 LMA12:LMA13 LVW12:LVW13 MFS12:MFS13 MPO12:MPO13 MZK12:MZK13 NJG12:NJG13 NTC12:NTC13 OCY12:OCY13 OMU12:OMU13 OWQ12:OWQ13 PGM12:PGM13 PQI12:PQI13 QAE12:QAE13 QKA12:QKA13 QTW12:QTW13 RDS12:RDS13 RNO12:RNO13 RXK12:RXK13 SHG12:SHG13 SRC12:SRC13 TAY12:TAY13 TKU12:TKU13 TUQ12:TUQ13 UEM12:UEM13 UOI12:UOI13 UYE12:UYE13 VIA12:VIA13 VRW12:VRW13 WBS12:WBS13 WLO12:WLO13 WVK12:WVK13 C65548:C65549 IY65548:IY65549 SU65548:SU65549 ACQ65548:ACQ65549 AMM65548:AMM65549 AWI65548:AWI65549 BGE65548:BGE65549 BQA65548:BQA65549 BZW65548:BZW65549 CJS65548:CJS65549 CTO65548:CTO65549 DDK65548:DDK65549 DNG65548:DNG65549 DXC65548:DXC65549 EGY65548:EGY65549 EQU65548:EQU65549 FAQ65548:FAQ65549 FKM65548:FKM65549 FUI65548:FUI65549 GEE65548:GEE65549 GOA65548:GOA65549 GXW65548:GXW65549 HHS65548:HHS65549 HRO65548:HRO65549 IBK65548:IBK65549 ILG65548:ILG65549 IVC65548:IVC65549 JEY65548:JEY65549 JOU65548:JOU65549 JYQ65548:JYQ65549 KIM65548:KIM65549 KSI65548:KSI65549 LCE65548:LCE65549 LMA65548:LMA65549 LVW65548:LVW65549 MFS65548:MFS65549 MPO65548:MPO65549 MZK65548:MZK65549 NJG65548:NJG65549 NTC65548:NTC65549 OCY65548:OCY65549 OMU65548:OMU65549 OWQ65548:OWQ65549 PGM65548:PGM65549 PQI65548:PQI65549 QAE65548:QAE65549 QKA65548:QKA65549 QTW65548:QTW65549 RDS65548:RDS65549 RNO65548:RNO65549 RXK65548:RXK65549 SHG65548:SHG65549 SRC65548:SRC65549 TAY65548:TAY65549 TKU65548:TKU65549 TUQ65548:TUQ65549 UEM65548:UEM65549 UOI65548:UOI65549 UYE65548:UYE65549 VIA65548:VIA65549 VRW65548:VRW65549 WBS65548:WBS65549 WLO65548:WLO65549 WVK65548:WVK65549 C131084:C131085 IY131084:IY131085 SU131084:SU131085 ACQ131084:ACQ131085 AMM131084:AMM131085 AWI131084:AWI131085 BGE131084:BGE131085 BQA131084:BQA131085 BZW131084:BZW131085 CJS131084:CJS131085 CTO131084:CTO131085 DDK131084:DDK131085 DNG131084:DNG131085 DXC131084:DXC131085 EGY131084:EGY131085 EQU131084:EQU131085 FAQ131084:FAQ131085 FKM131084:FKM131085 FUI131084:FUI131085 GEE131084:GEE131085 GOA131084:GOA131085 GXW131084:GXW131085 HHS131084:HHS131085 HRO131084:HRO131085 IBK131084:IBK131085 ILG131084:ILG131085 IVC131084:IVC131085 JEY131084:JEY131085 JOU131084:JOU131085 JYQ131084:JYQ131085 KIM131084:KIM131085 KSI131084:KSI131085 LCE131084:LCE131085 LMA131084:LMA131085 LVW131084:LVW131085 MFS131084:MFS131085 MPO131084:MPO131085 MZK131084:MZK131085 NJG131084:NJG131085 NTC131084:NTC131085 OCY131084:OCY131085 OMU131084:OMU131085 OWQ131084:OWQ131085 PGM131084:PGM131085 PQI131084:PQI131085 QAE131084:QAE131085 QKA131084:QKA131085 QTW131084:QTW131085 RDS131084:RDS131085 RNO131084:RNO131085 RXK131084:RXK131085 SHG131084:SHG131085 SRC131084:SRC131085 TAY131084:TAY131085 TKU131084:TKU131085 TUQ131084:TUQ131085 UEM131084:UEM131085 UOI131084:UOI131085 UYE131084:UYE131085 VIA131084:VIA131085 VRW131084:VRW131085 WBS131084:WBS131085 WLO131084:WLO131085 WVK131084:WVK131085 C196620:C196621 IY196620:IY196621 SU196620:SU196621 ACQ196620:ACQ196621 AMM196620:AMM196621 AWI196620:AWI196621 BGE196620:BGE196621 BQA196620:BQA196621 BZW196620:BZW196621 CJS196620:CJS196621 CTO196620:CTO196621 DDK196620:DDK196621 DNG196620:DNG196621 DXC196620:DXC196621 EGY196620:EGY196621 EQU196620:EQU196621 FAQ196620:FAQ196621 FKM196620:FKM196621 FUI196620:FUI196621 GEE196620:GEE196621 GOA196620:GOA196621 GXW196620:GXW196621 HHS196620:HHS196621 HRO196620:HRO196621 IBK196620:IBK196621 ILG196620:ILG196621 IVC196620:IVC196621 JEY196620:JEY196621 JOU196620:JOU196621 JYQ196620:JYQ196621 KIM196620:KIM196621 KSI196620:KSI196621 LCE196620:LCE196621 LMA196620:LMA196621 LVW196620:LVW196621 MFS196620:MFS196621 MPO196620:MPO196621 MZK196620:MZK196621 NJG196620:NJG196621 NTC196620:NTC196621 OCY196620:OCY196621 OMU196620:OMU196621 OWQ196620:OWQ196621 PGM196620:PGM196621 PQI196620:PQI196621 QAE196620:QAE196621 QKA196620:QKA196621 QTW196620:QTW196621 RDS196620:RDS196621 RNO196620:RNO196621 RXK196620:RXK196621 SHG196620:SHG196621 SRC196620:SRC196621 TAY196620:TAY196621 TKU196620:TKU196621 TUQ196620:TUQ196621 UEM196620:UEM196621 UOI196620:UOI196621 UYE196620:UYE196621 VIA196620:VIA196621 VRW196620:VRW196621 WBS196620:WBS196621 WLO196620:WLO196621 WVK196620:WVK196621 C262156:C262157 IY262156:IY262157 SU262156:SU262157 ACQ262156:ACQ262157 AMM262156:AMM262157 AWI262156:AWI262157 BGE262156:BGE262157 BQA262156:BQA262157 BZW262156:BZW262157 CJS262156:CJS262157 CTO262156:CTO262157 DDK262156:DDK262157 DNG262156:DNG262157 DXC262156:DXC262157 EGY262156:EGY262157 EQU262156:EQU262157 FAQ262156:FAQ262157 FKM262156:FKM262157 FUI262156:FUI262157 GEE262156:GEE262157 GOA262156:GOA262157 GXW262156:GXW262157 HHS262156:HHS262157 HRO262156:HRO262157 IBK262156:IBK262157 ILG262156:ILG262157 IVC262156:IVC262157 JEY262156:JEY262157 JOU262156:JOU262157 JYQ262156:JYQ262157 KIM262156:KIM262157 KSI262156:KSI262157 LCE262156:LCE262157 LMA262156:LMA262157 LVW262156:LVW262157 MFS262156:MFS262157 MPO262156:MPO262157 MZK262156:MZK262157 NJG262156:NJG262157 NTC262156:NTC262157 OCY262156:OCY262157 OMU262156:OMU262157 OWQ262156:OWQ262157 PGM262156:PGM262157 PQI262156:PQI262157 QAE262156:QAE262157 QKA262156:QKA262157 QTW262156:QTW262157 RDS262156:RDS262157 RNO262156:RNO262157 RXK262156:RXK262157 SHG262156:SHG262157 SRC262156:SRC262157 TAY262156:TAY262157 TKU262156:TKU262157 TUQ262156:TUQ262157 UEM262156:UEM262157 UOI262156:UOI262157 UYE262156:UYE262157 VIA262156:VIA262157 VRW262156:VRW262157 WBS262156:WBS262157 WLO262156:WLO262157 WVK262156:WVK262157 C327692:C327693 IY327692:IY327693 SU327692:SU327693 ACQ327692:ACQ327693 AMM327692:AMM327693 AWI327692:AWI327693 BGE327692:BGE327693 BQA327692:BQA327693 BZW327692:BZW327693 CJS327692:CJS327693 CTO327692:CTO327693 DDK327692:DDK327693 DNG327692:DNG327693 DXC327692:DXC327693 EGY327692:EGY327693 EQU327692:EQU327693 FAQ327692:FAQ327693 FKM327692:FKM327693 FUI327692:FUI327693 GEE327692:GEE327693 GOA327692:GOA327693 GXW327692:GXW327693 HHS327692:HHS327693 HRO327692:HRO327693 IBK327692:IBK327693 ILG327692:ILG327693 IVC327692:IVC327693 JEY327692:JEY327693 JOU327692:JOU327693 JYQ327692:JYQ327693 KIM327692:KIM327693 KSI327692:KSI327693 LCE327692:LCE327693 LMA327692:LMA327693 LVW327692:LVW327693 MFS327692:MFS327693 MPO327692:MPO327693 MZK327692:MZK327693 NJG327692:NJG327693 NTC327692:NTC327693 OCY327692:OCY327693 OMU327692:OMU327693 OWQ327692:OWQ327693 PGM327692:PGM327693 PQI327692:PQI327693 QAE327692:QAE327693 QKA327692:QKA327693 QTW327692:QTW327693 RDS327692:RDS327693 RNO327692:RNO327693 RXK327692:RXK327693 SHG327692:SHG327693 SRC327692:SRC327693 TAY327692:TAY327693 TKU327692:TKU327693 TUQ327692:TUQ327693 UEM327692:UEM327693 UOI327692:UOI327693 UYE327692:UYE327693 VIA327692:VIA327693 VRW327692:VRW327693 WBS327692:WBS327693 WLO327692:WLO327693 WVK327692:WVK327693 C393228:C393229 IY393228:IY393229 SU393228:SU393229 ACQ393228:ACQ393229 AMM393228:AMM393229 AWI393228:AWI393229 BGE393228:BGE393229 BQA393228:BQA393229 BZW393228:BZW393229 CJS393228:CJS393229 CTO393228:CTO393229 DDK393228:DDK393229 DNG393228:DNG393229 DXC393228:DXC393229 EGY393228:EGY393229 EQU393228:EQU393229 FAQ393228:FAQ393229 FKM393228:FKM393229 FUI393228:FUI393229 GEE393228:GEE393229 GOA393228:GOA393229 GXW393228:GXW393229 HHS393228:HHS393229 HRO393228:HRO393229 IBK393228:IBK393229 ILG393228:ILG393229 IVC393228:IVC393229 JEY393228:JEY393229 JOU393228:JOU393229 JYQ393228:JYQ393229 KIM393228:KIM393229 KSI393228:KSI393229 LCE393228:LCE393229 LMA393228:LMA393229 LVW393228:LVW393229 MFS393228:MFS393229 MPO393228:MPO393229 MZK393228:MZK393229 NJG393228:NJG393229 NTC393228:NTC393229 OCY393228:OCY393229 OMU393228:OMU393229 OWQ393228:OWQ393229 PGM393228:PGM393229 PQI393228:PQI393229 QAE393228:QAE393229 QKA393228:QKA393229 QTW393228:QTW393229 RDS393228:RDS393229 RNO393228:RNO393229 RXK393228:RXK393229 SHG393228:SHG393229 SRC393228:SRC393229 TAY393228:TAY393229 TKU393228:TKU393229 TUQ393228:TUQ393229 UEM393228:UEM393229 UOI393228:UOI393229 UYE393228:UYE393229 VIA393228:VIA393229 VRW393228:VRW393229 WBS393228:WBS393229 WLO393228:WLO393229 WVK393228:WVK393229 C458764:C458765 IY458764:IY458765 SU458764:SU458765 ACQ458764:ACQ458765 AMM458764:AMM458765 AWI458764:AWI458765 BGE458764:BGE458765 BQA458764:BQA458765 BZW458764:BZW458765 CJS458764:CJS458765 CTO458764:CTO458765 DDK458764:DDK458765 DNG458764:DNG458765 DXC458764:DXC458765 EGY458764:EGY458765 EQU458764:EQU458765 FAQ458764:FAQ458765 FKM458764:FKM458765 FUI458764:FUI458765 GEE458764:GEE458765 GOA458764:GOA458765 GXW458764:GXW458765 HHS458764:HHS458765 HRO458764:HRO458765 IBK458764:IBK458765 ILG458764:ILG458765 IVC458764:IVC458765 JEY458764:JEY458765 JOU458764:JOU458765 JYQ458764:JYQ458765 KIM458764:KIM458765 KSI458764:KSI458765 LCE458764:LCE458765 LMA458764:LMA458765 LVW458764:LVW458765 MFS458764:MFS458765 MPO458764:MPO458765 MZK458764:MZK458765 NJG458764:NJG458765 NTC458764:NTC458765 OCY458764:OCY458765 OMU458764:OMU458765 OWQ458764:OWQ458765 PGM458764:PGM458765 PQI458764:PQI458765 QAE458764:QAE458765 QKA458764:QKA458765 QTW458764:QTW458765 RDS458764:RDS458765 RNO458764:RNO458765 RXK458764:RXK458765 SHG458764:SHG458765 SRC458764:SRC458765 TAY458764:TAY458765 TKU458764:TKU458765 TUQ458764:TUQ458765 UEM458764:UEM458765 UOI458764:UOI458765 UYE458764:UYE458765 VIA458764:VIA458765 VRW458764:VRW458765 WBS458764:WBS458765 WLO458764:WLO458765 WVK458764:WVK458765 C524300:C524301 IY524300:IY524301 SU524300:SU524301 ACQ524300:ACQ524301 AMM524300:AMM524301 AWI524300:AWI524301 BGE524300:BGE524301 BQA524300:BQA524301 BZW524300:BZW524301 CJS524300:CJS524301 CTO524300:CTO524301 DDK524300:DDK524301 DNG524300:DNG524301 DXC524300:DXC524301 EGY524300:EGY524301 EQU524300:EQU524301 FAQ524300:FAQ524301 FKM524300:FKM524301 FUI524300:FUI524301 GEE524300:GEE524301 GOA524300:GOA524301 GXW524300:GXW524301 HHS524300:HHS524301 HRO524300:HRO524301 IBK524300:IBK524301 ILG524300:ILG524301 IVC524300:IVC524301 JEY524300:JEY524301 JOU524300:JOU524301 JYQ524300:JYQ524301 KIM524300:KIM524301 KSI524300:KSI524301 LCE524300:LCE524301 LMA524300:LMA524301 LVW524300:LVW524301 MFS524300:MFS524301 MPO524300:MPO524301 MZK524300:MZK524301 NJG524300:NJG524301 NTC524300:NTC524301 OCY524300:OCY524301 OMU524300:OMU524301 OWQ524300:OWQ524301 PGM524300:PGM524301 PQI524300:PQI524301 QAE524300:QAE524301 QKA524300:QKA524301 QTW524300:QTW524301 RDS524300:RDS524301 RNO524300:RNO524301 RXK524300:RXK524301 SHG524300:SHG524301 SRC524300:SRC524301 TAY524300:TAY524301 TKU524300:TKU524301 TUQ524300:TUQ524301 UEM524300:UEM524301 UOI524300:UOI524301 UYE524300:UYE524301 VIA524300:VIA524301 VRW524300:VRW524301 WBS524300:WBS524301 WLO524300:WLO524301 WVK524300:WVK524301 C589836:C589837 IY589836:IY589837 SU589836:SU589837 ACQ589836:ACQ589837 AMM589836:AMM589837 AWI589836:AWI589837 BGE589836:BGE589837 BQA589836:BQA589837 BZW589836:BZW589837 CJS589836:CJS589837 CTO589836:CTO589837 DDK589836:DDK589837 DNG589836:DNG589837 DXC589836:DXC589837 EGY589836:EGY589837 EQU589836:EQU589837 FAQ589836:FAQ589837 FKM589836:FKM589837 FUI589836:FUI589837 GEE589836:GEE589837 GOA589836:GOA589837 GXW589836:GXW589837 HHS589836:HHS589837 HRO589836:HRO589837 IBK589836:IBK589837 ILG589836:ILG589837 IVC589836:IVC589837 JEY589836:JEY589837 JOU589836:JOU589837 JYQ589836:JYQ589837 KIM589836:KIM589837 KSI589836:KSI589837 LCE589836:LCE589837 LMA589836:LMA589837 LVW589836:LVW589837 MFS589836:MFS589837 MPO589836:MPO589837 MZK589836:MZK589837 NJG589836:NJG589837 NTC589836:NTC589837 OCY589836:OCY589837 OMU589836:OMU589837 OWQ589836:OWQ589837 PGM589836:PGM589837 PQI589836:PQI589837 QAE589836:QAE589837 QKA589836:QKA589837 QTW589836:QTW589837 RDS589836:RDS589837 RNO589836:RNO589837 RXK589836:RXK589837 SHG589836:SHG589837 SRC589836:SRC589837 TAY589836:TAY589837 TKU589836:TKU589837 TUQ589836:TUQ589837 UEM589836:UEM589837 UOI589836:UOI589837 UYE589836:UYE589837 VIA589836:VIA589837 VRW589836:VRW589837 WBS589836:WBS589837 WLO589836:WLO589837 WVK589836:WVK589837 C655372:C655373 IY655372:IY655373 SU655372:SU655373 ACQ655372:ACQ655373 AMM655372:AMM655373 AWI655372:AWI655373 BGE655372:BGE655373 BQA655372:BQA655373 BZW655372:BZW655373 CJS655372:CJS655373 CTO655372:CTO655373 DDK655372:DDK655373 DNG655372:DNG655373 DXC655372:DXC655373 EGY655372:EGY655373 EQU655372:EQU655373 FAQ655372:FAQ655373 FKM655372:FKM655373 FUI655372:FUI655373 GEE655372:GEE655373 GOA655372:GOA655373 GXW655372:GXW655373 HHS655372:HHS655373 HRO655372:HRO655373 IBK655372:IBK655373 ILG655372:ILG655373 IVC655372:IVC655373 JEY655372:JEY655373 JOU655372:JOU655373 JYQ655372:JYQ655373 KIM655372:KIM655373 KSI655372:KSI655373 LCE655372:LCE655373 LMA655372:LMA655373 LVW655372:LVW655373 MFS655372:MFS655373 MPO655372:MPO655373 MZK655372:MZK655373 NJG655372:NJG655373 NTC655372:NTC655373 OCY655372:OCY655373 OMU655372:OMU655373 OWQ655372:OWQ655373 PGM655372:PGM655373 PQI655372:PQI655373 QAE655372:QAE655373 QKA655372:QKA655373 QTW655372:QTW655373 RDS655372:RDS655373 RNO655372:RNO655373 RXK655372:RXK655373 SHG655372:SHG655373 SRC655372:SRC655373 TAY655372:TAY655373 TKU655372:TKU655373 TUQ655372:TUQ655373 UEM655372:UEM655373 UOI655372:UOI655373 UYE655372:UYE655373 VIA655372:VIA655373 VRW655372:VRW655373 WBS655372:WBS655373 WLO655372:WLO655373 WVK655372:WVK655373 C720908:C720909 IY720908:IY720909 SU720908:SU720909 ACQ720908:ACQ720909 AMM720908:AMM720909 AWI720908:AWI720909 BGE720908:BGE720909 BQA720908:BQA720909 BZW720908:BZW720909 CJS720908:CJS720909 CTO720908:CTO720909 DDK720908:DDK720909 DNG720908:DNG720909 DXC720908:DXC720909 EGY720908:EGY720909 EQU720908:EQU720909 FAQ720908:FAQ720909 FKM720908:FKM720909 FUI720908:FUI720909 GEE720908:GEE720909 GOA720908:GOA720909 GXW720908:GXW720909 HHS720908:HHS720909 HRO720908:HRO720909 IBK720908:IBK720909 ILG720908:ILG720909 IVC720908:IVC720909 JEY720908:JEY720909 JOU720908:JOU720909 JYQ720908:JYQ720909 KIM720908:KIM720909 KSI720908:KSI720909 LCE720908:LCE720909 LMA720908:LMA720909 LVW720908:LVW720909 MFS720908:MFS720909 MPO720908:MPO720909 MZK720908:MZK720909 NJG720908:NJG720909 NTC720908:NTC720909 OCY720908:OCY720909 OMU720908:OMU720909 OWQ720908:OWQ720909 PGM720908:PGM720909 PQI720908:PQI720909 QAE720908:QAE720909 QKA720908:QKA720909 QTW720908:QTW720909 RDS720908:RDS720909 RNO720908:RNO720909 RXK720908:RXK720909 SHG720908:SHG720909 SRC720908:SRC720909 TAY720908:TAY720909 TKU720908:TKU720909 TUQ720908:TUQ720909 UEM720908:UEM720909 UOI720908:UOI720909 UYE720908:UYE720909 VIA720908:VIA720909 VRW720908:VRW720909 WBS720908:WBS720909 WLO720908:WLO720909 WVK720908:WVK720909 C786444:C786445 IY786444:IY786445 SU786444:SU786445 ACQ786444:ACQ786445 AMM786444:AMM786445 AWI786444:AWI786445 BGE786444:BGE786445 BQA786444:BQA786445 BZW786444:BZW786445 CJS786444:CJS786445 CTO786444:CTO786445 DDK786444:DDK786445 DNG786444:DNG786445 DXC786444:DXC786445 EGY786444:EGY786445 EQU786444:EQU786445 FAQ786444:FAQ786445 FKM786444:FKM786445 FUI786444:FUI786445 GEE786444:GEE786445 GOA786444:GOA786445 GXW786444:GXW786445 HHS786444:HHS786445 HRO786444:HRO786445 IBK786444:IBK786445 ILG786444:ILG786445 IVC786444:IVC786445 JEY786444:JEY786445 JOU786444:JOU786445 JYQ786444:JYQ786445 KIM786444:KIM786445 KSI786444:KSI786445 LCE786444:LCE786445 LMA786444:LMA786445 LVW786444:LVW786445 MFS786444:MFS786445 MPO786444:MPO786445 MZK786444:MZK786445 NJG786444:NJG786445 NTC786444:NTC786445 OCY786444:OCY786445 OMU786444:OMU786445 OWQ786444:OWQ786445 PGM786444:PGM786445 PQI786444:PQI786445 QAE786444:QAE786445 QKA786444:QKA786445 QTW786444:QTW786445 RDS786444:RDS786445 RNO786444:RNO786445 RXK786444:RXK786445 SHG786444:SHG786445 SRC786444:SRC786445 TAY786444:TAY786445 TKU786444:TKU786445 TUQ786444:TUQ786445 UEM786444:UEM786445 UOI786444:UOI786445 UYE786444:UYE786445 VIA786444:VIA786445 VRW786444:VRW786445 WBS786444:WBS786445 WLO786444:WLO786445 WVK786444:WVK786445 C851980:C851981 IY851980:IY851981 SU851980:SU851981 ACQ851980:ACQ851981 AMM851980:AMM851981 AWI851980:AWI851981 BGE851980:BGE851981 BQA851980:BQA851981 BZW851980:BZW851981 CJS851980:CJS851981 CTO851980:CTO851981 DDK851980:DDK851981 DNG851980:DNG851981 DXC851980:DXC851981 EGY851980:EGY851981 EQU851980:EQU851981 FAQ851980:FAQ851981 FKM851980:FKM851981 FUI851980:FUI851981 GEE851980:GEE851981 GOA851980:GOA851981 GXW851980:GXW851981 HHS851980:HHS851981 HRO851980:HRO851981 IBK851980:IBK851981 ILG851980:ILG851981 IVC851980:IVC851981 JEY851980:JEY851981 JOU851980:JOU851981 JYQ851980:JYQ851981 KIM851980:KIM851981 KSI851980:KSI851981 LCE851980:LCE851981 LMA851980:LMA851981 LVW851980:LVW851981 MFS851980:MFS851981 MPO851980:MPO851981 MZK851980:MZK851981 NJG851980:NJG851981 NTC851980:NTC851981 OCY851980:OCY851981 OMU851980:OMU851981 OWQ851980:OWQ851981 PGM851980:PGM851981 PQI851980:PQI851981 QAE851980:QAE851981 QKA851980:QKA851981 QTW851980:QTW851981 RDS851980:RDS851981 RNO851980:RNO851981 RXK851980:RXK851981 SHG851980:SHG851981 SRC851980:SRC851981 TAY851980:TAY851981 TKU851980:TKU851981 TUQ851980:TUQ851981 UEM851980:UEM851981 UOI851980:UOI851981 UYE851980:UYE851981 VIA851980:VIA851981 VRW851980:VRW851981 WBS851980:WBS851981 WLO851980:WLO851981 WVK851980:WVK851981 C917516:C917517 IY917516:IY917517 SU917516:SU917517 ACQ917516:ACQ917517 AMM917516:AMM917517 AWI917516:AWI917517 BGE917516:BGE917517 BQA917516:BQA917517 BZW917516:BZW917517 CJS917516:CJS917517 CTO917516:CTO917517 DDK917516:DDK917517 DNG917516:DNG917517 DXC917516:DXC917517 EGY917516:EGY917517 EQU917516:EQU917517 FAQ917516:FAQ917517 FKM917516:FKM917517 FUI917516:FUI917517 GEE917516:GEE917517 GOA917516:GOA917517 GXW917516:GXW917517 HHS917516:HHS917517 HRO917516:HRO917517 IBK917516:IBK917517 ILG917516:ILG917517 IVC917516:IVC917517 JEY917516:JEY917517 JOU917516:JOU917517 JYQ917516:JYQ917517 KIM917516:KIM917517 KSI917516:KSI917517 LCE917516:LCE917517 LMA917516:LMA917517 LVW917516:LVW917517 MFS917516:MFS917517 MPO917516:MPO917517 MZK917516:MZK917517 NJG917516:NJG917517 NTC917516:NTC917517 OCY917516:OCY917517 OMU917516:OMU917517 OWQ917516:OWQ917517 PGM917516:PGM917517 PQI917516:PQI917517 QAE917516:QAE917517 QKA917516:QKA917517 QTW917516:QTW917517 RDS917516:RDS917517 RNO917516:RNO917517 RXK917516:RXK917517 SHG917516:SHG917517 SRC917516:SRC917517 TAY917516:TAY917517 TKU917516:TKU917517 TUQ917516:TUQ917517 UEM917516:UEM917517 UOI917516:UOI917517 UYE917516:UYE917517 VIA917516:VIA917517 VRW917516:VRW917517 WBS917516:WBS917517 WLO917516:WLO917517 WVK917516:WVK917517 C983052:C983053 IY983052:IY983053 SU983052:SU983053 ACQ983052:ACQ983053 AMM983052:AMM983053 AWI983052:AWI983053 BGE983052:BGE983053 BQA983052:BQA983053 BZW983052:BZW983053 CJS983052:CJS983053 CTO983052:CTO983053 DDK983052:DDK983053 DNG983052:DNG983053 DXC983052:DXC983053 EGY983052:EGY983053 EQU983052:EQU983053 FAQ983052:FAQ983053 FKM983052:FKM983053 FUI983052:FUI983053 GEE983052:GEE983053 GOA983052:GOA983053 GXW983052:GXW983053 HHS983052:HHS983053 HRO983052:HRO983053 IBK983052:IBK983053 ILG983052:ILG983053 IVC983052:IVC983053 JEY983052:JEY983053 JOU983052:JOU983053 JYQ983052:JYQ983053 KIM983052:KIM983053 KSI983052:KSI983053 LCE983052:LCE983053 LMA983052:LMA983053 LVW983052:LVW983053 MFS983052:MFS983053 MPO983052:MPO983053 MZK983052:MZK983053 NJG983052:NJG983053 NTC983052:NTC983053 OCY983052:OCY983053 OMU983052:OMU983053 OWQ983052:OWQ983053 PGM983052:PGM983053 PQI983052:PQI983053 QAE983052:QAE983053 QKA983052:QKA983053 QTW983052:QTW983053 RDS983052:RDS983053 RNO983052:RNO983053 RXK983052:RXK983053 SHG983052:SHG983053 SRC983052:SRC983053 TAY983052:TAY983053 TKU983052:TKU983053 TUQ983052:TUQ983053 UEM983052:UEM983053 UOI983052:UOI983053 UYE983052:UYE983053 VIA983052:VIA983053 VRW983052:VRW983053 WBS983052:WBS983053 WLO983052:WLO983053 WVK983052:WVK98305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blackAndWhite="1" r:id="rId1"/>
  <rowBreaks count="1" manualBreakCount="1">
    <brk id="3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2:AG83"/>
  <sheetViews>
    <sheetView showGridLines="0" view="pageBreakPreview" topLeftCell="B1" zoomScaleNormal="100" zoomScaleSheetLayoutView="100" workbookViewId="0">
      <selection activeCell="B3" sqref="B3"/>
    </sheetView>
  </sheetViews>
  <sheetFormatPr defaultColWidth="4" defaultRowHeight="13.5" x14ac:dyDescent="0.15"/>
  <cols>
    <col min="1" max="1" width="1.5" style="445" customWidth="1"/>
    <col min="2" max="2" width="3.125" style="445" customWidth="1"/>
    <col min="3" max="3" width="1.125" style="445" customWidth="1"/>
    <col min="4" max="22" width="4" style="445" customWidth="1"/>
    <col min="23" max="23" width="3.125" style="445" customWidth="1"/>
    <col min="24" max="24" width="2.375" style="445" customWidth="1"/>
    <col min="25" max="25" width="4" style="445" customWidth="1"/>
    <col min="26" max="26" width="2.25" style="445" customWidth="1"/>
    <col min="27" max="27" width="4" style="445" customWidth="1"/>
    <col min="28" max="28" width="2.375" style="445" customWidth="1"/>
    <col min="29" max="29" width="1.5" style="445" customWidth="1"/>
    <col min="30" max="32" width="4" style="445"/>
    <col min="33" max="33" width="6.625" style="445" bestFit="1" customWidth="1"/>
    <col min="34" max="256" width="4" style="445"/>
    <col min="257" max="257" width="1.5" style="445" customWidth="1"/>
    <col min="258" max="258" width="3.125" style="445" customWidth="1"/>
    <col min="259" max="259" width="1.125" style="445" customWidth="1"/>
    <col min="260" max="278" width="4" style="445" customWidth="1"/>
    <col min="279" max="279" width="3.125" style="445" customWidth="1"/>
    <col min="280" max="280" width="2.375" style="445" customWidth="1"/>
    <col min="281" max="281" width="4" style="445" customWidth="1"/>
    <col min="282" max="282" width="2.25" style="445" customWidth="1"/>
    <col min="283" max="283" width="4" style="445" customWidth="1"/>
    <col min="284" max="284" width="2.375" style="445" customWidth="1"/>
    <col min="285" max="285" width="1.5" style="445" customWidth="1"/>
    <col min="286" max="288" width="4" style="445"/>
    <col min="289" max="289" width="6.625" style="445" bestFit="1" customWidth="1"/>
    <col min="290" max="512" width="4" style="445"/>
    <col min="513" max="513" width="1.5" style="445" customWidth="1"/>
    <col min="514" max="514" width="3.125" style="445" customWidth="1"/>
    <col min="515" max="515" width="1.125" style="445" customWidth="1"/>
    <col min="516" max="534" width="4" style="445" customWidth="1"/>
    <col min="535" max="535" width="3.125" style="445" customWidth="1"/>
    <col min="536" max="536" width="2.375" style="445" customWidth="1"/>
    <col min="537" max="537" width="4" style="445" customWidth="1"/>
    <col min="538" max="538" width="2.25" style="445" customWidth="1"/>
    <col min="539" max="539" width="4" style="445" customWidth="1"/>
    <col min="540" max="540" width="2.375" style="445" customWidth="1"/>
    <col min="541" max="541" width="1.5" style="445" customWidth="1"/>
    <col min="542" max="544" width="4" style="445"/>
    <col min="545" max="545" width="6.625" style="445" bestFit="1" customWidth="1"/>
    <col min="546" max="768" width="4" style="445"/>
    <col min="769" max="769" width="1.5" style="445" customWidth="1"/>
    <col min="770" max="770" width="3.125" style="445" customWidth="1"/>
    <col min="771" max="771" width="1.125" style="445" customWidth="1"/>
    <col min="772" max="790" width="4" style="445" customWidth="1"/>
    <col min="791" max="791" width="3.125" style="445" customWidth="1"/>
    <col min="792" max="792" width="2.375" style="445" customWidth="1"/>
    <col min="793" max="793" width="4" style="445" customWidth="1"/>
    <col min="794" max="794" width="2.25" style="445" customWidth="1"/>
    <col min="795" max="795" width="4" style="445" customWidth="1"/>
    <col min="796" max="796" width="2.375" style="445" customWidth="1"/>
    <col min="797" max="797" width="1.5" style="445" customWidth="1"/>
    <col min="798" max="800" width="4" style="445"/>
    <col min="801" max="801" width="6.625" style="445" bestFit="1" customWidth="1"/>
    <col min="802" max="1024" width="4" style="445"/>
    <col min="1025" max="1025" width="1.5" style="445" customWidth="1"/>
    <col min="1026" max="1026" width="3.125" style="445" customWidth="1"/>
    <col min="1027" max="1027" width="1.125" style="445" customWidth="1"/>
    <col min="1028" max="1046" width="4" style="445" customWidth="1"/>
    <col min="1047" max="1047" width="3.125" style="445" customWidth="1"/>
    <col min="1048" max="1048" width="2.375" style="445" customWidth="1"/>
    <col min="1049" max="1049" width="4" style="445" customWidth="1"/>
    <col min="1050" max="1050" width="2.25" style="445" customWidth="1"/>
    <col min="1051" max="1051" width="4" style="445" customWidth="1"/>
    <col min="1052" max="1052" width="2.375" style="445" customWidth="1"/>
    <col min="1053" max="1053" width="1.5" style="445" customWidth="1"/>
    <col min="1054" max="1056" width="4" style="445"/>
    <col min="1057" max="1057" width="6.625" style="445" bestFit="1" customWidth="1"/>
    <col min="1058" max="1280" width="4" style="445"/>
    <col min="1281" max="1281" width="1.5" style="445" customWidth="1"/>
    <col min="1282" max="1282" width="3.125" style="445" customWidth="1"/>
    <col min="1283" max="1283" width="1.125" style="445" customWidth="1"/>
    <col min="1284" max="1302" width="4" style="445" customWidth="1"/>
    <col min="1303" max="1303" width="3.125" style="445" customWidth="1"/>
    <col min="1304" max="1304" width="2.375" style="445" customWidth="1"/>
    <col min="1305" max="1305" width="4" style="445" customWidth="1"/>
    <col min="1306" max="1306" width="2.25" style="445" customWidth="1"/>
    <col min="1307" max="1307" width="4" style="445" customWidth="1"/>
    <col min="1308" max="1308" width="2.375" style="445" customWidth="1"/>
    <col min="1309" max="1309" width="1.5" style="445" customWidth="1"/>
    <col min="1310" max="1312" width="4" style="445"/>
    <col min="1313" max="1313" width="6.625" style="445" bestFit="1" customWidth="1"/>
    <col min="1314" max="1536" width="4" style="445"/>
    <col min="1537" max="1537" width="1.5" style="445" customWidth="1"/>
    <col min="1538" max="1538" width="3.125" style="445" customWidth="1"/>
    <col min="1539" max="1539" width="1.125" style="445" customWidth="1"/>
    <col min="1540" max="1558" width="4" style="445" customWidth="1"/>
    <col min="1559" max="1559" width="3.125" style="445" customWidth="1"/>
    <col min="1560" max="1560" width="2.375" style="445" customWidth="1"/>
    <col min="1561" max="1561" width="4" style="445" customWidth="1"/>
    <col min="1562" max="1562" width="2.25" style="445" customWidth="1"/>
    <col min="1563" max="1563" width="4" style="445" customWidth="1"/>
    <col min="1564" max="1564" width="2.375" style="445" customWidth="1"/>
    <col min="1565" max="1565" width="1.5" style="445" customWidth="1"/>
    <col min="1566" max="1568" width="4" style="445"/>
    <col min="1569" max="1569" width="6.625" style="445" bestFit="1" customWidth="1"/>
    <col min="1570" max="1792" width="4" style="445"/>
    <col min="1793" max="1793" width="1.5" style="445" customWidth="1"/>
    <col min="1794" max="1794" width="3.125" style="445" customWidth="1"/>
    <col min="1795" max="1795" width="1.125" style="445" customWidth="1"/>
    <col min="1796" max="1814" width="4" style="445" customWidth="1"/>
    <col min="1815" max="1815" width="3.125" style="445" customWidth="1"/>
    <col min="1816" max="1816" width="2.375" style="445" customWidth="1"/>
    <col min="1817" max="1817" width="4" style="445" customWidth="1"/>
    <col min="1818" max="1818" width="2.25" style="445" customWidth="1"/>
    <col min="1819" max="1819" width="4" style="445" customWidth="1"/>
    <col min="1820" max="1820" width="2.375" style="445" customWidth="1"/>
    <col min="1821" max="1821" width="1.5" style="445" customWidth="1"/>
    <col min="1822" max="1824" width="4" style="445"/>
    <col min="1825" max="1825" width="6.625" style="445" bestFit="1" customWidth="1"/>
    <col min="1826" max="2048" width="4" style="445"/>
    <col min="2049" max="2049" width="1.5" style="445" customWidth="1"/>
    <col min="2050" max="2050" width="3.125" style="445" customWidth="1"/>
    <col min="2051" max="2051" width="1.125" style="445" customWidth="1"/>
    <col min="2052" max="2070" width="4" style="445" customWidth="1"/>
    <col min="2071" max="2071" width="3.125" style="445" customWidth="1"/>
    <col min="2072" max="2072" width="2.375" style="445" customWidth="1"/>
    <col min="2073" max="2073" width="4" style="445" customWidth="1"/>
    <col min="2074" max="2074" width="2.25" style="445" customWidth="1"/>
    <col min="2075" max="2075" width="4" style="445" customWidth="1"/>
    <col min="2076" max="2076" width="2.375" style="445" customWidth="1"/>
    <col min="2077" max="2077" width="1.5" style="445" customWidth="1"/>
    <col min="2078" max="2080" width="4" style="445"/>
    <col min="2081" max="2081" width="6.625" style="445" bestFit="1" customWidth="1"/>
    <col min="2082" max="2304" width="4" style="445"/>
    <col min="2305" max="2305" width="1.5" style="445" customWidth="1"/>
    <col min="2306" max="2306" width="3.125" style="445" customWidth="1"/>
    <col min="2307" max="2307" width="1.125" style="445" customWidth="1"/>
    <col min="2308" max="2326" width="4" style="445" customWidth="1"/>
    <col min="2327" max="2327" width="3.125" style="445" customWidth="1"/>
    <col min="2328" max="2328" width="2.375" style="445" customWidth="1"/>
    <col min="2329" max="2329" width="4" style="445" customWidth="1"/>
    <col min="2330" max="2330" width="2.25" style="445" customWidth="1"/>
    <col min="2331" max="2331" width="4" style="445" customWidth="1"/>
    <col min="2332" max="2332" width="2.375" style="445" customWidth="1"/>
    <col min="2333" max="2333" width="1.5" style="445" customWidth="1"/>
    <col min="2334" max="2336" width="4" style="445"/>
    <col min="2337" max="2337" width="6.625" style="445" bestFit="1" customWidth="1"/>
    <col min="2338" max="2560" width="4" style="445"/>
    <col min="2561" max="2561" width="1.5" style="445" customWidth="1"/>
    <col min="2562" max="2562" width="3.125" style="445" customWidth="1"/>
    <col min="2563" max="2563" width="1.125" style="445" customWidth="1"/>
    <col min="2564" max="2582" width="4" style="445" customWidth="1"/>
    <col min="2583" max="2583" width="3.125" style="445" customWidth="1"/>
    <col min="2584" max="2584" width="2.375" style="445" customWidth="1"/>
    <col min="2585" max="2585" width="4" style="445" customWidth="1"/>
    <col min="2586" max="2586" width="2.25" style="445" customWidth="1"/>
    <col min="2587" max="2587" width="4" style="445" customWidth="1"/>
    <col min="2588" max="2588" width="2.375" style="445" customWidth="1"/>
    <col min="2589" max="2589" width="1.5" style="445" customWidth="1"/>
    <col min="2590" max="2592" width="4" style="445"/>
    <col min="2593" max="2593" width="6.625" style="445" bestFit="1" customWidth="1"/>
    <col min="2594" max="2816" width="4" style="445"/>
    <col min="2817" max="2817" width="1.5" style="445" customWidth="1"/>
    <col min="2818" max="2818" width="3.125" style="445" customWidth="1"/>
    <col min="2819" max="2819" width="1.125" style="445" customWidth="1"/>
    <col min="2820" max="2838" width="4" style="445" customWidth="1"/>
    <col min="2839" max="2839" width="3.125" style="445" customWidth="1"/>
    <col min="2840" max="2840" width="2.375" style="445" customWidth="1"/>
    <col min="2841" max="2841" width="4" style="445" customWidth="1"/>
    <col min="2842" max="2842" width="2.25" style="445" customWidth="1"/>
    <col min="2843" max="2843" width="4" style="445" customWidth="1"/>
    <col min="2844" max="2844" width="2.375" style="445" customWidth="1"/>
    <col min="2845" max="2845" width="1.5" style="445" customWidth="1"/>
    <col min="2846" max="2848" width="4" style="445"/>
    <col min="2849" max="2849" width="6.625" style="445" bestFit="1" customWidth="1"/>
    <col min="2850" max="3072" width="4" style="445"/>
    <col min="3073" max="3073" width="1.5" style="445" customWidth="1"/>
    <col min="3074" max="3074" width="3.125" style="445" customWidth="1"/>
    <col min="3075" max="3075" width="1.125" style="445" customWidth="1"/>
    <col min="3076" max="3094" width="4" style="445" customWidth="1"/>
    <col min="3095" max="3095" width="3.125" style="445" customWidth="1"/>
    <col min="3096" max="3096" width="2.375" style="445" customWidth="1"/>
    <col min="3097" max="3097" width="4" style="445" customWidth="1"/>
    <col min="3098" max="3098" width="2.25" style="445" customWidth="1"/>
    <col min="3099" max="3099" width="4" style="445" customWidth="1"/>
    <col min="3100" max="3100" width="2.375" style="445" customWidth="1"/>
    <col min="3101" max="3101" width="1.5" style="445" customWidth="1"/>
    <col min="3102" max="3104" width="4" style="445"/>
    <col min="3105" max="3105" width="6.625" style="445" bestFit="1" customWidth="1"/>
    <col min="3106" max="3328" width="4" style="445"/>
    <col min="3329" max="3329" width="1.5" style="445" customWidth="1"/>
    <col min="3330" max="3330" width="3.125" style="445" customWidth="1"/>
    <col min="3331" max="3331" width="1.125" style="445" customWidth="1"/>
    <col min="3332" max="3350" width="4" style="445" customWidth="1"/>
    <col min="3351" max="3351" width="3.125" style="445" customWidth="1"/>
    <col min="3352" max="3352" width="2.375" style="445" customWidth="1"/>
    <col min="3353" max="3353" width="4" style="445" customWidth="1"/>
    <col min="3354" max="3354" width="2.25" style="445" customWidth="1"/>
    <col min="3355" max="3355" width="4" style="445" customWidth="1"/>
    <col min="3356" max="3356" width="2.375" style="445" customWidth="1"/>
    <col min="3357" max="3357" width="1.5" style="445" customWidth="1"/>
    <col min="3358" max="3360" width="4" style="445"/>
    <col min="3361" max="3361" width="6.625" style="445" bestFit="1" customWidth="1"/>
    <col min="3362" max="3584" width="4" style="445"/>
    <col min="3585" max="3585" width="1.5" style="445" customWidth="1"/>
    <col min="3586" max="3586" width="3.125" style="445" customWidth="1"/>
    <col min="3587" max="3587" width="1.125" style="445" customWidth="1"/>
    <col min="3588" max="3606" width="4" style="445" customWidth="1"/>
    <col min="3607" max="3607" width="3.125" style="445" customWidth="1"/>
    <col min="3608" max="3608" width="2.375" style="445" customWidth="1"/>
    <col min="3609" max="3609" width="4" style="445" customWidth="1"/>
    <col min="3610" max="3610" width="2.25" style="445" customWidth="1"/>
    <col min="3611" max="3611" width="4" style="445" customWidth="1"/>
    <col min="3612" max="3612" width="2.375" style="445" customWidth="1"/>
    <col min="3613" max="3613" width="1.5" style="445" customWidth="1"/>
    <col min="3614" max="3616" width="4" style="445"/>
    <col min="3617" max="3617" width="6.625" style="445" bestFit="1" customWidth="1"/>
    <col min="3618" max="3840" width="4" style="445"/>
    <col min="3841" max="3841" width="1.5" style="445" customWidth="1"/>
    <col min="3842" max="3842" width="3.125" style="445" customWidth="1"/>
    <col min="3843" max="3843" width="1.125" style="445" customWidth="1"/>
    <col min="3844" max="3862" width="4" style="445" customWidth="1"/>
    <col min="3863" max="3863" width="3.125" style="445" customWidth="1"/>
    <col min="3864" max="3864" width="2.375" style="445" customWidth="1"/>
    <col min="3865" max="3865" width="4" style="445" customWidth="1"/>
    <col min="3866" max="3866" width="2.25" style="445" customWidth="1"/>
    <col min="3867" max="3867" width="4" style="445" customWidth="1"/>
    <col min="3868" max="3868" width="2.375" style="445" customWidth="1"/>
    <col min="3869" max="3869" width="1.5" style="445" customWidth="1"/>
    <col min="3870" max="3872" width="4" style="445"/>
    <col min="3873" max="3873" width="6.625" style="445" bestFit="1" customWidth="1"/>
    <col min="3874" max="4096" width="4" style="445"/>
    <col min="4097" max="4097" width="1.5" style="445" customWidth="1"/>
    <col min="4098" max="4098" width="3.125" style="445" customWidth="1"/>
    <col min="4099" max="4099" width="1.125" style="445" customWidth="1"/>
    <col min="4100" max="4118" width="4" style="445" customWidth="1"/>
    <col min="4119" max="4119" width="3.125" style="445" customWidth="1"/>
    <col min="4120" max="4120" width="2.375" style="445" customWidth="1"/>
    <col min="4121" max="4121" width="4" style="445" customWidth="1"/>
    <col min="4122" max="4122" width="2.25" style="445" customWidth="1"/>
    <col min="4123" max="4123" width="4" style="445" customWidth="1"/>
    <col min="4124" max="4124" width="2.375" style="445" customWidth="1"/>
    <col min="4125" max="4125" width="1.5" style="445" customWidth="1"/>
    <col min="4126" max="4128" width="4" style="445"/>
    <col min="4129" max="4129" width="6.625" style="445" bestFit="1" customWidth="1"/>
    <col min="4130" max="4352" width="4" style="445"/>
    <col min="4353" max="4353" width="1.5" style="445" customWidth="1"/>
    <col min="4354" max="4354" width="3.125" style="445" customWidth="1"/>
    <col min="4355" max="4355" width="1.125" style="445" customWidth="1"/>
    <col min="4356" max="4374" width="4" style="445" customWidth="1"/>
    <col min="4375" max="4375" width="3.125" style="445" customWidth="1"/>
    <col min="4376" max="4376" width="2.375" style="445" customWidth="1"/>
    <col min="4377" max="4377" width="4" style="445" customWidth="1"/>
    <col min="4378" max="4378" width="2.25" style="445" customWidth="1"/>
    <col min="4379" max="4379" width="4" style="445" customWidth="1"/>
    <col min="4380" max="4380" width="2.375" style="445" customWidth="1"/>
    <col min="4381" max="4381" width="1.5" style="445" customWidth="1"/>
    <col min="4382" max="4384" width="4" style="445"/>
    <col min="4385" max="4385" width="6.625" style="445" bestFit="1" customWidth="1"/>
    <col min="4386" max="4608" width="4" style="445"/>
    <col min="4609" max="4609" width="1.5" style="445" customWidth="1"/>
    <col min="4610" max="4610" width="3.125" style="445" customWidth="1"/>
    <col min="4611" max="4611" width="1.125" style="445" customWidth="1"/>
    <col min="4612" max="4630" width="4" style="445" customWidth="1"/>
    <col min="4631" max="4631" width="3.125" style="445" customWidth="1"/>
    <col min="4632" max="4632" width="2.375" style="445" customWidth="1"/>
    <col min="4633" max="4633" width="4" style="445" customWidth="1"/>
    <col min="4634" max="4634" width="2.25" style="445" customWidth="1"/>
    <col min="4635" max="4635" width="4" style="445" customWidth="1"/>
    <col min="4636" max="4636" width="2.375" style="445" customWidth="1"/>
    <col min="4637" max="4637" width="1.5" style="445" customWidth="1"/>
    <col min="4638" max="4640" width="4" style="445"/>
    <col min="4641" max="4641" width="6.625" style="445" bestFit="1" customWidth="1"/>
    <col min="4642" max="4864" width="4" style="445"/>
    <col min="4865" max="4865" width="1.5" style="445" customWidth="1"/>
    <col min="4866" max="4866" width="3.125" style="445" customWidth="1"/>
    <col min="4867" max="4867" width="1.125" style="445" customWidth="1"/>
    <col min="4868" max="4886" width="4" style="445" customWidth="1"/>
    <col min="4887" max="4887" width="3.125" style="445" customWidth="1"/>
    <col min="4888" max="4888" width="2.375" style="445" customWidth="1"/>
    <col min="4889" max="4889" width="4" style="445" customWidth="1"/>
    <col min="4890" max="4890" width="2.25" style="445" customWidth="1"/>
    <col min="4891" max="4891" width="4" style="445" customWidth="1"/>
    <col min="4892" max="4892" width="2.375" style="445" customWidth="1"/>
    <col min="4893" max="4893" width="1.5" style="445" customWidth="1"/>
    <col min="4894" max="4896" width="4" style="445"/>
    <col min="4897" max="4897" width="6.625" style="445" bestFit="1" customWidth="1"/>
    <col min="4898" max="5120" width="4" style="445"/>
    <col min="5121" max="5121" width="1.5" style="445" customWidth="1"/>
    <col min="5122" max="5122" width="3.125" style="445" customWidth="1"/>
    <col min="5123" max="5123" width="1.125" style="445" customWidth="1"/>
    <col min="5124" max="5142" width="4" style="445" customWidth="1"/>
    <col min="5143" max="5143" width="3.125" style="445" customWidth="1"/>
    <col min="5144" max="5144" width="2.375" style="445" customWidth="1"/>
    <col min="5145" max="5145" width="4" style="445" customWidth="1"/>
    <col min="5146" max="5146" width="2.25" style="445" customWidth="1"/>
    <col min="5147" max="5147" width="4" style="445" customWidth="1"/>
    <col min="5148" max="5148" width="2.375" style="445" customWidth="1"/>
    <col min="5149" max="5149" width="1.5" style="445" customWidth="1"/>
    <col min="5150" max="5152" width="4" style="445"/>
    <col min="5153" max="5153" width="6.625" style="445" bestFit="1" customWidth="1"/>
    <col min="5154" max="5376" width="4" style="445"/>
    <col min="5377" max="5377" width="1.5" style="445" customWidth="1"/>
    <col min="5378" max="5378" width="3.125" style="445" customWidth="1"/>
    <col min="5379" max="5379" width="1.125" style="445" customWidth="1"/>
    <col min="5380" max="5398" width="4" style="445" customWidth="1"/>
    <col min="5399" max="5399" width="3.125" style="445" customWidth="1"/>
    <col min="5400" max="5400" width="2.375" style="445" customWidth="1"/>
    <col min="5401" max="5401" width="4" style="445" customWidth="1"/>
    <col min="5402" max="5402" width="2.25" style="445" customWidth="1"/>
    <col min="5403" max="5403" width="4" style="445" customWidth="1"/>
    <col min="5404" max="5404" width="2.375" style="445" customWidth="1"/>
    <col min="5405" max="5405" width="1.5" style="445" customWidth="1"/>
    <col min="5406" max="5408" width="4" style="445"/>
    <col min="5409" max="5409" width="6.625" style="445" bestFit="1" customWidth="1"/>
    <col min="5410" max="5632" width="4" style="445"/>
    <col min="5633" max="5633" width="1.5" style="445" customWidth="1"/>
    <col min="5634" max="5634" width="3.125" style="445" customWidth="1"/>
    <col min="5635" max="5635" width="1.125" style="445" customWidth="1"/>
    <col min="5636" max="5654" width="4" style="445" customWidth="1"/>
    <col min="5655" max="5655" width="3.125" style="445" customWidth="1"/>
    <col min="5656" max="5656" width="2.375" style="445" customWidth="1"/>
    <col min="5657" max="5657" width="4" style="445" customWidth="1"/>
    <col min="5658" max="5658" width="2.25" style="445" customWidth="1"/>
    <col min="5659" max="5659" width="4" style="445" customWidth="1"/>
    <col min="5660" max="5660" width="2.375" style="445" customWidth="1"/>
    <col min="5661" max="5661" width="1.5" style="445" customWidth="1"/>
    <col min="5662" max="5664" width="4" style="445"/>
    <col min="5665" max="5665" width="6.625" style="445" bestFit="1" customWidth="1"/>
    <col min="5666" max="5888" width="4" style="445"/>
    <col min="5889" max="5889" width="1.5" style="445" customWidth="1"/>
    <col min="5890" max="5890" width="3.125" style="445" customWidth="1"/>
    <col min="5891" max="5891" width="1.125" style="445" customWidth="1"/>
    <col min="5892" max="5910" width="4" style="445" customWidth="1"/>
    <col min="5911" max="5911" width="3.125" style="445" customWidth="1"/>
    <col min="5912" max="5912" width="2.375" style="445" customWidth="1"/>
    <col min="5913" max="5913" width="4" style="445" customWidth="1"/>
    <col min="5914" max="5914" width="2.25" style="445" customWidth="1"/>
    <col min="5915" max="5915" width="4" style="445" customWidth="1"/>
    <col min="5916" max="5916" width="2.375" style="445" customWidth="1"/>
    <col min="5917" max="5917" width="1.5" style="445" customWidth="1"/>
    <col min="5918" max="5920" width="4" style="445"/>
    <col min="5921" max="5921" width="6.625" style="445" bestFit="1" customWidth="1"/>
    <col min="5922" max="6144" width="4" style="445"/>
    <col min="6145" max="6145" width="1.5" style="445" customWidth="1"/>
    <col min="6146" max="6146" width="3.125" style="445" customWidth="1"/>
    <col min="6147" max="6147" width="1.125" style="445" customWidth="1"/>
    <col min="6148" max="6166" width="4" style="445" customWidth="1"/>
    <col min="6167" max="6167" width="3.125" style="445" customWidth="1"/>
    <col min="6168" max="6168" width="2.375" style="445" customWidth="1"/>
    <col min="6169" max="6169" width="4" style="445" customWidth="1"/>
    <col min="6170" max="6170" width="2.25" style="445" customWidth="1"/>
    <col min="6171" max="6171" width="4" style="445" customWidth="1"/>
    <col min="6172" max="6172" width="2.375" style="445" customWidth="1"/>
    <col min="6173" max="6173" width="1.5" style="445" customWidth="1"/>
    <col min="6174" max="6176" width="4" style="445"/>
    <col min="6177" max="6177" width="6.625" style="445" bestFit="1" customWidth="1"/>
    <col min="6178" max="6400" width="4" style="445"/>
    <col min="6401" max="6401" width="1.5" style="445" customWidth="1"/>
    <col min="6402" max="6402" width="3.125" style="445" customWidth="1"/>
    <col min="6403" max="6403" width="1.125" style="445" customWidth="1"/>
    <col min="6404" max="6422" width="4" style="445" customWidth="1"/>
    <col min="6423" max="6423" width="3.125" style="445" customWidth="1"/>
    <col min="6424" max="6424" width="2.375" style="445" customWidth="1"/>
    <col min="6425" max="6425" width="4" style="445" customWidth="1"/>
    <col min="6426" max="6426" width="2.25" style="445" customWidth="1"/>
    <col min="6427" max="6427" width="4" style="445" customWidth="1"/>
    <col min="6428" max="6428" width="2.375" style="445" customWidth="1"/>
    <col min="6429" max="6429" width="1.5" style="445" customWidth="1"/>
    <col min="6430" max="6432" width="4" style="445"/>
    <col min="6433" max="6433" width="6.625" style="445" bestFit="1" customWidth="1"/>
    <col min="6434" max="6656" width="4" style="445"/>
    <col min="6657" max="6657" width="1.5" style="445" customWidth="1"/>
    <col min="6658" max="6658" width="3.125" style="445" customWidth="1"/>
    <col min="6659" max="6659" width="1.125" style="445" customWidth="1"/>
    <col min="6660" max="6678" width="4" style="445" customWidth="1"/>
    <col min="6679" max="6679" width="3.125" style="445" customWidth="1"/>
    <col min="6680" max="6680" width="2.375" style="445" customWidth="1"/>
    <col min="6681" max="6681" width="4" style="445" customWidth="1"/>
    <col min="6682" max="6682" width="2.25" style="445" customWidth="1"/>
    <col min="6683" max="6683" width="4" style="445" customWidth="1"/>
    <col min="6684" max="6684" width="2.375" style="445" customWidth="1"/>
    <col min="6685" max="6685" width="1.5" style="445" customWidth="1"/>
    <col min="6686" max="6688" width="4" style="445"/>
    <col min="6689" max="6689" width="6.625" style="445" bestFit="1" customWidth="1"/>
    <col min="6690" max="6912" width="4" style="445"/>
    <col min="6913" max="6913" width="1.5" style="445" customWidth="1"/>
    <col min="6914" max="6914" width="3.125" style="445" customWidth="1"/>
    <col min="6915" max="6915" width="1.125" style="445" customWidth="1"/>
    <col min="6916" max="6934" width="4" style="445" customWidth="1"/>
    <col min="6935" max="6935" width="3.125" style="445" customWidth="1"/>
    <col min="6936" max="6936" width="2.375" style="445" customWidth="1"/>
    <col min="6937" max="6937" width="4" style="445" customWidth="1"/>
    <col min="6938" max="6938" width="2.25" style="445" customWidth="1"/>
    <col min="6939" max="6939" width="4" style="445" customWidth="1"/>
    <col min="6940" max="6940" width="2.375" style="445" customWidth="1"/>
    <col min="6941" max="6941" width="1.5" style="445" customWidth="1"/>
    <col min="6942" max="6944" width="4" style="445"/>
    <col min="6945" max="6945" width="6.625" style="445" bestFit="1" customWidth="1"/>
    <col min="6946" max="7168" width="4" style="445"/>
    <col min="7169" max="7169" width="1.5" style="445" customWidth="1"/>
    <col min="7170" max="7170" width="3.125" style="445" customWidth="1"/>
    <col min="7171" max="7171" width="1.125" style="445" customWidth="1"/>
    <col min="7172" max="7190" width="4" style="445" customWidth="1"/>
    <col min="7191" max="7191" width="3.125" style="445" customWidth="1"/>
    <col min="7192" max="7192" width="2.375" style="445" customWidth="1"/>
    <col min="7193" max="7193" width="4" style="445" customWidth="1"/>
    <col min="7194" max="7194" width="2.25" style="445" customWidth="1"/>
    <col min="7195" max="7195" width="4" style="445" customWidth="1"/>
    <col min="7196" max="7196" width="2.375" style="445" customWidth="1"/>
    <col min="7197" max="7197" width="1.5" style="445" customWidth="1"/>
    <col min="7198" max="7200" width="4" style="445"/>
    <col min="7201" max="7201" width="6.625" style="445" bestFit="1" customWidth="1"/>
    <col min="7202" max="7424" width="4" style="445"/>
    <col min="7425" max="7425" width="1.5" style="445" customWidth="1"/>
    <col min="7426" max="7426" width="3.125" style="445" customWidth="1"/>
    <col min="7427" max="7427" width="1.125" style="445" customWidth="1"/>
    <col min="7428" max="7446" width="4" style="445" customWidth="1"/>
    <col min="7447" max="7447" width="3.125" style="445" customWidth="1"/>
    <col min="7448" max="7448" width="2.375" style="445" customWidth="1"/>
    <col min="7449" max="7449" width="4" style="445" customWidth="1"/>
    <col min="7450" max="7450" width="2.25" style="445" customWidth="1"/>
    <col min="7451" max="7451" width="4" style="445" customWidth="1"/>
    <col min="7452" max="7452" width="2.375" style="445" customWidth="1"/>
    <col min="7453" max="7453" width="1.5" style="445" customWidth="1"/>
    <col min="7454" max="7456" width="4" style="445"/>
    <col min="7457" max="7457" width="6.625" style="445" bestFit="1" customWidth="1"/>
    <col min="7458" max="7680" width="4" style="445"/>
    <col min="7681" max="7681" width="1.5" style="445" customWidth="1"/>
    <col min="7682" max="7682" width="3.125" style="445" customWidth="1"/>
    <col min="7683" max="7683" width="1.125" style="445" customWidth="1"/>
    <col min="7684" max="7702" width="4" style="445" customWidth="1"/>
    <col min="7703" max="7703" width="3.125" style="445" customWidth="1"/>
    <col min="7704" max="7704" width="2.375" style="445" customWidth="1"/>
    <col min="7705" max="7705" width="4" style="445" customWidth="1"/>
    <col min="7706" max="7706" width="2.25" style="445" customWidth="1"/>
    <col min="7707" max="7707" width="4" style="445" customWidth="1"/>
    <col min="7708" max="7708" width="2.375" style="445" customWidth="1"/>
    <col min="7709" max="7709" width="1.5" style="445" customWidth="1"/>
    <col min="7710" max="7712" width="4" style="445"/>
    <col min="7713" max="7713" width="6.625" style="445" bestFit="1" customWidth="1"/>
    <col min="7714" max="7936" width="4" style="445"/>
    <col min="7937" max="7937" width="1.5" style="445" customWidth="1"/>
    <col min="7938" max="7938" width="3.125" style="445" customWidth="1"/>
    <col min="7939" max="7939" width="1.125" style="445" customWidth="1"/>
    <col min="7940" max="7958" width="4" style="445" customWidth="1"/>
    <col min="7959" max="7959" width="3.125" style="445" customWidth="1"/>
    <col min="7960" max="7960" width="2.375" style="445" customWidth="1"/>
    <col min="7961" max="7961" width="4" style="445" customWidth="1"/>
    <col min="7962" max="7962" width="2.25" style="445" customWidth="1"/>
    <col min="7963" max="7963" width="4" style="445" customWidth="1"/>
    <col min="7964" max="7964" width="2.375" style="445" customWidth="1"/>
    <col min="7965" max="7965" width="1.5" style="445" customWidth="1"/>
    <col min="7966" max="7968" width="4" style="445"/>
    <col min="7969" max="7969" width="6.625" style="445" bestFit="1" customWidth="1"/>
    <col min="7970" max="8192" width="4" style="445"/>
    <col min="8193" max="8193" width="1.5" style="445" customWidth="1"/>
    <col min="8194" max="8194" width="3.125" style="445" customWidth="1"/>
    <col min="8195" max="8195" width="1.125" style="445" customWidth="1"/>
    <col min="8196" max="8214" width="4" style="445" customWidth="1"/>
    <col min="8215" max="8215" width="3.125" style="445" customWidth="1"/>
    <col min="8216" max="8216" width="2.375" style="445" customWidth="1"/>
    <col min="8217" max="8217" width="4" style="445" customWidth="1"/>
    <col min="8218" max="8218" width="2.25" style="445" customWidth="1"/>
    <col min="8219" max="8219" width="4" style="445" customWidth="1"/>
    <col min="8220" max="8220" width="2.375" style="445" customWidth="1"/>
    <col min="8221" max="8221" width="1.5" style="445" customWidth="1"/>
    <col min="8222" max="8224" width="4" style="445"/>
    <col min="8225" max="8225" width="6.625" style="445" bestFit="1" customWidth="1"/>
    <col min="8226" max="8448" width="4" style="445"/>
    <col min="8449" max="8449" width="1.5" style="445" customWidth="1"/>
    <col min="8450" max="8450" width="3.125" style="445" customWidth="1"/>
    <col min="8451" max="8451" width="1.125" style="445" customWidth="1"/>
    <col min="8452" max="8470" width="4" style="445" customWidth="1"/>
    <col min="8471" max="8471" width="3.125" style="445" customWidth="1"/>
    <col min="8472" max="8472" width="2.375" style="445" customWidth="1"/>
    <col min="8473" max="8473" width="4" style="445" customWidth="1"/>
    <col min="8474" max="8474" width="2.25" style="445" customWidth="1"/>
    <col min="8475" max="8475" width="4" style="445" customWidth="1"/>
    <col min="8476" max="8476" width="2.375" style="445" customWidth="1"/>
    <col min="8477" max="8477" width="1.5" style="445" customWidth="1"/>
    <col min="8478" max="8480" width="4" style="445"/>
    <col min="8481" max="8481" width="6.625" style="445" bestFit="1" customWidth="1"/>
    <col min="8482" max="8704" width="4" style="445"/>
    <col min="8705" max="8705" width="1.5" style="445" customWidth="1"/>
    <col min="8706" max="8706" width="3.125" style="445" customWidth="1"/>
    <col min="8707" max="8707" width="1.125" style="445" customWidth="1"/>
    <col min="8708" max="8726" width="4" style="445" customWidth="1"/>
    <col min="8727" max="8727" width="3.125" style="445" customWidth="1"/>
    <col min="8728" max="8728" width="2.375" style="445" customWidth="1"/>
    <col min="8729" max="8729" width="4" style="445" customWidth="1"/>
    <col min="8730" max="8730" width="2.25" style="445" customWidth="1"/>
    <col min="8731" max="8731" width="4" style="445" customWidth="1"/>
    <col min="8732" max="8732" width="2.375" style="445" customWidth="1"/>
    <col min="8733" max="8733" width="1.5" style="445" customWidth="1"/>
    <col min="8734" max="8736" width="4" style="445"/>
    <col min="8737" max="8737" width="6.625" style="445" bestFit="1" customWidth="1"/>
    <col min="8738" max="8960" width="4" style="445"/>
    <col min="8961" max="8961" width="1.5" style="445" customWidth="1"/>
    <col min="8962" max="8962" width="3.125" style="445" customWidth="1"/>
    <col min="8963" max="8963" width="1.125" style="445" customWidth="1"/>
    <col min="8964" max="8982" width="4" style="445" customWidth="1"/>
    <col min="8983" max="8983" width="3.125" style="445" customWidth="1"/>
    <col min="8984" max="8984" width="2.375" style="445" customWidth="1"/>
    <col min="8985" max="8985" width="4" style="445" customWidth="1"/>
    <col min="8986" max="8986" width="2.25" style="445" customWidth="1"/>
    <col min="8987" max="8987" width="4" style="445" customWidth="1"/>
    <col min="8988" max="8988" width="2.375" style="445" customWidth="1"/>
    <col min="8989" max="8989" width="1.5" style="445" customWidth="1"/>
    <col min="8990" max="8992" width="4" style="445"/>
    <col min="8993" max="8993" width="6.625" style="445" bestFit="1" customWidth="1"/>
    <col min="8994" max="9216" width="4" style="445"/>
    <col min="9217" max="9217" width="1.5" style="445" customWidth="1"/>
    <col min="9218" max="9218" width="3.125" style="445" customWidth="1"/>
    <col min="9219" max="9219" width="1.125" style="445" customWidth="1"/>
    <col min="9220" max="9238" width="4" style="445" customWidth="1"/>
    <col min="9239" max="9239" width="3.125" style="445" customWidth="1"/>
    <col min="9240" max="9240" width="2.375" style="445" customWidth="1"/>
    <col min="9241" max="9241" width="4" style="445" customWidth="1"/>
    <col min="9242" max="9242" width="2.25" style="445" customWidth="1"/>
    <col min="9243" max="9243" width="4" style="445" customWidth="1"/>
    <col min="9244" max="9244" width="2.375" style="445" customWidth="1"/>
    <col min="9245" max="9245" width="1.5" style="445" customWidth="1"/>
    <col min="9246" max="9248" width="4" style="445"/>
    <col min="9249" max="9249" width="6.625" style="445" bestFit="1" customWidth="1"/>
    <col min="9250" max="9472" width="4" style="445"/>
    <col min="9473" max="9473" width="1.5" style="445" customWidth="1"/>
    <col min="9474" max="9474" width="3.125" style="445" customWidth="1"/>
    <col min="9475" max="9475" width="1.125" style="445" customWidth="1"/>
    <col min="9476" max="9494" width="4" style="445" customWidth="1"/>
    <col min="9495" max="9495" width="3.125" style="445" customWidth="1"/>
    <col min="9496" max="9496" width="2.375" style="445" customWidth="1"/>
    <col min="9497" max="9497" width="4" style="445" customWidth="1"/>
    <col min="9498" max="9498" width="2.25" style="445" customWidth="1"/>
    <col min="9499" max="9499" width="4" style="445" customWidth="1"/>
    <col min="9500" max="9500" width="2.375" style="445" customWidth="1"/>
    <col min="9501" max="9501" width="1.5" style="445" customWidth="1"/>
    <col min="9502" max="9504" width="4" style="445"/>
    <col min="9505" max="9505" width="6.625" style="445" bestFit="1" customWidth="1"/>
    <col min="9506" max="9728" width="4" style="445"/>
    <col min="9729" max="9729" width="1.5" style="445" customWidth="1"/>
    <col min="9730" max="9730" width="3.125" style="445" customWidth="1"/>
    <col min="9731" max="9731" width="1.125" style="445" customWidth="1"/>
    <col min="9732" max="9750" width="4" style="445" customWidth="1"/>
    <col min="9751" max="9751" width="3.125" style="445" customWidth="1"/>
    <col min="9752" max="9752" width="2.375" style="445" customWidth="1"/>
    <col min="9753" max="9753" width="4" style="445" customWidth="1"/>
    <col min="9754" max="9754" width="2.25" style="445" customWidth="1"/>
    <col min="9755" max="9755" width="4" style="445" customWidth="1"/>
    <col min="9756" max="9756" width="2.375" style="445" customWidth="1"/>
    <col min="9757" max="9757" width="1.5" style="445" customWidth="1"/>
    <col min="9758" max="9760" width="4" style="445"/>
    <col min="9761" max="9761" width="6.625" style="445" bestFit="1" customWidth="1"/>
    <col min="9762" max="9984" width="4" style="445"/>
    <col min="9985" max="9985" width="1.5" style="445" customWidth="1"/>
    <col min="9986" max="9986" width="3.125" style="445" customWidth="1"/>
    <col min="9987" max="9987" width="1.125" style="445" customWidth="1"/>
    <col min="9988" max="10006" width="4" style="445" customWidth="1"/>
    <col min="10007" max="10007" width="3.125" style="445" customWidth="1"/>
    <col min="10008" max="10008" width="2.375" style="445" customWidth="1"/>
    <col min="10009" max="10009" width="4" style="445" customWidth="1"/>
    <col min="10010" max="10010" width="2.25" style="445" customWidth="1"/>
    <col min="10011" max="10011" width="4" style="445" customWidth="1"/>
    <col min="10012" max="10012" width="2.375" style="445" customWidth="1"/>
    <col min="10013" max="10013" width="1.5" style="445" customWidth="1"/>
    <col min="10014" max="10016" width="4" style="445"/>
    <col min="10017" max="10017" width="6.625" style="445" bestFit="1" customWidth="1"/>
    <col min="10018" max="10240" width="4" style="445"/>
    <col min="10241" max="10241" width="1.5" style="445" customWidth="1"/>
    <col min="10242" max="10242" width="3.125" style="445" customWidth="1"/>
    <col min="10243" max="10243" width="1.125" style="445" customWidth="1"/>
    <col min="10244" max="10262" width="4" style="445" customWidth="1"/>
    <col min="10263" max="10263" width="3.125" style="445" customWidth="1"/>
    <col min="10264" max="10264" width="2.375" style="445" customWidth="1"/>
    <col min="10265" max="10265" width="4" style="445" customWidth="1"/>
    <col min="10266" max="10266" width="2.25" style="445" customWidth="1"/>
    <col min="10267" max="10267" width="4" style="445" customWidth="1"/>
    <col min="10268" max="10268" width="2.375" style="445" customWidth="1"/>
    <col min="10269" max="10269" width="1.5" style="445" customWidth="1"/>
    <col min="10270" max="10272" width="4" style="445"/>
    <col min="10273" max="10273" width="6.625" style="445" bestFit="1" customWidth="1"/>
    <col min="10274" max="10496" width="4" style="445"/>
    <col min="10497" max="10497" width="1.5" style="445" customWidth="1"/>
    <col min="10498" max="10498" width="3.125" style="445" customWidth="1"/>
    <col min="10499" max="10499" width="1.125" style="445" customWidth="1"/>
    <col min="10500" max="10518" width="4" style="445" customWidth="1"/>
    <col min="10519" max="10519" width="3.125" style="445" customWidth="1"/>
    <col min="10520" max="10520" width="2.375" style="445" customWidth="1"/>
    <col min="10521" max="10521" width="4" style="445" customWidth="1"/>
    <col min="10522" max="10522" width="2.25" style="445" customWidth="1"/>
    <col min="10523" max="10523" width="4" style="445" customWidth="1"/>
    <col min="10524" max="10524" width="2.375" style="445" customWidth="1"/>
    <col min="10525" max="10525" width="1.5" style="445" customWidth="1"/>
    <col min="10526" max="10528" width="4" style="445"/>
    <col min="10529" max="10529" width="6.625" style="445" bestFit="1" customWidth="1"/>
    <col min="10530" max="10752" width="4" style="445"/>
    <col min="10753" max="10753" width="1.5" style="445" customWidth="1"/>
    <col min="10754" max="10754" width="3.125" style="445" customWidth="1"/>
    <col min="10755" max="10755" width="1.125" style="445" customWidth="1"/>
    <col min="10756" max="10774" width="4" style="445" customWidth="1"/>
    <col min="10775" max="10775" width="3.125" style="445" customWidth="1"/>
    <col min="10776" max="10776" width="2.375" style="445" customWidth="1"/>
    <col min="10777" max="10777" width="4" style="445" customWidth="1"/>
    <col min="10778" max="10778" width="2.25" style="445" customWidth="1"/>
    <col min="10779" max="10779" width="4" style="445" customWidth="1"/>
    <col min="10780" max="10780" width="2.375" style="445" customWidth="1"/>
    <col min="10781" max="10781" width="1.5" style="445" customWidth="1"/>
    <col min="10782" max="10784" width="4" style="445"/>
    <col min="10785" max="10785" width="6.625" style="445" bestFit="1" customWidth="1"/>
    <col min="10786" max="11008" width="4" style="445"/>
    <col min="11009" max="11009" width="1.5" style="445" customWidth="1"/>
    <col min="11010" max="11010" width="3.125" style="445" customWidth="1"/>
    <col min="11011" max="11011" width="1.125" style="445" customWidth="1"/>
    <col min="11012" max="11030" width="4" style="445" customWidth="1"/>
    <col min="11031" max="11031" width="3.125" style="445" customWidth="1"/>
    <col min="11032" max="11032" width="2.375" style="445" customWidth="1"/>
    <col min="11033" max="11033" width="4" style="445" customWidth="1"/>
    <col min="11034" max="11034" width="2.25" style="445" customWidth="1"/>
    <col min="11035" max="11035" width="4" style="445" customWidth="1"/>
    <col min="11036" max="11036" width="2.375" style="445" customWidth="1"/>
    <col min="11037" max="11037" width="1.5" style="445" customWidth="1"/>
    <col min="11038" max="11040" width="4" style="445"/>
    <col min="11041" max="11041" width="6.625" style="445" bestFit="1" customWidth="1"/>
    <col min="11042" max="11264" width="4" style="445"/>
    <col min="11265" max="11265" width="1.5" style="445" customWidth="1"/>
    <col min="11266" max="11266" width="3.125" style="445" customWidth="1"/>
    <col min="11267" max="11267" width="1.125" style="445" customWidth="1"/>
    <col min="11268" max="11286" width="4" style="445" customWidth="1"/>
    <col min="11287" max="11287" width="3.125" style="445" customWidth="1"/>
    <col min="11288" max="11288" width="2.375" style="445" customWidth="1"/>
    <col min="11289" max="11289" width="4" style="445" customWidth="1"/>
    <col min="11290" max="11290" width="2.25" style="445" customWidth="1"/>
    <col min="11291" max="11291" width="4" style="445" customWidth="1"/>
    <col min="11292" max="11292" width="2.375" style="445" customWidth="1"/>
    <col min="11293" max="11293" width="1.5" style="445" customWidth="1"/>
    <col min="11294" max="11296" width="4" style="445"/>
    <col min="11297" max="11297" width="6.625" style="445" bestFit="1" customWidth="1"/>
    <col min="11298" max="11520" width="4" style="445"/>
    <col min="11521" max="11521" width="1.5" style="445" customWidth="1"/>
    <col min="11522" max="11522" width="3.125" style="445" customWidth="1"/>
    <col min="11523" max="11523" width="1.125" style="445" customWidth="1"/>
    <col min="11524" max="11542" width="4" style="445" customWidth="1"/>
    <col min="11543" max="11543" width="3.125" style="445" customWidth="1"/>
    <col min="11544" max="11544" width="2.375" style="445" customWidth="1"/>
    <col min="11545" max="11545" width="4" style="445" customWidth="1"/>
    <col min="11546" max="11546" width="2.25" style="445" customWidth="1"/>
    <col min="11547" max="11547" width="4" style="445" customWidth="1"/>
    <col min="11548" max="11548" width="2.375" style="445" customWidth="1"/>
    <col min="11549" max="11549" width="1.5" style="445" customWidth="1"/>
    <col min="11550" max="11552" width="4" style="445"/>
    <col min="11553" max="11553" width="6.625" style="445" bestFit="1" customWidth="1"/>
    <col min="11554" max="11776" width="4" style="445"/>
    <col min="11777" max="11777" width="1.5" style="445" customWidth="1"/>
    <col min="11778" max="11778" width="3.125" style="445" customWidth="1"/>
    <col min="11779" max="11779" width="1.125" style="445" customWidth="1"/>
    <col min="11780" max="11798" width="4" style="445" customWidth="1"/>
    <col min="11799" max="11799" width="3.125" style="445" customWidth="1"/>
    <col min="11800" max="11800" width="2.375" style="445" customWidth="1"/>
    <col min="11801" max="11801" width="4" style="445" customWidth="1"/>
    <col min="11802" max="11802" width="2.25" style="445" customWidth="1"/>
    <col min="11803" max="11803" width="4" style="445" customWidth="1"/>
    <col min="11804" max="11804" width="2.375" style="445" customWidth="1"/>
    <col min="11805" max="11805" width="1.5" style="445" customWidth="1"/>
    <col min="11806" max="11808" width="4" style="445"/>
    <col min="11809" max="11809" width="6.625" style="445" bestFit="1" customWidth="1"/>
    <col min="11810" max="12032" width="4" style="445"/>
    <col min="12033" max="12033" width="1.5" style="445" customWidth="1"/>
    <col min="12034" max="12034" width="3.125" style="445" customWidth="1"/>
    <col min="12035" max="12035" width="1.125" style="445" customWidth="1"/>
    <col min="12036" max="12054" width="4" style="445" customWidth="1"/>
    <col min="12055" max="12055" width="3.125" style="445" customWidth="1"/>
    <col min="12056" max="12056" width="2.375" style="445" customWidth="1"/>
    <col min="12057" max="12057" width="4" style="445" customWidth="1"/>
    <col min="12058" max="12058" width="2.25" style="445" customWidth="1"/>
    <col min="12059" max="12059" width="4" style="445" customWidth="1"/>
    <col min="12060" max="12060" width="2.375" style="445" customWidth="1"/>
    <col min="12061" max="12061" width="1.5" style="445" customWidth="1"/>
    <col min="12062" max="12064" width="4" style="445"/>
    <col min="12065" max="12065" width="6.625" style="445" bestFit="1" customWidth="1"/>
    <col min="12066" max="12288" width="4" style="445"/>
    <col min="12289" max="12289" width="1.5" style="445" customWidth="1"/>
    <col min="12290" max="12290" width="3.125" style="445" customWidth="1"/>
    <col min="12291" max="12291" width="1.125" style="445" customWidth="1"/>
    <col min="12292" max="12310" width="4" style="445" customWidth="1"/>
    <col min="12311" max="12311" width="3.125" style="445" customWidth="1"/>
    <col min="12312" max="12312" width="2.375" style="445" customWidth="1"/>
    <col min="12313" max="12313" width="4" style="445" customWidth="1"/>
    <col min="12314" max="12314" width="2.25" style="445" customWidth="1"/>
    <col min="12315" max="12315" width="4" style="445" customWidth="1"/>
    <col min="12316" max="12316" width="2.375" style="445" customWidth="1"/>
    <col min="12317" max="12317" width="1.5" style="445" customWidth="1"/>
    <col min="12318" max="12320" width="4" style="445"/>
    <col min="12321" max="12321" width="6.625" style="445" bestFit="1" customWidth="1"/>
    <col min="12322" max="12544" width="4" style="445"/>
    <col min="12545" max="12545" width="1.5" style="445" customWidth="1"/>
    <col min="12546" max="12546" width="3.125" style="445" customWidth="1"/>
    <col min="12547" max="12547" width="1.125" style="445" customWidth="1"/>
    <col min="12548" max="12566" width="4" style="445" customWidth="1"/>
    <col min="12567" max="12567" width="3.125" style="445" customWidth="1"/>
    <col min="12568" max="12568" width="2.375" style="445" customWidth="1"/>
    <col min="12569" max="12569" width="4" style="445" customWidth="1"/>
    <col min="12570" max="12570" width="2.25" style="445" customWidth="1"/>
    <col min="12571" max="12571" width="4" style="445" customWidth="1"/>
    <col min="12572" max="12572" width="2.375" style="445" customWidth="1"/>
    <col min="12573" max="12573" width="1.5" style="445" customWidth="1"/>
    <col min="12574" max="12576" width="4" style="445"/>
    <col min="12577" max="12577" width="6.625" style="445" bestFit="1" customWidth="1"/>
    <col min="12578" max="12800" width="4" style="445"/>
    <col min="12801" max="12801" width="1.5" style="445" customWidth="1"/>
    <col min="12802" max="12802" width="3.125" style="445" customWidth="1"/>
    <col min="12803" max="12803" width="1.125" style="445" customWidth="1"/>
    <col min="12804" max="12822" width="4" style="445" customWidth="1"/>
    <col min="12823" max="12823" width="3.125" style="445" customWidth="1"/>
    <col min="12824" max="12824" width="2.375" style="445" customWidth="1"/>
    <col min="12825" max="12825" width="4" style="445" customWidth="1"/>
    <col min="12826" max="12826" width="2.25" style="445" customWidth="1"/>
    <col min="12827" max="12827" width="4" style="445" customWidth="1"/>
    <col min="12828" max="12828" width="2.375" style="445" customWidth="1"/>
    <col min="12829" max="12829" width="1.5" style="445" customWidth="1"/>
    <col min="12830" max="12832" width="4" style="445"/>
    <col min="12833" max="12833" width="6.625" style="445" bestFit="1" customWidth="1"/>
    <col min="12834" max="13056" width="4" style="445"/>
    <col min="13057" max="13057" width="1.5" style="445" customWidth="1"/>
    <col min="13058" max="13058" width="3.125" style="445" customWidth="1"/>
    <col min="13059" max="13059" width="1.125" style="445" customWidth="1"/>
    <col min="13060" max="13078" width="4" style="445" customWidth="1"/>
    <col min="13079" max="13079" width="3.125" style="445" customWidth="1"/>
    <col min="13080" max="13080" width="2.375" style="445" customWidth="1"/>
    <col min="13081" max="13081" width="4" style="445" customWidth="1"/>
    <col min="13082" max="13082" width="2.25" style="445" customWidth="1"/>
    <col min="13083" max="13083" width="4" style="445" customWidth="1"/>
    <col min="13084" max="13084" width="2.375" style="445" customWidth="1"/>
    <col min="13085" max="13085" width="1.5" style="445" customWidth="1"/>
    <col min="13086" max="13088" width="4" style="445"/>
    <col min="13089" max="13089" width="6.625" style="445" bestFit="1" customWidth="1"/>
    <col min="13090" max="13312" width="4" style="445"/>
    <col min="13313" max="13313" width="1.5" style="445" customWidth="1"/>
    <col min="13314" max="13314" width="3.125" style="445" customWidth="1"/>
    <col min="13315" max="13315" width="1.125" style="445" customWidth="1"/>
    <col min="13316" max="13334" width="4" style="445" customWidth="1"/>
    <col min="13335" max="13335" width="3.125" style="445" customWidth="1"/>
    <col min="13336" max="13336" width="2.375" style="445" customWidth="1"/>
    <col min="13337" max="13337" width="4" style="445" customWidth="1"/>
    <col min="13338" max="13338" width="2.25" style="445" customWidth="1"/>
    <col min="13339" max="13339" width="4" style="445" customWidth="1"/>
    <col min="13340" max="13340" width="2.375" style="445" customWidth="1"/>
    <col min="13341" max="13341" width="1.5" style="445" customWidth="1"/>
    <col min="13342" max="13344" width="4" style="445"/>
    <col min="13345" max="13345" width="6.625" style="445" bestFit="1" customWidth="1"/>
    <col min="13346" max="13568" width="4" style="445"/>
    <col min="13569" max="13569" width="1.5" style="445" customWidth="1"/>
    <col min="13570" max="13570" width="3.125" style="445" customWidth="1"/>
    <col min="13571" max="13571" width="1.125" style="445" customWidth="1"/>
    <col min="13572" max="13590" width="4" style="445" customWidth="1"/>
    <col min="13591" max="13591" width="3.125" style="445" customWidth="1"/>
    <col min="13592" max="13592" width="2.375" style="445" customWidth="1"/>
    <col min="13593" max="13593" width="4" style="445" customWidth="1"/>
    <col min="13594" max="13594" width="2.25" style="445" customWidth="1"/>
    <col min="13595" max="13595" width="4" style="445" customWidth="1"/>
    <col min="13596" max="13596" width="2.375" style="445" customWidth="1"/>
    <col min="13597" max="13597" width="1.5" style="445" customWidth="1"/>
    <col min="13598" max="13600" width="4" style="445"/>
    <col min="13601" max="13601" width="6.625" style="445" bestFit="1" customWidth="1"/>
    <col min="13602" max="13824" width="4" style="445"/>
    <col min="13825" max="13825" width="1.5" style="445" customWidth="1"/>
    <col min="13826" max="13826" width="3.125" style="445" customWidth="1"/>
    <col min="13827" max="13827" width="1.125" style="445" customWidth="1"/>
    <col min="13828" max="13846" width="4" style="445" customWidth="1"/>
    <col min="13847" max="13847" width="3.125" style="445" customWidth="1"/>
    <col min="13848" max="13848" width="2.375" style="445" customWidth="1"/>
    <col min="13849" max="13849" width="4" style="445" customWidth="1"/>
    <col min="13850" max="13850" width="2.25" style="445" customWidth="1"/>
    <col min="13851" max="13851" width="4" style="445" customWidth="1"/>
    <col min="13852" max="13852" width="2.375" style="445" customWidth="1"/>
    <col min="13853" max="13853" width="1.5" style="445" customWidth="1"/>
    <col min="13854" max="13856" width="4" style="445"/>
    <col min="13857" max="13857" width="6.625" style="445" bestFit="1" customWidth="1"/>
    <col min="13858" max="14080" width="4" style="445"/>
    <col min="14081" max="14081" width="1.5" style="445" customWidth="1"/>
    <col min="14082" max="14082" width="3.125" style="445" customWidth="1"/>
    <col min="14083" max="14083" width="1.125" style="445" customWidth="1"/>
    <col min="14084" max="14102" width="4" style="445" customWidth="1"/>
    <col min="14103" max="14103" width="3.125" style="445" customWidth="1"/>
    <col min="14104" max="14104" width="2.375" style="445" customWidth="1"/>
    <col min="14105" max="14105" width="4" style="445" customWidth="1"/>
    <col min="14106" max="14106" width="2.25" style="445" customWidth="1"/>
    <col min="14107" max="14107" width="4" style="445" customWidth="1"/>
    <col min="14108" max="14108" width="2.375" style="445" customWidth="1"/>
    <col min="14109" max="14109" width="1.5" style="445" customWidth="1"/>
    <col min="14110" max="14112" width="4" style="445"/>
    <col min="14113" max="14113" width="6.625" style="445" bestFit="1" customWidth="1"/>
    <col min="14114" max="14336" width="4" style="445"/>
    <col min="14337" max="14337" width="1.5" style="445" customWidth="1"/>
    <col min="14338" max="14338" width="3.125" style="445" customWidth="1"/>
    <col min="14339" max="14339" width="1.125" style="445" customWidth="1"/>
    <col min="14340" max="14358" width="4" style="445" customWidth="1"/>
    <col min="14359" max="14359" width="3.125" style="445" customWidth="1"/>
    <col min="14360" max="14360" width="2.375" style="445" customWidth="1"/>
    <col min="14361" max="14361" width="4" style="445" customWidth="1"/>
    <col min="14362" max="14362" width="2.25" style="445" customWidth="1"/>
    <col min="14363" max="14363" width="4" style="445" customWidth="1"/>
    <col min="14364" max="14364" width="2.375" style="445" customWidth="1"/>
    <col min="14365" max="14365" width="1.5" style="445" customWidth="1"/>
    <col min="14366" max="14368" width="4" style="445"/>
    <col min="14369" max="14369" width="6.625" style="445" bestFit="1" customWidth="1"/>
    <col min="14370" max="14592" width="4" style="445"/>
    <col min="14593" max="14593" width="1.5" style="445" customWidth="1"/>
    <col min="14594" max="14594" width="3.125" style="445" customWidth="1"/>
    <col min="14595" max="14595" width="1.125" style="445" customWidth="1"/>
    <col min="14596" max="14614" width="4" style="445" customWidth="1"/>
    <col min="14615" max="14615" width="3.125" style="445" customWidth="1"/>
    <col min="14616" max="14616" width="2.375" style="445" customWidth="1"/>
    <col min="14617" max="14617" width="4" style="445" customWidth="1"/>
    <col min="14618" max="14618" width="2.25" style="445" customWidth="1"/>
    <col min="14619" max="14619" width="4" style="445" customWidth="1"/>
    <col min="14620" max="14620" width="2.375" style="445" customWidth="1"/>
    <col min="14621" max="14621" width="1.5" style="445" customWidth="1"/>
    <col min="14622" max="14624" width="4" style="445"/>
    <col min="14625" max="14625" width="6.625" style="445" bestFit="1" customWidth="1"/>
    <col min="14626" max="14848" width="4" style="445"/>
    <col min="14849" max="14849" width="1.5" style="445" customWidth="1"/>
    <col min="14850" max="14850" width="3.125" style="445" customWidth="1"/>
    <col min="14851" max="14851" width="1.125" style="445" customWidth="1"/>
    <col min="14852" max="14870" width="4" style="445" customWidth="1"/>
    <col min="14871" max="14871" width="3.125" style="445" customWidth="1"/>
    <col min="14872" max="14872" width="2.375" style="445" customWidth="1"/>
    <col min="14873" max="14873" width="4" style="445" customWidth="1"/>
    <col min="14874" max="14874" width="2.25" style="445" customWidth="1"/>
    <col min="14875" max="14875" width="4" style="445" customWidth="1"/>
    <col min="14876" max="14876" width="2.375" style="445" customWidth="1"/>
    <col min="14877" max="14877" width="1.5" style="445" customWidth="1"/>
    <col min="14878" max="14880" width="4" style="445"/>
    <col min="14881" max="14881" width="6.625" style="445" bestFit="1" customWidth="1"/>
    <col min="14882" max="15104" width="4" style="445"/>
    <col min="15105" max="15105" width="1.5" style="445" customWidth="1"/>
    <col min="15106" max="15106" width="3.125" style="445" customWidth="1"/>
    <col min="15107" max="15107" width="1.125" style="445" customWidth="1"/>
    <col min="15108" max="15126" width="4" style="445" customWidth="1"/>
    <col min="15127" max="15127" width="3.125" style="445" customWidth="1"/>
    <col min="15128" max="15128" width="2.375" style="445" customWidth="1"/>
    <col min="15129" max="15129" width="4" style="445" customWidth="1"/>
    <col min="15130" max="15130" width="2.25" style="445" customWidth="1"/>
    <col min="15131" max="15131" width="4" style="445" customWidth="1"/>
    <col min="15132" max="15132" width="2.375" style="445" customWidth="1"/>
    <col min="15133" max="15133" width="1.5" style="445" customWidth="1"/>
    <col min="15134" max="15136" width="4" style="445"/>
    <col min="15137" max="15137" width="6.625" style="445" bestFit="1" customWidth="1"/>
    <col min="15138" max="15360" width="4" style="445"/>
    <col min="15361" max="15361" width="1.5" style="445" customWidth="1"/>
    <col min="15362" max="15362" width="3.125" style="445" customWidth="1"/>
    <col min="15363" max="15363" width="1.125" style="445" customWidth="1"/>
    <col min="15364" max="15382" width="4" style="445" customWidth="1"/>
    <col min="15383" max="15383" width="3.125" style="445" customWidth="1"/>
    <col min="15384" max="15384" width="2.375" style="445" customWidth="1"/>
    <col min="15385" max="15385" width="4" style="445" customWidth="1"/>
    <col min="15386" max="15386" width="2.25" style="445" customWidth="1"/>
    <col min="15387" max="15387" width="4" style="445" customWidth="1"/>
    <col min="15388" max="15388" width="2.375" style="445" customWidth="1"/>
    <col min="15389" max="15389" width="1.5" style="445" customWidth="1"/>
    <col min="15390" max="15392" width="4" style="445"/>
    <col min="15393" max="15393" width="6.625" style="445" bestFit="1" customWidth="1"/>
    <col min="15394" max="15616" width="4" style="445"/>
    <col min="15617" max="15617" width="1.5" style="445" customWidth="1"/>
    <col min="15618" max="15618" width="3.125" style="445" customWidth="1"/>
    <col min="15619" max="15619" width="1.125" style="445" customWidth="1"/>
    <col min="15620" max="15638" width="4" style="445" customWidth="1"/>
    <col min="15639" max="15639" width="3.125" style="445" customWidth="1"/>
    <col min="15640" max="15640" width="2.375" style="445" customWidth="1"/>
    <col min="15641" max="15641" width="4" style="445" customWidth="1"/>
    <col min="15642" max="15642" width="2.25" style="445" customWidth="1"/>
    <col min="15643" max="15643" width="4" style="445" customWidth="1"/>
    <col min="15644" max="15644" width="2.375" style="445" customWidth="1"/>
    <col min="15645" max="15645" width="1.5" style="445" customWidth="1"/>
    <col min="15646" max="15648" width="4" style="445"/>
    <col min="15649" max="15649" width="6.625" style="445" bestFit="1" customWidth="1"/>
    <col min="15650" max="15872" width="4" style="445"/>
    <col min="15873" max="15873" width="1.5" style="445" customWidth="1"/>
    <col min="15874" max="15874" width="3.125" style="445" customWidth="1"/>
    <col min="15875" max="15875" width="1.125" style="445" customWidth="1"/>
    <col min="15876" max="15894" width="4" style="445" customWidth="1"/>
    <col min="15895" max="15895" width="3.125" style="445" customWidth="1"/>
    <col min="15896" max="15896" width="2.375" style="445" customWidth="1"/>
    <col min="15897" max="15897" width="4" style="445" customWidth="1"/>
    <col min="15898" max="15898" width="2.25" style="445" customWidth="1"/>
    <col min="15899" max="15899" width="4" style="445" customWidth="1"/>
    <col min="15900" max="15900" width="2.375" style="445" customWidth="1"/>
    <col min="15901" max="15901" width="1.5" style="445" customWidth="1"/>
    <col min="15902" max="15904" width="4" style="445"/>
    <col min="15905" max="15905" width="6.625" style="445" bestFit="1" customWidth="1"/>
    <col min="15906" max="16128" width="4" style="445"/>
    <col min="16129" max="16129" width="1.5" style="445" customWidth="1"/>
    <col min="16130" max="16130" width="3.125" style="445" customWidth="1"/>
    <col min="16131" max="16131" width="1.125" style="445" customWidth="1"/>
    <col min="16132" max="16150" width="4" style="445" customWidth="1"/>
    <col min="16151" max="16151" width="3.125" style="445" customWidth="1"/>
    <col min="16152" max="16152" width="2.375" style="445" customWidth="1"/>
    <col min="16153" max="16153" width="4" style="445" customWidth="1"/>
    <col min="16154" max="16154" width="2.25" style="445" customWidth="1"/>
    <col min="16155" max="16155" width="4" style="445" customWidth="1"/>
    <col min="16156" max="16156" width="2.375" style="445" customWidth="1"/>
    <col min="16157" max="16157" width="1.5" style="445" customWidth="1"/>
    <col min="16158" max="16160" width="4" style="445"/>
    <col min="16161" max="16161" width="6.625" style="445" bestFit="1" customWidth="1"/>
    <col min="16162" max="16384" width="4" style="445"/>
  </cols>
  <sheetData>
    <row r="2" spans="2:33" x14ac:dyDescent="0.15">
      <c r="B2" s="445" t="s">
        <v>450</v>
      </c>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row>
    <row r="4" spans="2:33" ht="34.5" customHeight="1" x14ac:dyDescent="0.15">
      <c r="B4" s="538" t="s">
        <v>142</v>
      </c>
      <c r="C4" s="539"/>
      <c r="D4" s="539"/>
      <c r="E4" s="539"/>
      <c r="F4" s="539"/>
      <c r="G4" s="539"/>
      <c r="H4" s="539"/>
      <c r="I4" s="539"/>
      <c r="J4" s="539"/>
      <c r="K4" s="539"/>
      <c r="L4" s="539"/>
      <c r="M4" s="539"/>
      <c r="N4" s="539"/>
      <c r="O4" s="539"/>
      <c r="P4" s="539"/>
      <c r="Q4" s="539"/>
      <c r="R4" s="539"/>
      <c r="S4" s="539"/>
      <c r="T4" s="539"/>
      <c r="U4" s="539"/>
      <c r="V4" s="539"/>
      <c r="W4" s="539"/>
      <c r="X4" s="539"/>
      <c r="Y4" s="539"/>
      <c r="Z4" s="539"/>
      <c r="AA4" s="539"/>
      <c r="AB4" s="539"/>
    </row>
    <row r="5" spans="2:33" ht="16.5" customHeight="1" x14ac:dyDescent="0.15">
      <c r="B5" s="495" t="s">
        <v>428</v>
      </c>
      <c r="C5" s="495"/>
      <c r="D5" s="495"/>
      <c r="E5" s="495"/>
      <c r="F5" s="495"/>
      <c r="G5" s="495"/>
      <c r="H5" s="495"/>
      <c r="I5" s="495"/>
      <c r="J5" s="495"/>
      <c r="K5" s="495"/>
      <c r="L5" s="495"/>
      <c r="M5" s="495"/>
      <c r="N5" s="495"/>
      <c r="O5" s="495"/>
      <c r="P5" s="495"/>
      <c r="Q5" s="495"/>
      <c r="R5" s="495"/>
      <c r="S5" s="495"/>
      <c r="T5" s="495"/>
      <c r="U5" s="495"/>
      <c r="V5" s="495"/>
      <c r="W5" s="495"/>
      <c r="X5" s="495"/>
      <c r="Y5" s="495"/>
      <c r="Z5" s="495"/>
      <c r="AA5" s="495"/>
      <c r="AB5" s="495"/>
      <c r="AC5" s="447"/>
      <c r="AD5" s="447"/>
    </row>
    <row r="6" spans="2:33" ht="13.5" customHeight="1" x14ac:dyDescent="0.15"/>
    <row r="7" spans="2:33" ht="24" customHeight="1" x14ac:dyDescent="0.15">
      <c r="B7" s="540" t="s">
        <v>126</v>
      </c>
      <c r="C7" s="540"/>
      <c r="D7" s="540"/>
      <c r="E7" s="540"/>
      <c r="F7" s="540"/>
      <c r="G7" s="541"/>
      <c r="H7" s="542"/>
      <c r="I7" s="542"/>
      <c r="J7" s="542"/>
      <c r="K7" s="542"/>
      <c r="L7" s="542"/>
      <c r="M7" s="542"/>
      <c r="N7" s="542"/>
      <c r="O7" s="542"/>
      <c r="P7" s="542"/>
      <c r="Q7" s="542"/>
      <c r="R7" s="542"/>
      <c r="S7" s="542"/>
      <c r="T7" s="542"/>
      <c r="U7" s="542"/>
      <c r="V7" s="542"/>
      <c r="W7" s="542"/>
      <c r="X7" s="542"/>
      <c r="Y7" s="542"/>
      <c r="Z7" s="542"/>
      <c r="AA7" s="542"/>
      <c r="AB7" s="543"/>
    </row>
    <row r="8" spans="2:33" ht="24" customHeight="1" x14ac:dyDescent="0.15">
      <c r="B8" s="540" t="s">
        <v>127</v>
      </c>
      <c r="C8" s="540"/>
      <c r="D8" s="540"/>
      <c r="E8" s="540"/>
      <c r="F8" s="540"/>
      <c r="G8" s="448" t="s">
        <v>128</v>
      </c>
      <c r="H8" s="449" t="s">
        <v>129</v>
      </c>
      <c r="I8" s="449"/>
      <c r="J8" s="449"/>
      <c r="K8" s="449"/>
      <c r="L8" s="448" t="s">
        <v>128</v>
      </c>
      <c r="M8" s="449" t="s">
        <v>130</v>
      </c>
      <c r="N8" s="449"/>
      <c r="O8" s="449"/>
      <c r="P8" s="449"/>
      <c r="Q8" s="448" t="s">
        <v>128</v>
      </c>
      <c r="R8" s="449" t="s">
        <v>131</v>
      </c>
      <c r="S8" s="449"/>
      <c r="T8" s="449"/>
      <c r="U8" s="449"/>
      <c r="V8" s="449"/>
      <c r="W8" s="449"/>
      <c r="X8" s="449"/>
      <c r="Y8" s="449"/>
      <c r="Z8" s="450"/>
      <c r="AA8" s="450"/>
      <c r="AB8" s="451"/>
    </row>
    <row r="9" spans="2:33" ht="21.95" customHeight="1" x14ac:dyDescent="0.15">
      <c r="B9" s="532" t="s">
        <v>393</v>
      </c>
      <c r="C9" s="533"/>
      <c r="D9" s="533"/>
      <c r="E9" s="533"/>
      <c r="F9" s="534"/>
      <c r="G9" s="452" t="s">
        <v>128</v>
      </c>
      <c r="H9" s="453" t="s">
        <v>394</v>
      </c>
      <c r="I9" s="454"/>
      <c r="J9" s="454"/>
      <c r="K9" s="454"/>
      <c r="L9" s="454"/>
      <c r="M9" s="454"/>
      <c r="N9" s="454"/>
      <c r="O9" s="454"/>
      <c r="P9" s="454"/>
      <c r="Q9" s="454"/>
      <c r="R9" s="454"/>
      <c r="S9" s="454"/>
      <c r="T9" s="454"/>
      <c r="U9" s="454"/>
      <c r="V9" s="454"/>
      <c r="W9" s="454"/>
      <c r="X9" s="454"/>
      <c r="Y9" s="454"/>
      <c r="Z9" s="454"/>
      <c r="AA9" s="454"/>
      <c r="AB9" s="455"/>
    </row>
    <row r="10" spans="2:33" ht="21.95" customHeight="1" x14ac:dyDescent="0.15">
      <c r="B10" s="535"/>
      <c r="C10" s="536"/>
      <c r="D10" s="536"/>
      <c r="E10" s="536"/>
      <c r="F10" s="537"/>
      <c r="G10" s="415" t="s">
        <v>128</v>
      </c>
      <c r="H10" s="411" t="s">
        <v>395</v>
      </c>
      <c r="I10" s="428"/>
      <c r="J10" s="428"/>
      <c r="K10" s="428"/>
      <c r="L10" s="428"/>
      <c r="M10" s="428"/>
      <c r="N10" s="428"/>
      <c r="O10" s="428"/>
      <c r="P10" s="428"/>
      <c r="Q10" s="428"/>
      <c r="R10" s="428"/>
      <c r="S10" s="428"/>
      <c r="T10" s="428"/>
      <c r="U10" s="428"/>
      <c r="V10" s="428"/>
      <c r="W10" s="428"/>
      <c r="X10" s="428"/>
      <c r="Y10" s="428"/>
      <c r="Z10" s="428"/>
      <c r="AA10" s="428"/>
      <c r="AB10" s="429"/>
    </row>
    <row r="11" spans="2:33" ht="13.5" customHeight="1" x14ac:dyDescent="0.15">
      <c r="AG11" s="459"/>
    </row>
    <row r="12" spans="2:33" ht="12.95" customHeight="1" x14ac:dyDescent="0.15">
      <c r="B12" s="460"/>
      <c r="C12" s="453"/>
      <c r="D12" s="453"/>
      <c r="E12" s="453"/>
      <c r="F12" s="453"/>
      <c r="G12" s="453"/>
      <c r="H12" s="453"/>
      <c r="I12" s="453"/>
      <c r="J12" s="453"/>
      <c r="K12" s="453"/>
      <c r="L12" s="453"/>
      <c r="M12" s="453"/>
      <c r="N12" s="453"/>
      <c r="O12" s="453"/>
      <c r="P12" s="453"/>
      <c r="Q12" s="453"/>
      <c r="R12" s="453"/>
      <c r="S12" s="453"/>
      <c r="T12" s="453"/>
      <c r="U12" s="453"/>
      <c r="V12" s="453"/>
      <c r="W12" s="453"/>
      <c r="X12" s="460"/>
      <c r="Y12" s="453"/>
      <c r="Z12" s="453"/>
      <c r="AA12" s="453"/>
      <c r="AB12" s="461"/>
      <c r="AC12" s="446"/>
      <c r="AD12" s="446"/>
    </row>
    <row r="13" spans="2:33" ht="17.100000000000001" customHeight="1" x14ac:dyDescent="0.15">
      <c r="B13" s="462" t="s">
        <v>143</v>
      </c>
      <c r="C13" s="463"/>
      <c r="X13" s="464"/>
      <c r="Y13" s="465" t="s">
        <v>133</v>
      </c>
      <c r="Z13" s="465" t="s">
        <v>134</v>
      </c>
      <c r="AA13" s="465" t="s">
        <v>135</v>
      </c>
      <c r="AB13" s="466"/>
      <c r="AC13" s="446"/>
      <c r="AD13" s="446"/>
    </row>
    <row r="14" spans="2:33" ht="17.100000000000001" customHeight="1" x14ac:dyDescent="0.15">
      <c r="B14" s="464"/>
      <c r="X14" s="464"/>
      <c r="AB14" s="466"/>
      <c r="AC14" s="446"/>
      <c r="AD14" s="446"/>
    </row>
    <row r="15" spans="2:33" ht="49.15" customHeight="1" x14ac:dyDescent="0.15">
      <c r="B15" s="464"/>
      <c r="C15" s="544" t="s">
        <v>59</v>
      </c>
      <c r="D15" s="544"/>
      <c r="E15" s="544"/>
      <c r="F15" s="467" t="s">
        <v>1</v>
      </c>
      <c r="G15" s="545" t="s">
        <v>136</v>
      </c>
      <c r="H15" s="545"/>
      <c r="I15" s="545"/>
      <c r="J15" s="545"/>
      <c r="K15" s="545"/>
      <c r="L15" s="545"/>
      <c r="M15" s="545"/>
      <c r="N15" s="545"/>
      <c r="O15" s="545"/>
      <c r="P15" s="545"/>
      <c r="Q15" s="545"/>
      <c r="R15" s="545"/>
      <c r="S15" s="545"/>
      <c r="T15" s="545"/>
      <c r="U15" s="545"/>
      <c r="V15" s="546"/>
      <c r="X15" s="464"/>
      <c r="Y15" s="468" t="s">
        <v>128</v>
      </c>
      <c r="Z15" s="468" t="s">
        <v>134</v>
      </c>
      <c r="AA15" s="468" t="s">
        <v>128</v>
      </c>
      <c r="AB15" s="466"/>
      <c r="AC15" s="446"/>
      <c r="AD15" s="446"/>
    </row>
    <row r="16" spans="2:33" ht="80.25" customHeight="1" x14ac:dyDescent="0.15">
      <c r="B16" s="464"/>
      <c r="C16" s="544"/>
      <c r="D16" s="544"/>
      <c r="E16" s="544"/>
      <c r="F16" s="469"/>
      <c r="G16" s="547" t="s">
        <v>432</v>
      </c>
      <c r="H16" s="547"/>
      <c r="I16" s="547"/>
      <c r="J16" s="547"/>
      <c r="K16" s="547"/>
      <c r="L16" s="547"/>
      <c r="M16" s="547"/>
      <c r="N16" s="547"/>
      <c r="O16" s="547"/>
      <c r="P16" s="547"/>
      <c r="Q16" s="547"/>
      <c r="R16" s="547"/>
      <c r="S16" s="547"/>
      <c r="T16" s="547"/>
      <c r="U16" s="547"/>
      <c r="V16" s="548"/>
      <c r="X16" s="464"/>
      <c r="Y16" s="468" t="s">
        <v>128</v>
      </c>
      <c r="Z16" s="468" t="s">
        <v>134</v>
      </c>
      <c r="AA16" s="468" t="s">
        <v>128</v>
      </c>
      <c r="AB16" s="466"/>
      <c r="AC16" s="446"/>
      <c r="AD16" s="446"/>
    </row>
    <row r="17" spans="2:30" ht="19.5" customHeight="1" x14ac:dyDescent="0.15">
      <c r="B17" s="464"/>
      <c r="C17" s="544"/>
      <c r="D17" s="544"/>
      <c r="E17" s="544"/>
      <c r="F17" s="470" t="s">
        <v>100</v>
      </c>
      <c r="G17" s="471"/>
      <c r="H17" s="471"/>
      <c r="I17" s="471"/>
      <c r="J17" s="471"/>
      <c r="K17" s="471"/>
      <c r="L17" s="471"/>
      <c r="M17" s="471"/>
      <c r="N17" s="471"/>
      <c r="O17" s="471"/>
      <c r="P17" s="471"/>
      <c r="Q17" s="471"/>
      <c r="R17" s="471"/>
      <c r="S17" s="471"/>
      <c r="T17" s="471"/>
      <c r="U17" s="471"/>
      <c r="V17" s="472"/>
      <c r="X17" s="464"/>
      <c r="AB17" s="466"/>
      <c r="AC17" s="446"/>
      <c r="AD17" s="446"/>
    </row>
    <row r="18" spans="2:30" ht="19.5" customHeight="1" x14ac:dyDescent="0.15">
      <c r="B18" s="464"/>
      <c r="C18" s="544"/>
      <c r="D18" s="544"/>
      <c r="E18" s="544"/>
      <c r="F18" s="470"/>
      <c r="H18" s="473" t="s">
        <v>144</v>
      </c>
      <c r="I18" s="449"/>
      <c r="J18" s="449"/>
      <c r="K18" s="449"/>
      <c r="L18" s="449"/>
      <c r="M18" s="449"/>
      <c r="N18" s="449"/>
      <c r="O18" s="449"/>
      <c r="P18" s="449"/>
      <c r="Q18" s="474"/>
      <c r="R18" s="549"/>
      <c r="S18" s="550"/>
      <c r="T18" s="550"/>
      <c r="U18" s="451" t="s">
        <v>145</v>
      </c>
      <c r="V18" s="472"/>
      <c r="X18" s="464"/>
      <c r="AB18" s="466"/>
      <c r="AC18" s="446"/>
      <c r="AD18" s="446"/>
    </row>
    <row r="19" spans="2:30" ht="19.5" customHeight="1" x14ac:dyDescent="0.15">
      <c r="B19" s="464"/>
      <c r="C19" s="544"/>
      <c r="D19" s="544"/>
      <c r="E19" s="544"/>
      <c r="F19" s="470"/>
      <c r="H19" s="473" t="s">
        <v>146</v>
      </c>
      <c r="I19" s="449"/>
      <c r="J19" s="449"/>
      <c r="K19" s="449"/>
      <c r="L19" s="449"/>
      <c r="M19" s="449"/>
      <c r="N19" s="449"/>
      <c r="O19" s="449"/>
      <c r="P19" s="449"/>
      <c r="Q19" s="474"/>
      <c r="R19" s="549"/>
      <c r="S19" s="550"/>
      <c r="T19" s="550"/>
      <c r="U19" s="451" t="s">
        <v>145</v>
      </c>
      <c r="V19" s="472"/>
      <c r="X19" s="464"/>
      <c r="AB19" s="466"/>
      <c r="AC19" s="446"/>
      <c r="AD19" s="446"/>
    </row>
    <row r="20" spans="2:30" ht="19.5" customHeight="1" x14ac:dyDescent="0.15">
      <c r="B20" s="464"/>
      <c r="C20" s="544"/>
      <c r="D20" s="544"/>
      <c r="E20" s="544"/>
      <c r="F20" s="470"/>
      <c r="H20" s="473" t="s">
        <v>147</v>
      </c>
      <c r="I20" s="449"/>
      <c r="J20" s="449"/>
      <c r="K20" s="449"/>
      <c r="L20" s="449"/>
      <c r="M20" s="449"/>
      <c r="N20" s="449"/>
      <c r="O20" s="449"/>
      <c r="P20" s="449"/>
      <c r="Q20" s="474"/>
      <c r="R20" s="551" t="str">
        <f>(IFERROR(ROUNDDOWN(R19/R18*100,0),""))</f>
        <v/>
      </c>
      <c r="S20" s="552"/>
      <c r="T20" s="552"/>
      <c r="U20" s="451" t="s">
        <v>103</v>
      </c>
      <c r="V20" s="472"/>
      <c r="X20" s="464"/>
      <c r="AB20" s="466"/>
      <c r="AC20" s="446"/>
      <c r="AD20" s="446"/>
    </row>
    <row r="21" spans="2:30" ht="19.5" customHeight="1" x14ac:dyDescent="0.15">
      <c r="B21" s="464"/>
      <c r="C21" s="544"/>
      <c r="D21" s="544"/>
      <c r="E21" s="544"/>
      <c r="F21" s="475"/>
      <c r="G21" s="457"/>
      <c r="H21" s="457"/>
      <c r="I21" s="457"/>
      <c r="J21" s="457"/>
      <c r="K21" s="457"/>
      <c r="L21" s="457"/>
      <c r="M21" s="457"/>
      <c r="N21" s="457"/>
      <c r="O21" s="457"/>
      <c r="P21" s="457"/>
      <c r="Q21" s="457"/>
      <c r="R21" s="457"/>
      <c r="S21" s="457"/>
      <c r="T21" s="457"/>
      <c r="U21" s="457"/>
      <c r="V21" s="458"/>
      <c r="X21" s="464"/>
      <c r="AB21" s="466"/>
      <c r="AC21" s="446"/>
      <c r="AD21" s="446"/>
    </row>
    <row r="22" spans="2:30" ht="63" customHeight="1" x14ac:dyDescent="0.15">
      <c r="B22" s="464"/>
      <c r="C22" s="544"/>
      <c r="D22" s="544"/>
      <c r="E22" s="544"/>
      <c r="F22" s="475" t="s">
        <v>102</v>
      </c>
      <c r="G22" s="553" t="s">
        <v>148</v>
      </c>
      <c r="H22" s="545"/>
      <c r="I22" s="545"/>
      <c r="J22" s="545"/>
      <c r="K22" s="545"/>
      <c r="L22" s="545"/>
      <c r="M22" s="545"/>
      <c r="N22" s="545"/>
      <c r="O22" s="545"/>
      <c r="P22" s="545"/>
      <c r="Q22" s="545"/>
      <c r="R22" s="545"/>
      <c r="S22" s="545"/>
      <c r="T22" s="545"/>
      <c r="U22" s="545"/>
      <c r="V22" s="546"/>
      <c r="X22" s="464"/>
      <c r="Y22" s="468" t="s">
        <v>128</v>
      </c>
      <c r="Z22" s="468" t="s">
        <v>134</v>
      </c>
      <c r="AA22" s="468" t="s">
        <v>128</v>
      </c>
      <c r="AB22" s="466"/>
      <c r="AC22" s="446"/>
      <c r="AD22" s="446"/>
    </row>
    <row r="23" spans="2:30" ht="37.15" customHeight="1" x14ac:dyDescent="0.15">
      <c r="B23" s="464"/>
      <c r="C23" s="544"/>
      <c r="D23" s="544"/>
      <c r="E23" s="544"/>
      <c r="F23" s="141" t="s">
        <v>104</v>
      </c>
      <c r="G23" s="554" t="s">
        <v>429</v>
      </c>
      <c r="H23" s="555"/>
      <c r="I23" s="555"/>
      <c r="J23" s="555"/>
      <c r="K23" s="555"/>
      <c r="L23" s="555"/>
      <c r="M23" s="555"/>
      <c r="N23" s="555"/>
      <c r="O23" s="555"/>
      <c r="P23" s="555"/>
      <c r="Q23" s="555"/>
      <c r="R23" s="555"/>
      <c r="S23" s="555"/>
      <c r="T23" s="555"/>
      <c r="U23" s="555"/>
      <c r="V23" s="556"/>
      <c r="X23" s="464"/>
      <c r="Y23" s="468" t="s">
        <v>128</v>
      </c>
      <c r="Z23" s="468" t="s">
        <v>134</v>
      </c>
      <c r="AA23" s="468" t="s">
        <v>128</v>
      </c>
      <c r="AB23" s="466"/>
      <c r="AC23" s="446"/>
      <c r="AD23" s="446"/>
    </row>
    <row r="24" spans="2:30" ht="16.899999999999999" customHeight="1" x14ac:dyDescent="0.15">
      <c r="B24" s="464"/>
      <c r="C24" s="476"/>
      <c r="D24" s="476"/>
      <c r="E24" s="476"/>
      <c r="F24" s="468"/>
      <c r="G24" s="471"/>
      <c r="H24" s="471"/>
      <c r="I24" s="471"/>
      <c r="J24" s="471"/>
      <c r="K24" s="471"/>
      <c r="L24" s="471"/>
      <c r="M24" s="471"/>
      <c r="N24" s="471"/>
      <c r="O24" s="471"/>
      <c r="P24" s="471"/>
      <c r="Q24" s="471"/>
      <c r="R24" s="471"/>
      <c r="S24" s="471"/>
      <c r="T24" s="471"/>
      <c r="U24" s="471"/>
      <c r="V24" s="471"/>
      <c r="X24" s="464"/>
      <c r="AB24" s="466"/>
      <c r="AC24" s="446"/>
      <c r="AD24" s="446"/>
    </row>
    <row r="25" spans="2:30" ht="49.9" customHeight="1" x14ac:dyDescent="0.15">
      <c r="B25" s="464"/>
      <c r="C25" s="510" t="s">
        <v>430</v>
      </c>
      <c r="D25" s="510"/>
      <c r="E25" s="510"/>
      <c r="F25" s="430" t="s">
        <v>1</v>
      </c>
      <c r="G25" s="557" t="s">
        <v>398</v>
      </c>
      <c r="H25" s="558"/>
      <c r="I25" s="558"/>
      <c r="J25" s="558"/>
      <c r="K25" s="558"/>
      <c r="L25" s="558"/>
      <c r="M25" s="558"/>
      <c r="N25" s="558"/>
      <c r="O25" s="558"/>
      <c r="P25" s="558"/>
      <c r="Q25" s="558"/>
      <c r="R25" s="558"/>
      <c r="S25" s="558"/>
      <c r="T25" s="558"/>
      <c r="U25" s="558"/>
      <c r="V25" s="559"/>
      <c r="X25" s="489"/>
      <c r="Y25" s="490" t="s">
        <v>128</v>
      </c>
      <c r="Z25" s="490" t="s">
        <v>134</v>
      </c>
      <c r="AA25" s="490" t="s">
        <v>128</v>
      </c>
      <c r="AB25" s="431"/>
      <c r="AC25" s="446"/>
      <c r="AD25" s="446"/>
    </row>
    <row r="26" spans="2:30" ht="79.150000000000006" customHeight="1" x14ac:dyDescent="0.15">
      <c r="B26" s="464"/>
      <c r="C26" s="510"/>
      <c r="D26" s="510"/>
      <c r="E26" s="510"/>
      <c r="F26" s="480"/>
      <c r="G26" s="560" t="s">
        <v>433</v>
      </c>
      <c r="H26" s="560"/>
      <c r="I26" s="560"/>
      <c r="J26" s="560"/>
      <c r="K26" s="560"/>
      <c r="L26" s="560"/>
      <c r="M26" s="560"/>
      <c r="N26" s="560"/>
      <c r="O26" s="560"/>
      <c r="P26" s="560"/>
      <c r="Q26" s="560"/>
      <c r="R26" s="560"/>
      <c r="S26" s="560"/>
      <c r="T26" s="560"/>
      <c r="U26" s="560"/>
      <c r="V26" s="561"/>
      <c r="X26" s="489"/>
      <c r="Y26" s="490" t="s">
        <v>128</v>
      </c>
      <c r="Z26" s="490" t="s">
        <v>134</v>
      </c>
      <c r="AA26" s="490" t="s">
        <v>128</v>
      </c>
      <c r="AB26" s="431"/>
      <c r="AC26" s="446"/>
      <c r="AD26" s="446"/>
    </row>
    <row r="27" spans="2:30" ht="19.5" customHeight="1" x14ac:dyDescent="0.15">
      <c r="B27" s="464"/>
      <c r="C27" s="510"/>
      <c r="D27" s="510"/>
      <c r="E27" s="510"/>
      <c r="F27" s="481" t="s">
        <v>100</v>
      </c>
      <c r="G27" s="482"/>
      <c r="H27" s="482"/>
      <c r="I27" s="482"/>
      <c r="J27" s="482"/>
      <c r="K27" s="482"/>
      <c r="L27" s="482"/>
      <c r="M27" s="482"/>
      <c r="N27" s="482"/>
      <c r="O27" s="482"/>
      <c r="P27" s="482"/>
      <c r="Q27" s="482"/>
      <c r="R27" s="482"/>
      <c r="S27" s="482"/>
      <c r="T27" s="482"/>
      <c r="U27" s="482"/>
      <c r="V27" s="427"/>
      <c r="X27" s="489"/>
      <c r="Y27" s="483"/>
      <c r="Z27" s="483"/>
      <c r="AA27" s="483"/>
      <c r="AB27" s="431"/>
      <c r="AC27" s="446"/>
      <c r="AD27" s="446"/>
    </row>
    <row r="28" spans="2:30" ht="19.5" customHeight="1" x14ac:dyDescent="0.15">
      <c r="B28" s="464"/>
      <c r="C28" s="510"/>
      <c r="D28" s="510"/>
      <c r="E28" s="510"/>
      <c r="F28" s="481"/>
      <c r="G28" s="483"/>
      <c r="H28" s="484" t="s">
        <v>144</v>
      </c>
      <c r="I28" s="485"/>
      <c r="J28" s="485"/>
      <c r="K28" s="485"/>
      <c r="L28" s="485"/>
      <c r="M28" s="485"/>
      <c r="N28" s="485"/>
      <c r="O28" s="485"/>
      <c r="P28" s="485"/>
      <c r="Q28" s="486"/>
      <c r="R28" s="562"/>
      <c r="S28" s="563"/>
      <c r="T28" s="563"/>
      <c r="U28" s="487" t="s">
        <v>145</v>
      </c>
      <c r="V28" s="427"/>
      <c r="X28" s="489"/>
      <c r="Y28" s="483"/>
      <c r="Z28" s="483"/>
      <c r="AA28" s="483"/>
      <c r="AB28" s="431"/>
      <c r="AC28" s="446"/>
      <c r="AD28" s="446"/>
    </row>
    <row r="29" spans="2:30" ht="19.5" customHeight="1" x14ac:dyDescent="0.15">
      <c r="B29" s="464"/>
      <c r="C29" s="510"/>
      <c r="D29" s="510"/>
      <c r="E29" s="510"/>
      <c r="F29" s="481"/>
      <c r="G29" s="483"/>
      <c r="H29" s="484" t="s">
        <v>146</v>
      </c>
      <c r="I29" s="485"/>
      <c r="J29" s="485"/>
      <c r="K29" s="485"/>
      <c r="L29" s="485"/>
      <c r="M29" s="485"/>
      <c r="N29" s="485"/>
      <c r="O29" s="485"/>
      <c r="P29" s="485"/>
      <c r="Q29" s="486"/>
      <c r="R29" s="562"/>
      <c r="S29" s="563"/>
      <c r="T29" s="563"/>
      <c r="U29" s="487" t="s">
        <v>145</v>
      </c>
      <c r="V29" s="427"/>
      <c r="X29" s="489"/>
      <c r="Y29" s="483"/>
      <c r="Z29" s="483"/>
      <c r="AA29" s="483"/>
      <c r="AB29" s="431"/>
      <c r="AC29" s="446"/>
      <c r="AD29" s="446"/>
    </row>
    <row r="30" spans="2:30" ht="19.149999999999999" customHeight="1" x14ac:dyDescent="0.15">
      <c r="B30" s="464"/>
      <c r="C30" s="510"/>
      <c r="D30" s="510"/>
      <c r="E30" s="510"/>
      <c r="F30" s="481"/>
      <c r="G30" s="483"/>
      <c r="H30" s="484" t="s">
        <v>147</v>
      </c>
      <c r="I30" s="485"/>
      <c r="J30" s="485"/>
      <c r="K30" s="485"/>
      <c r="L30" s="485"/>
      <c r="M30" s="485"/>
      <c r="N30" s="485"/>
      <c r="O30" s="485"/>
      <c r="P30" s="485"/>
      <c r="Q30" s="486"/>
      <c r="R30" s="564" t="str">
        <f>(IFERROR(ROUNDDOWN(R29/R28*100,0),""))</f>
        <v/>
      </c>
      <c r="S30" s="565"/>
      <c r="T30" s="565"/>
      <c r="U30" s="487" t="s">
        <v>103</v>
      </c>
      <c r="V30" s="427"/>
      <c r="X30" s="489"/>
      <c r="Y30" s="483"/>
      <c r="Z30" s="483"/>
      <c r="AA30" s="483"/>
      <c r="AB30" s="431"/>
      <c r="AC30" s="446"/>
      <c r="AD30" s="446"/>
    </row>
    <row r="31" spans="2:30" ht="19.899999999999999" customHeight="1" x14ac:dyDescent="0.15">
      <c r="B31" s="464"/>
      <c r="C31" s="510"/>
      <c r="D31" s="510"/>
      <c r="E31" s="510"/>
      <c r="F31" s="488"/>
      <c r="G31" s="428"/>
      <c r="H31" s="428"/>
      <c r="I31" s="428"/>
      <c r="J31" s="428"/>
      <c r="K31" s="428"/>
      <c r="L31" s="428"/>
      <c r="M31" s="428"/>
      <c r="N31" s="428"/>
      <c r="O31" s="428"/>
      <c r="P31" s="428"/>
      <c r="Q31" s="428"/>
      <c r="R31" s="428"/>
      <c r="S31" s="428"/>
      <c r="T31" s="428"/>
      <c r="U31" s="428"/>
      <c r="V31" s="429"/>
      <c r="X31" s="489"/>
      <c r="Y31" s="483"/>
      <c r="Z31" s="483"/>
      <c r="AA31" s="483"/>
      <c r="AB31" s="431"/>
      <c r="AC31" s="446"/>
      <c r="AD31" s="446"/>
    </row>
    <row r="32" spans="2:30" ht="63" customHeight="1" x14ac:dyDescent="0.15">
      <c r="B32" s="464"/>
      <c r="C32" s="510"/>
      <c r="D32" s="510"/>
      <c r="E32" s="510"/>
      <c r="F32" s="430" t="s">
        <v>102</v>
      </c>
      <c r="G32" s="509" t="s">
        <v>431</v>
      </c>
      <c r="H32" s="509"/>
      <c r="I32" s="509"/>
      <c r="J32" s="509"/>
      <c r="K32" s="509"/>
      <c r="L32" s="509"/>
      <c r="M32" s="509"/>
      <c r="N32" s="509"/>
      <c r="O32" s="509"/>
      <c r="P32" s="509"/>
      <c r="Q32" s="509"/>
      <c r="R32" s="509"/>
      <c r="S32" s="509"/>
      <c r="T32" s="509"/>
      <c r="U32" s="509"/>
      <c r="V32" s="509"/>
      <c r="X32" s="489"/>
      <c r="Y32" s="490" t="s">
        <v>128</v>
      </c>
      <c r="Z32" s="490" t="s">
        <v>134</v>
      </c>
      <c r="AA32" s="490" t="s">
        <v>128</v>
      </c>
      <c r="AB32" s="431"/>
      <c r="AC32" s="446"/>
    </row>
    <row r="33" spans="2:29" ht="32.450000000000003" customHeight="1" x14ac:dyDescent="0.15">
      <c r="B33" s="464"/>
      <c r="C33" s="510"/>
      <c r="D33" s="510"/>
      <c r="E33" s="510"/>
      <c r="F33" s="488" t="s">
        <v>104</v>
      </c>
      <c r="G33" s="557" t="s">
        <v>429</v>
      </c>
      <c r="H33" s="558"/>
      <c r="I33" s="558"/>
      <c r="J33" s="558"/>
      <c r="K33" s="558"/>
      <c r="L33" s="558"/>
      <c r="M33" s="558"/>
      <c r="N33" s="558"/>
      <c r="O33" s="558"/>
      <c r="P33" s="558"/>
      <c r="Q33" s="558"/>
      <c r="R33" s="558"/>
      <c r="S33" s="558"/>
      <c r="T33" s="558"/>
      <c r="U33" s="558"/>
      <c r="V33" s="559"/>
      <c r="X33" s="489"/>
      <c r="Y33" s="490" t="s">
        <v>128</v>
      </c>
      <c r="Z33" s="490" t="s">
        <v>134</v>
      </c>
      <c r="AA33" s="490" t="s">
        <v>128</v>
      </c>
      <c r="AB33" s="431"/>
      <c r="AC33" s="446"/>
    </row>
    <row r="34" spans="2:29" x14ac:dyDescent="0.15">
      <c r="B34" s="477"/>
      <c r="C34" s="456"/>
      <c r="D34" s="456"/>
      <c r="E34" s="456"/>
      <c r="F34" s="456"/>
      <c r="G34" s="456"/>
      <c r="H34" s="456"/>
      <c r="I34" s="456"/>
      <c r="J34" s="456"/>
      <c r="K34" s="456"/>
      <c r="L34" s="456"/>
      <c r="M34" s="456"/>
      <c r="N34" s="456"/>
      <c r="O34" s="456"/>
      <c r="P34" s="456"/>
      <c r="Q34" s="456"/>
      <c r="R34" s="456"/>
      <c r="S34" s="456"/>
      <c r="T34" s="456"/>
      <c r="U34" s="456"/>
      <c r="V34" s="456"/>
      <c r="W34" s="456"/>
      <c r="X34" s="477"/>
      <c r="Y34" s="456"/>
      <c r="Z34" s="456"/>
      <c r="AA34" s="456"/>
      <c r="AB34" s="478"/>
    </row>
    <row r="36" spans="2:29" x14ac:dyDescent="0.15">
      <c r="B36" s="445" t="s">
        <v>140</v>
      </c>
    </row>
    <row r="37" spans="2:29" x14ac:dyDescent="0.15">
      <c r="B37" s="445" t="s">
        <v>141</v>
      </c>
      <c r="K37" s="446"/>
      <c r="L37" s="446"/>
      <c r="M37" s="446"/>
      <c r="N37" s="446"/>
      <c r="O37" s="446"/>
      <c r="P37" s="446"/>
      <c r="Q37" s="446"/>
      <c r="R37" s="446"/>
      <c r="S37" s="446"/>
      <c r="T37" s="446"/>
      <c r="U37" s="446"/>
      <c r="V37" s="446"/>
      <c r="W37" s="446"/>
      <c r="X37" s="446"/>
      <c r="Y37" s="446"/>
      <c r="Z37" s="446"/>
      <c r="AA37" s="446"/>
    </row>
    <row r="83" spans="12:12" x14ac:dyDescent="0.15">
      <c r="L83" s="479"/>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1"/>
  <printOptions horizontalCentered="1"/>
  <pageMargins left="0.70866141732283472" right="0.39370078740157483" top="0.51181102362204722" bottom="0.35433070866141736" header="0.31496062992125984" footer="0.31496062992125984"/>
  <pageSetup paperSize="9" scale="87"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Y15:Y16 JU15:JU16 TQ15:TQ16 ADM15:ADM16 ANI15:ANI16 AXE15:AXE16 BHA15:BHA16 BQW15:BQW16 CAS15:CAS16 CKO15:CKO16 CUK15:CUK16 DEG15:DEG16 DOC15:DOC16 DXY15:DXY16 EHU15:EHU16 ERQ15:ERQ16 FBM15:FBM16 FLI15:FLI16 FVE15:FVE16 GFA15:GFA16 GOW15:GOW16 GYS15:GYS16 HIO15:HIO16 HSK15:HSK16 ICG15:ICG16 IMC15:IMC16 IVY15:IVY16 JFU15:JFU16 JPQ15:JPQ16 JZM15:JZM16 KJI15:KJI16 KTE15:KTE16 LDA15:LDA16 LMW15:LMW16 LWS15:LWS16 MGO15:MGO16 MQK15:MQK16 NAG15:NAG16 NKC15:NKC16 NTY15:NTY16 ODU15:ODU16 ONQ15:ONQ16 OXM15:OXM16 PHI15:PHI16 PRE15:PRE16 QBA15:QBA16 QKW15:QKW16 QUS15:QUS16 REO15:REO16 ROK15:ROK16 RYG15:RYG16 SIC15:SIC16 SRY15:SRY16 TBU15:TBU16 TLQ15:TLQ16 TVM15:TVM16 UFI15:UFI16 UPE15:UPE16 UZA15:UZA16 VIW15:VIW16 VSS15:VSS16 WCO15:WCO16 WMK15:WMK16 WWG15:WWG16 Y65551:Y65552 JU65551:JU65552 TQ65551:TQ65552 ADM65551:ADM65552 ANI65551:ANI65552 AXE65551:AXE65552 BHA65551:BHA65552 BQW65551:BQW65552 CAS65551:CAS65552 CKO65551:CKO65552 CUK65551:CUK65552 DEG65551:DEG65552 DOC65551:DOC65552 DXY65551:DXY65552 EHU65551:EHU65552 ERQ65551:ERQ65552 FBM65551:FBM65552 FLI65551:FLI65552 FVE65551:FVE65552 GFA65551:GFA65552 GOW65551:GOW65552 GYS65551:GYS65552 HIO65551:HIO65552 HSK65551:HSK65552 ICG65551:ICG65552 IMC65551:IMC65552 IVY65551:IVY65552 JFU65551:JFU65552 JPQ65551:JPQ65552 JZM65551:JZM65552 KJI65551:KJI65552 KTE65551:KTE65552 LDA65551:LDA65552 LMW65551:LMW65552 LWS65551:LWS65552 MGO65551:MGO65552 MQK65551:MQK65552 NAG65551:NAG65552 NKC65551:NKC65552 NTY65551:NTY65552 ODU65551:ODU65552 ONQ65551:ONQ65552 OXM65551:OXM65552 PHI65551:PHI65552 PRE65551:PRE65552 QBA65551:QBA65552 QKW65551:QKW65552 QUS65551:QUS65552 REO65551:REO65552 ROK65551:ROK65552 RYG65551:RYG65552 SIC65551:SIC65552 SRY65551:SRY65552 TBU65551:TBU65552 TLQ65551:TLQ65552 TVM65551:TVM65552 UFI65551:UFI65552 UPE65551:UPE65552 UZA65551:UZA65552 VIW65551:VIW65552 VSS65551:VSS65552 WCO65551:WCO65552 WMK65551:WMK65552 WWG65551:WWG65552 Y131087:Y131088 JU131087:JU131088 TQ131087:TQ131088 ADM131087:ADM131088 ANI131087:ANI131088 AXE131087:AXE131088 BHA131087:BHA131088 BQW131087:BQW131088 CAS131087:CAS131088 CKO131087:CKO131088 CUK131087:CUK131088 DEG131087:DEG131088 DOC131087:DOC131088 DXY131087:DXY131088 EHU131087:EHU131088 ERQ131087:ERQ131088 FBM131087:FBM131088 FLI131087:FLI131088 FVE131087:FVE131088 GFA131087:GFA131088 GOW131087:GOW131088 GYS131087:GYS131088 HIO131087:HIO131088 HSK131087:HSK131088 ICG131087:ICG131088 IMC131087:IMC131088 IVY131087:IVY131088 JFU131087:JFU131088 JPQ131087:JPQ131088 JZM131087:JZM131088 KJI131087:KJI131088 KTE131087:KTE131088 LDA131087:LDA131088 LMW131087:LMW131088 LWS131087:LWS131088 MGO131087:MGO131088 MQK131087:MQK131088 NAG131087:NAG131088 NKC131087:NKC131088 NTY131087:NTY131088 ODU131087:ODU131088 ONQ131087:ONQ131088 OXM131087:OXM131088 PHI131087:PHI131088 PRE131087:PRE131088 QBA131087:QBA131088 QKW131087:QKW131088 QUS131087:QUS131088 REO131087:REO131088 ROK131087:ROK131088 RYG131087:RYG131088 SIC131087:SIC131088 SRY131087:SRY131088 TBU131087:TBU131088 TLQ131087:TLQ131088 TVM131087:TVM131088 UFI131087:UFI131088 UPE131087:UPE131088 UZA131087:UZA131088 VIW131087:VIW131088 VSS131087:VSS131088 WCO131087:WCO131088 WMK131087:WMK131088 WWG131087:WWG131088 Y196623:Y196624 JU196623:JU196624 TQ196623:TQ196624 ADM196623:ADM196624 ANI196623:ANI196624 AXE196623:AXE196624 BHA196623:BHA196624 BQW196623:BQW196624 CAS196623:CAS196624 CKO196623:CKO196624 CUK196623:CUK196624 DEG196623:DEG196624 DOC196623:DOC196624 DXY196623:DXY196624 EHU196623:EHU196624 ERQ196623:ERQ196624 FBM196623:FBM196624 FLI196623:FLI196624 FVE196623:FVE196624 GFA196623:GFA196624 GOW196623:GOW196624 GYS196623:GYS196624 HIO196623:HIO196624 HSK196623:HSK196624 ICG196623:ICG196624 IMC196623:IMC196624 IVY196623:IVY196624 JFU196623:JFU196624 JPQ196623:JPQ196624 JZM196623:JZM196624 KJI196623:KJI196624 KTE196623:KTE196624 LDA196623:LDA196624 LMW196623:LMW196624 LWS196623:LWS196624 MGO196623:MGO196624 MQK196623:MQK196624 NAG196623:NAG196624 NKC196623:NKC196624 NTY196623:NTY196624 ODU196623:ODU196624 ONQ196623:ONQ196624 OXM196623:OXM196624 PHI196623:PHI196624 PRE196623:PRE196624 QBA196623:QBA196624 QKW196623:QKW196624 QUS196623:QUS196624 REO196623:REO196624 ROK196623:ROK196624 RYG196623:RYG196624 SIC196623:SIC196624 SRY196623:SRY196624 TBU196623:TBU196624 TLQ196623:TLQ196624 TVM196623:TVM196624 UFI196623:UFI196624 UPE196623:UPE196624 UZA196623:UZA196624 VIW196623:VIW196624 VSS196623:VSS196624 WCO196623:WCO196624 WMK196623:WMK196624 WWG196623:WWG196624 Y262159:Y262160 JU262159:JU262160 TQ262159:TQ262160 ADM262159:ADM262160 ANI262159:ANI262160 AXE262159:AXE262160 BHA262159:BHA262160 BQW262159:BQW262160 CAS262159:CAS262160 CKO262159:CKO262160 CUK262159:CUK262160 DEG262159:DEG262160 DOC262159:DOC262160 DXY262159:DXY262160 EHU262159:EHU262160 ERQ262159:ERQ262160 FBM262159:FBM262160 FLI262159:FLI262160 FVE262159:FVE262160 GFA262159:GFA262160 GOW262159:GOW262160 GYS262159:GYS262160 HIO262159:HIO262160 HSK262159:HSK262160 ICG262159:ICG262160 IMC262159:IMC262160 IVY262159:IVY262160 JFU262159:JFU262160 JPQ262159:JPQ262160 JZM262159:JZM262160 KJI262159:KJI262160 KTE262159:KTE262160 LDA262159:LDA262160 LMW262159:LMW262160 LWS262159:LWS262160 MGO262159:MGO262160 MQK262159:MQK262160 NAG262159:NAG262160 NKC262159:NKC262160 NTY262159:NTY262160 ODU262159:ODU262160 ONQ262159:ONQ262160 OXM262159:OXM262160 PHI262159:PHI262160 PRE262159:PRE262160 QBA262159:QBA262160 QKW262159:QKW262160 QUS262159:QUS262160 REO262159:REO262160 ROK262159:ROK262160 RYG262159:RYG262160 SIC262159:SIC262160 SRY262159:SRY262160 TBU262159:TBU262160 TLQ262159:TLQ262160 TVM262159:TVM262160 UFI262159:UFI262160 UPE262159:UPE262160 UZA262159:UZA262160 VIW262159:VIW262160 VSS262159:VSS262160 WCO262159:WCO262160 WMK262159:WMK262160 WWG262159:WWG262160 Y327695:Y327696 JU327695:JU327696 TQ327695:TQ327696 ADM327695:ADM327696 ANI327695:ANI327696 AXE327695:AXE327696 BHA327695:BHA327696 BQW327695:BQW327696 CAS327695:CAS327696 CKO327695:CKO327696 CUK327695:CUK327696 DEG327695:DEG327696 DOC327695:DOC327696 DXY327695:DXY327696 EHU327695:EHU327696 ERQ327695:ERQ327696 FBM327695:FBM327696 FLI327695:FLI327696 FVE327695:FVE327696 GFA327695:GFA327696 GOW327695:GOW327696 GYS327695:GYS327696 HIO327695:HIO327696 HSK327695:HSK327696 ICG327695:ICG327696 IMC327695:IMC327696 IVY327695:IVY327696 JFU327695:JFU327696 JPQ327695:JPQ327696 JZM327695:JZM327696 KJI327695:KJI327696 KTE327695:KTE327696 LDA327695:LDA327696 LMW327695:LMW327696 LWS327695:LWS327696 MGO327695:MGO327696 MQK327695:MQK327696 NAG327695:NAG327696 NKC327695:NKC327696 NTY327695:NTY327696 ODU327695:ODU327696 ONQ327695:ONQ327696 OXM327695:OXM327696 PHI327695:PHI327696 PRE327695:PRE327696 QBA327695:QBA327696 QKW327695:QKW327696 QUS327695:QUS327696 REO327695:REO327696 ROK327695:ROK327696 RYG327695:RYG327696 SIC327695:SIC327696 SRY327695:SRY327696 TBU327695:TBU327696 TLQ327695:TLQ327696 TVM327695:TVM327696 UFI327695:UFI327696 UPE327695:UPE327696 UZA327695:UZA327696 VIW327695:VIW327696 VSS327695:VSS327696 WCO327695:WCO327696 WMK327695:WMK327696 WWG327695:WWG327696 Y393231:Y393232 JU393231:JU393232 TQ393231:TQ393232 ADM393231:ADM393232 ANI393231:ANI393232 AXE393231:AXE393232 BHA393231:BHA393232 BQW393231:BQW393232 CAS393231:CAS393232 CKO393231:CKO393232 CUK393231:CUK393232 DEG393231:DEG393232 DOC393231:DOC393232 DXY393231:DXY393232 EHU393231:EHU393232 ERQ393231:ERQ393232 FBM393231:FBM393232 FLI393231:FLI393232 FVE393231:FVE393232 GFA393231:GFA393232 GOW393231:GOW393232 GYS393231:GYS393232 HIO393231:HIO393232 HSK393231:HSK393232 ICG393231:ICG393232 IMC393231:IMC393232 IVY393231:IVY393232 JFU393231:JFU393232 JPQ393231:JPQ393232 JZM393231:JZM393232 KJI393231:KJI393232 KTE393231:KTE393232 LDA393231:LDA393232 LMW393231:LMW393232 LWS393231:LWS393232 MGO393231:MGO393232 MQK393231:MQK393232 NAG393231:NAG393232 NKC393231:NKC393232 NTY393231:NTY393232 ODU393231:ODU393232 ONQ393231:ONQ393232 OXM393231:OXM393232 PHI393231:PHI393232 PRE393231:PRE393232 QBA393231:QBA393232 QKW393231:QKW393232 QUS393231:QUS393232 REO393231:REO393232 ROK393231:ROK393232 RYG393231:RYG393232 SIC393231:SIC393232 SRY393231:SRY393232 TBU393231:TBU393232 TLQ393231:TLQ393232 TVM393231:TVM393232 UFI393231:UFI393232 UPE393231:UPE393232 UZA393231:UZA393232 VIW393231:VIW393232 VSS393231:VSS393232 WCO393231:WCO393232 WMK393231:WMK393232 WWG393231:WWG393232 Y458767:Y458768 JU458767:JU458768 TQ458767:TQ458768 ADM458767:ADM458768 ANI458767:ANI458768 AXE458767:AXE458768 BHA458767:BHA458768 BQW458767:BQW458768 CAS458767:CAS458768 CKO458767:CKO458768 CUK458767:CUK458768 DEG458767:DEG458768 DOC458767:DOC458768 DXY458767:DXY458768 EHU458767:EHU458768 ERQ458767:ERQ458768 FBM458767:FBM458768 FLI458767:FLI458768 FVE458767:FVE458768 GFA458767:GFA458768 GOW458767:GOW458768 GYS458767:GYS458768 HIO458767:HIO458768 HSK458767:HSK458768 ICG458767:ICG458768 IMC458767:IMC458768 IVY458767:IVY458768 JFU458767:JFU458768 JPQ458767:JPQ458768 JZM458767:JZM458768 KJI458767:KJI458768 KTE458767:KTE458768 LDA458767:LDA458768 LMW458767:LMW458768 LWS458767:LWS458768 MGO458767:MGO458768 MQK458767:MQK458768 NAG458767:NAG458768 NKC458767:NKC458768 NTY458767:NTY458768 ODU458767:ODU458768 ONQ458767:ONQ458768 OXM458767:OXM458768 PHI458767:PHI458768 PRE458767:PRE458768 QBA458767:QBA458768 QKW458767:QKW458768 QUS458767:QUS458768 REO458767:REO458768 ROK458767:ROK458768 RYG458767:RYG458768 SIC458767:SIC458768 SRY458767:SRY458768 TBU458767:TBU458768 TLQ458767:TLQ458768 TVM458767:TVM458768 UFI458767:UFI458768 UPE458767:UPE458768 UZA458767:UZA458768 VIW458767:VIW458768 VSS458767:VSS458768 WCO458767:WCO458768 WMK458767:WMK458768 WWG458767:WWG458768 Y524303:Y524304 JU524303:JU524304 TQ524303:TQ524304 ADM524303:ADM524304 ANI524303:ANI524304 AXE524303:AXE524304 BHA524303:BHA524304 BQW524303:BQW524304 CAS524303:CAS524304 CKO524303:CKO524304 CUK524303:CUK524304 DEG524303:DEG524304 DOC524303:DOC524304 DXY524303:DXY524304 EHU524303:EHU524304 ERQ524303:ERQ524304 FBM524303:FBM524304 FLI524303:FLI524304 FVE524303:FVE524304 GFA524303:GFA524304 GOW524303:GOW524304 GYS524303:GYS524304 HIO524303:HIO524304 HSK524303:HSK524304 ICG524303:ICG524304 IMC524303:IMC524304 IVY524303:IVY524304 JFU524303:JFU524304 JPQ524303:JPQ524304 JZM524303:JZM524304 KJI524303:KJI524304 KTE524303:KTE524304 LDA524303:LDA524304 LMW524303:LMW524304 LWS524303:LWS524304 MGO524303:MGO524304 MQK524303:MQK524304 NAG524303:NAG524304 NKC524303:NKC524304 NTY524303:NTY524304 ODU524303:ODU524304 ONQ524303:ONQ524304 OXM524303:OXM524304 PHI524303:PHI524304 PRE524303:PRE524304 QBA524303:QBA524304 QKW524303:QKW524304 QUS524303:QUS524304 REO524303:REO524304 ROK524303:ROK524304 RYG524303:RYG524304 SIC524303:SIC524304 SRY524303:SRY524304 TBU524303:TBU524304 TLQ524303:TLQ524304 TVM524303:TVM524304 UFI524303:UFI524304 UPE524303:UPE524304 UZA524303:UZA524304 VIW524303:VIW524304 VSS524303:VSS524304 WCO524303:WCO524304 WMK524303:WMK524304 WWG524303:WWG524304 Y589839:Y589840 JU589839:JU589840 TQ589839:TQ589840 ADM589839:ADM589840 ANI589839:ANI589840 AXE589839:AXE589840 BHA589839:BHA589840 BQW589839:BQW589840 CAS589839:CAS589840 CKO589839:CKO589840 CUK589839:CUK589840 DEG589839:DEG589840 DOC589839:DOC589840 DXY589839:DXY589840 EHU589839:EHU589840 ERQ589839:ERQ589840 FBM589839:FBM589840 FLI589839:FLI589840 FVE589839:FVE589840 GFA589839:GFA589840 GOW589839:GOW589840 GYS589839:GYS589840 HIO589839:HIO589840 HSK589839:HSK589840 ICG589839:ICG589840 IMC589839:IMC589840 IVY589839:IVY589840 JFU589839:JFU589840 JPQ589839:JPQ589840 JZM589839:JZM589840 KJI589839:KJI589840 KTE589839:KTE589840 LDA589839:LDA589840 LMW589839:LMW589840 LWS589839:LWS589840 MGO589839:MGO589840 MQK589839:MQK589840 NAG589839:NAG589840 NKC589839:NKC589840 NTY589839:NTY589840 ODU589839:ODU589840 ONQ589839:ONQ589840 OXM589839:OXM589840 PHI589839:PHI589840 PRE589839:PRE589840 QBA589839:QBA589840 QKW589839:QKW589840 QUS589839:QUS589840 REO589839:REO589840 ROK589839:ROK589840 RYG589839:RYG589840 SIC589839:SIC589840 SRY589839:SRY589840 TBU589839:TBU589840 TLQ589839:TLQ589840 TVM589839:TVM589840 UFI589839:UFI589840 UPE589839:UPE589840 UZA589839:UZA589840 VIW589839:VIW589840 VSS589839:VSS589840 WCO589839:WCO589840 WMK589839:WMK589840 WWG589839:WWG589840 Y655375:Y655376 JU655375:JU655376 TQ655375:TQ655376 ADM655375:ADM655376 ANI655375:ANI655376 AXE655375:AXE655376 BHA655375:BHA655376 BQW655375:BQW655376 CAS655375:CAS655376 CKO655375:CKO655376 CUK655375:CUK655376 DEG655375:DEG655376 DOC655375:DOC655376 DXY655375:DXY655376 EHU655375:EHU655376 ERQ655375:ERQ655376 FBM655375:FBM655376 FLI655375:FLI655376 FVE655375:FVE655376 GFA655375:GFA655376 GOW655375:GOW655376 GYS655375:GYS655376 HIO655375:HIO655376 HSK655375:HSK655376 ICG655375:ICG655376 IMC655375:IMC655376 IVY655375:IVY655376 JFU655375:JFU655376 JPQ655375:JPQ655376 JZM655375:JZM655376 KJI655375:KJI655376 KTE655375:KTE655376 LDA655375:LDA655376 LMW655375:LMW655376 LWS655375:LWS655376 MGO655375:MGO655376 MQK655375:MQK655376 NAG655375:NAG655376 NKC655375:NKC655376 NTY655375:NTY655376 ODU655375:ODU655376 ONQ655375:ONQ655376 OXM655375:OXM655376 PHI655375:PHI655376 PRE655375:PRE655376 QBA655375:QBA655376 QKW655375:QKW655376 QUS655375:QUS655376 REO655375:REO655376 ROK655375:ROK655376 RYG655375:RYG655376 SIC655375:SIC655376 SRY655375:SRY655376 TBU655375:TBU655376 TLQ655375:TLQ655376 TVM655375:TVM655376 UFI655375:UFI655376 UPE655375:UPE655376 UZA655375:UZA655376 VIW655375:VIW655376 VSS655375:VSS655376 WCO655375:WCO655376 WMK655375:WMK655376 WWG655375:WWG655376 Y720911:Y720912 JU720911:JU720912 TQ720911:TQ720912 ADM720911:ADM720912 ANI720911:ANI720912 AXE720911:AXE720912 BHA720911:BHA720912 BQW720911:BQW720912 CAS720911:CAS720912 CKO720911:CKO720912 CUK720911:CUK720912 DEG720911:DEG720912 DOC720911:DOC720912 DXY720911:DXY720912 EHU720911:EHU720912 ERQ720911:ERQ720912 FBM720911:FBM720912 FLI720911:FLI720912 FVE720911:FVE720912 GFA720911:GFA720912 GOW720911:GOW720912 GYS720911:GYS720912 HIO720911:HIO720912 HSK720911:HSK720912 ICG720911:ICG720912 IMC720911:IMC720912 IVY720911:IVY720912 JFU720911:JFU720912 JPQ720911:JPQ720912 JZM720911:JZM720912 KJI720911:KJI720912 KTE720911:KTE720912 LDA720911:LDA720912 LMW720911:LMW720912 LWS720911:LWS720912 MGO720911:MGO720912 MQK720911:MQK720912 NAG720911:NAG720912 NKC720911:NKC720912 NTY720911:NTY720912 ODU720911:ODU720912 ONQ720911:ONQ720912 OXM720911:OXM720912 PHI720911:PHI720912 PRE720911:PRE720912 QBA720911:QBA720912 QKW720911:QKW720912 QUS720911:QUS720912 REO720911:REO720912 ROK720911:ROK720912 RYG720911:RYG720912 SIC720911:SIC720912 SRY720911:SRY720912 TBU720911:TBU720912 TLQ720911:TLQ720912 TVM720911:TVM720912 UFI720911:UFI720912 UPE720911:UPE720912 UZA720911:UZA720912 VIW720911:VIW720912 VSS720911:VSS720912 WCO720911:WCO720912 WMK720911:WMK720912 WWG720911:WWG720912 Y786447:Y786448 JU786447:JU786448 TQ786447:TQ786448 ADM786447:ADM786448 ANI786447:ANI786448 AXE786447:AXE786448 BHA786447:BHA786448 BQW786447:BQW786448 CAS786447:CAS786448 CKO786447:CKO786448 CUK786447:CUK786448 DEG786447:DEG786448 DOC786447:DOC786448 DXY786447:DXY786448 EHU786447:EHU786448 ERQ786447:ERQ786448 FBM786447:FBM786448 FLI786447:FLI786448 FVE786447:FVE786448 GFA786447:GFA786448 GOW786447:GOW786448 GYS786447:GYS786448 HIO786447:HIO786448 HSK786447:HSK786448 ICG786447:ICG786448 IMC786447:IMC786448 IVY786447:IVY786448 JFU786447:JFU786448 JPQ786447:JPQ786448 JZM786447:JZM786448 KJI786447:KJI786448 KTE786447:KTE786448 LDA786447:LDA786448 LMW786447:LMW786448 LWS786447:LWS786448 MGO786447:MGO786448 MQK786447:MQK786448 NAG786447:NAG786448 NKC786447:NKC786448 NTY786447:NTY786448 ODU786447:ODU786448 ONQ786447:ONQ786448 OXM786447:OXM786448 PHI786447:PHI786448 PRE786447:PRE786448 QBA786447:QBA786448 QKW786447:QKW786448 QUS786447:QUS786448 REO786447:REO786448 ROK786447:ROK786448 RYG786447:RYG786448 SIC786447:SIC786448 SRY786447:SRY786448 TBU786447:TBU786448 TLQ786447:TLQ786448 TVM786447:TVM786448 UFI786447:UFI786448 UPE786447:UPE786448 UZA786447:UZA786448 VIW786447:VIW786448 VSS786447:VSS786448 WCO786447:WCO786448 WMK786447:WMK786448 WWG786447:WWG786448 Y851983:Y851984 JU851983:JU851984 TQ851983:TQ851984 ADM851983:ADM851984 ANI851983:ANI851984 AXE851983:AXE851984 BHA851983:BHA851984 BQW851983:BQW851984 CAS851983:CAS851984 CKO851983:CKO851984 CUK851983:CUK851984 DEG851983:DEG851984 DOC851983:DOC851984 DXY851983:DXY851984 EHU851983:EHU851984 ERQ851983:ERQ851984 FBM851983:FBM851984 FLI851983:FLI851984 FVE851983:FVE851984 GFA851983:GFA851984 GOW851983:GOW851984 GYS851983:GYS851984 HIO851983:HIO851984 HSK851983:HSK851984 ICG851983:ICG851984 IMC851983:IMC851984 IVY851983:IVY851984 JFU851983:JFU851984 JPQ851983:JPQ851984 JZM851983:JZM851984 KJI851983:KJI851984 KTE851983:KTE851984 LDA851983:LDA851984 LMW851983:LMW851984 LWS851983:LWS851984 MGO851983:MGO851984 MQK851983:MQK851984 NAG851983:NAG851984 NKC851983:NKC851984 NTY851983:NTY851984 ODU851983:ODU851984 ONQ851983:ONQ851984 OXM851983:OXM851984 PHI851983:PHI851984 PRE851983:PRE851984 QBA851983:QBA851984 QKW851983:QKW851984 QUS851983:QUS851984 REO851983:REO851984 ROK851983:ROK851984 RYG851983:RYG851984 SIC851983:SIC851984 SRY851983:SRY851984 TBU851983:TBU851984 TLQ851983:TLQ851984 TVM851983:TVM851984 UFI851983:UFI851984 UPE851983:UPE851984 UZA851983:UZA851984 VIW851983:VIW851984 VSS851983:VSS851984 WCO851983:WCO851984 WMK851983:WMK851984 WWG851983:WWG851984 Y917519:Y917520 JU917519:JU917520 TQ917519:TQ917520 ADM917519:ADM917520 ANI917519:ANI917520 AXE917519:AXE917520 BHA917519:BHA917520 BQW917519:BQW917520 CAS917519:CAS917520 CKO917519:CKO917520 CUK917519:CUK917520 DEG917519:DEG917520 DOC917519:DOC917520 DXY917519:DXY917520 EHU917519:EHU917520 ERQ917519:ERQ917520 FBM917519:FBM917520 FLI917519:FLI917520 FVE917519:FVE917520 GFA917519:GFA917520 GOW917519:GOW917520 GYS917519:GYS917520 HIO917519:HIO917520 HSK917519:HSK917520 ICG917519:ICG917520 IMC917519:IMC917520 IVY917519:IVY917520 JFU917519:JFU917520 JPQ917519:JPQ917520 JZM917519:JZM917520 KJI917519:KJI917520 KTE917519:KTE917520 LDA917519:LDA917520 LMW917519:LMW917520 LWS917519:LWS917520 MGO917519:MGO917520 MQK917519:MQK917520 NAG917519:NAG917520 NKC917519:NKC917520 NTY917519:NTY917520 ODU917519:ODU917520 ONQ917519:ONQ917520 OXM917519:OXM917520 PHI917519:PHI917520 PRE917519:PRE917520 QBA917519:QBA917520 QKW917519:QKW917520 QUS917519:QUS917520 REO917519:REO917520 ROK917519:ROK917520 RYG917519:RYG917520 SIC917519:SIC917520 SRY917519:SRY917520 TBU917519:TBU917520 TLQ917519:TLQ917520 TVM917519:TVM917520 UFI917519:UFI917520 UPE917519:UPE917520 UZA917519:UZA917520 VIW917519:VIW917520 VSS917519:VSS917520 WCO917519:WCO917520 WMK917519:WMK917520 WWG917519:WWG917520 Y983055:Y983056 JU983055:JU983056 TQ983055:TQ983056 ADM983055:ADM983056 ANI983055:ANI983056 AXE983055:AXE983056 BHA983055:BHA983056 BQW983055:BQW983056 CAS983055:CAS983056 CKO983055:CKO983056 CUK983055:CUK983056 DEG983055:DEG983056 DOC983055:DOC983056 DXY983055:DXY983056 EHU983055:EHU983056 ERQ983055:ERQ983056 FBM983055:FBM983056 FLI983055:FLI983056 FVE983055:FVE983056 GFA983055:GFA983056 GOW983055:GOW983056 GYS983055:GYS983056 HIO983055:HIO983056 HSK983055:HSK983056 ICG983055:ICG983056 IMC983055:IMC983056 IVY983055:IVY983056 JFU983055:JFU983056 JPQ983055:JPQ983056 JZM983055:JZM983056 KJI983055:KJI983056 KTE983055:KTE983056 LDA983055:LDA983056 LMW983055:LMW983056 LWS983055:LWS983056 MGO983055:MGO983056 MQK983055:MQK983056 NAG983055:NAG983056 NKC983055:NKC983056 NTY983055:NTY983056 ODU983055:ODU983056 ONQ983055:ONQ983056 OXM983055:OXM983056 PHI983055:PHI983056 PRE983055:PRE983056 QBA983055:QBA983056 QKW983055:QKW983056 QUS983055:QUS983056 REO983055:REO983056 ROK983055:ROK983056 RYG983055:RYG983056 SIC983055:SIC983056 SRY983055:SRY983056 TBU983055:TBU983056 TLQ983055:TLQ983056 TVM983055:TVM983056 UFI983055:UFI983056 UPE983055:UPE983056 UZA983055:UZA983056 VIW983055:VIW983056 VSS983055:VSS983056 WCO983055:WCO983056 WMK983055:WMK983056 WWG983055:WWG983056 AA15:AA16 JW15:JW16 TS15:TS16 ADO15:ADO16 ANK15:ANK16 AXG15:AXG16 BHC15:BHC16 BQY15:BQY16 CAU15:CAU16 CKQ15:CKQ16 CUM15:CUM16 DEI15:DEI16 DOE15:DOE16 DYA15:DYA16 EHW15:EHW16 ERS15:ERS16 FBO15:FBO16 FLK15:FLK16 FVG15:FVG16 GFC15:GFC16 GOY15:GOY16 GYU15:GYU16 HIQ15:HIQ16 HSM15:HSM16 ICI15:ICI16 IME15:IME16 IWA15:IWA16 JFW15:JFW16 JPS15:JPS16 JZO15:JZO16 KJK15:KJK16 KTG15:KTG16 LDC15:LDC16 LMY15:LMY16 LWU15:LWU16 MGQ15:MGQ16 MQM15:MQM16 NAI15:NAI16 NKE15:NKE16 NUA15:NUA16 ODW15:ODW16 ONS15:ONS16 OXO15:OXO16 PHK15:PHK16 PRG15:PRG16 QBC15:QBC16 QKY15:QKY16 QUU15:QUU16 REQ15:REQ16 ROM15:ROM16 RYI15:RYI16 SIE15:SIE16 SSA15:SSA16 TBW15:TBW16 TLS15:TLS16 TVO15:TVO16 UFK15:UFK16 UPG15:UPG16 UZC15:UZC16 VIY15:VIY16 VSU15:VSU16 WCQ15:WCQ16 WMM15:WMM16 WWI15:WWI16 AA65551:AA65552 JW65551:JW65552 TS65551:TS65552 ADO65551:ADO65552 ANK65551:ANK65552 AXG65551:AXG65552 BHC65551:BHC65552 BQY65551:BQY65552 CAU65551:CAU65552 CKQ65551:CKQ65552 CUM65551:CUM65552 DEI65551:DEI65552 DOE65551:DOE65552 DYA65551:DYA65552 EHW65551:EHW65552 ERS65551:ERS65552 FBO65551:FBO65552 FLK65551:FLK65552 FVG65551:FVG65552 GFC65551:GFC65552 GOY65551:GOY65552 GYU65551:GYU65552 HIQ65551:HIQ65552 HSM65551:HSM65552 ICI65551:ICI65552 IME65551:IME65552 IWA65551:IWA65552 JFW65551:JFW65552 JPS65551:JPS65552 JZO65551:JZO65552 KJK65551:KJK65552 KTG65551:KTG65552 LDC65551:LDC65552 LMY65551:LMY65552 LWU65551:LWU65552 MGQ65551:MGQ65552 MQM65551:MQM65552 NAI65551:NAI65552 NKE65551:NKE65552 NUA65551:NUA65552 ODW65551:ODW65552 ONS65551:ONS65552 OXO65551:OXO65552 PHK65551:PHK65552 PRG65551:PRG65552 QBC65551:QBC65552 QKY65551:QKY65552 QUU65551:QUU65552 REQ65551:REQ65552 ROM65551:ROM65552 RYI65551:RYI65552 SIE65551:SIE65552 SSA65551:SSA65552 TBW65551:TBW65552 TLS65551:TLS65552 TVO65551:TVO65552 UFK65551:UFK65552 UPG65551:UPG65552 UZC65551:UZC65552 VIY65551:VIY65552 VSU65551:VSU65552 WCQ65551:WCQ65552 WMM65551:WMM65552 WWI65551:WWI65552 AA131087:AA131088 JW131087:JW131088 TS131087:TS131088 ADO131087:ADO131088 ANK131087:ANK131088 AXG131087:AXG131088 BHC131087:BHC131088 BQY131087:BQY131088 CAU131087:CAU131088 CKQ131087:CKQ131088 CUM131087:CUM131088 DEI131087:DEI131088 DOE131087:DOE131088 DYA131087:DYA131088 EHW131087:EHW131088 ERS131087:ERS131088 FBO131087:FBO131088 FLK131087:FLK131088 FVG131087:FVG131088 GFC131087:GFC131088 GOY131087:GOY131088 GYU131087:GYU131088 HIQ131087:HIQ131088 HSM131087:HSM131088 ICI131087:ICI131088 IME131087:IME131088 IWA131087:IWA131088 JFW131087:JFW131088 JPS131087:JPS131088 JZO131087:JZO131088 KJK131087:KJK131088 KTG131087:KTG131088 LDC131087:LDC131088 LMY131087:LMY131088 LWU131087:LWU131088 MGQ131087:MGQ131088 MQM131087:MQM131088 NAI131087:NAI131088 NKE131087:NKE131088 NUA131087:NUA131088 ODW131087:ODW131088 ONS131087:ONS131088 OXO131087:OXO131088 PHK131087:PHK131088 PRG131087:PRG131088 QBC131087:QBC131088 QKY131087:QKY131088 QUU131087:QUU131088 REQ131087:REQ131088 ROM131087:ROM131088 RYI131087:RYI131088 SIE131087:SIE131088 SSA131087:SSA131088 TBW131087:TBW131088 TLS131087:TLS131088 TVO131087:TVO131088 UFK131087:UFK131088 UPG131087:UPG131088 UZC131087:UZC131088 VIY131087:VIY131088 VSU131087:VSU131088 WCQ131087:WCQ131088 WMM131087:WMM131088 WWI131087:WWI131088 AA196623:AA196624 JW196623:JW196624 TS196623:TS196624 ADO196623:ADO196624 ANK196623:ANK196624 AXG196623:AXG196624 BHC196623:BHC196624 BQY196623:BQY196624 CAU196623:CAU196624 CKQ196623:CKQ196624 CUM196623:CUM196624 DEI196623:DEI196624 DOE196623:DOE196624 DYA196623:DYA196624 EHW196623:EHW196624 ERS196623:ERS196624 FBO196623:FBO196624 FLK196623:FLK196624 FVG196623:FVG196624 GFC196623:GFC196624 GOY196623:GOY196624 GYU196623:GYU196624 HIQ196623:HIQ196624 HSM196623:HSM196624 ICI196623:ICI196624 IME196623:IME196624 IWA196623:IWA196624 JFW196623:JFW196624 JPS196623:JPS196624 JZO196623:JZO196624 KJK196623:KJK196624 KTG196623:KTG196624 LDC196623:LDC196624 LMY196623:LMY196624 LWU196623:LWU196624 MGQ196623:MGQ196624 MQM196623:MQM196624 NAI196623:NAI196624 NKE196623:NKE196624 NUA196623:NUA196624 ODW196623:ODW196624 ONS196623:ONS196624 OXO196623:OXO196624 PHK196623:PHK196624 PRG196623:PRG196624 QBC196623:QBC196624 QKY196623:QKY196624 QUU196623:QUU196624 REQ196623:REQ196624 ROM196623:ROM196624 RYI196623:RYI196624 SIE196623:SIE196624 SSA196623:SSA196624 TBW196623:TBW196624 TLS196623:TLS196624 TVO196623:TVO196624 UFK196623:UFK196624 UPG196623:UPG196624 UZC196623:UZC196624 VIY196623:VIY196624 VSU196623:VSU196624 WCQ196623:WCQ196624 WMM196623:WMM196624 WWI196623:WWI196624 AA262159:AA262160 JW262159:JW262160 TS262159:TS262160 ADO262159:ADO262160 ANK262159:ANK262160 AXG262159:AXG262160 BHC262159:BHC262160 BQY262159:BQY262160 CAU262159:CAU262160 CKQ262159:CKQ262160 CUM262159:CUM262160 DEI262159:DEI262160 DOE262159:DOE262160 DYA262159:DYA262160 EHW262159:EHW262160 ERS262159:ERS262160 FBO262159:FBO262160 FLK262159:FLK262160 FVG262159:FVG262160 GFC262159:GFC262160 GOY262159:GOY262160 GYU262159:GYU262160 HIQ262159:HIQ262160 HSM262159:HSM262160 ICI262159:ICI262160 IME262159:IME262160 IWA262159:IWA262160 JFW262159:JFW262160 JPS262159:JPS262160 JZO262159:JZO262160 KJK262159:KJK262160 KTG262159:KTG262160 LDC262159:LDC262160 LMY262159:LMY262160 LWU262159:LWU262160 MGQ262159:MGQ262160 MQM262159:MQM262160 NAI262159:NAI262160 NKE262159:NKE262160 NUA262159:NUA262160 ODW262159:ODW262160 ONS262159:ONS262160 OXO262159:OXO262160 PHK262159:PHK262160 PRG262159:PRG262160 QBC262159:QBC262160 QKY262159:QKY262160 QUU262159:QUU262160 REQ262159:REQ262160 ROM262159:ROM262160 RYI262159:RYI262160 SIE262159:SIE262160 SSA262159:SSA262160 TBW262159:TBW262160 TLS262159:TLS262160 TVO262159:TVO262160 UFK262159:UFK262160 UPG262159:UPG262160 UZC262159:UZC262160 VIY262159:VIY262160 VSU262159:VSU262160 WCQ262159:WCQ262160 WMM262159:WMM262160 WWI262159:WWI262160 AA327695:AA327696 JW327695:JW327696 TS327695:TS327696 ADO327695:ADO327696 ANK327695:ANK327696 AXG327695:AXG327696 BHC327695:BHC327696 BQY327695:BQY327696 CAU327695:CAU327696 CKQ327695:CKQ327696 CUM327695:CUM327696 DEI327695:DEI327696 DOE327695:DOE327696 DYA327695:DYA327696 EHW327695:EHW327696 ERS327695:ERS327696 FBO327695:FBO327696 FLK327695:FLK327696 FVG327695:FVG327696 GFC327695:GFC327696 GOY327695:GOY327696 GYU327695:GYU327696 HIQ327695:HIQ327696 HSM327695:HSM327696 ICI327695:ICI327696 IME327695:IME327696 IWA327695:IWA327696 JFW327695:JFW327696 JPS327695:JPS327696 JZO327695:JZO327696 KJK327695:KJK327696 KTG327695:KTG327696 LDC327695:LDC327696 LMY327695:LMY327696 LWU327695:LWU327696 MGQ327695:MGQ327696 MQM327695:MQM327696 NAI327695:NAI327696 NKE327695:NKE327696 NUA327695:NUA327696 ODW327695:ODW327696 ONS327695:ONS327696 OXO327695:OXO327696 PHK327695:PHK327696 PRG327695:PRG327696 QBC327695:QBC327696 QKY327695:QKY327696 QUU327695:QUU327696 REQ327695:REQ327696 ROM327695:ROM327696 RYI327695:RYI327696 SIE327695:SIE327696 SSA327695:SSA327696 TBW327695:TBW327696 TLS327695:TLS327696 TVO327695:TVO327696 UFK327695:UFK327696 UPG327695:UPG327696 UZC327695:UZC327696 VIY327695:VIY327696 VSU327695:VSU327696 WCQ327695:WCQ327696 WMM327695:WMM327696 WWI327695:WWI327696 AA393231:AA393232 JW393231:JW393232 TS393231:TS393232 ADO393231:ADO393232 ANK393231:ANK393232 AXG393231:AXG393232 BHC393231:BHC393232 BQY393231:BQY393232 CAU393231:CAU393232 CKQ393231:CKQ393232 CUM393231:CUM393232 DEI393231:DEI393232 DOE393231:DOE393232 DYA393231:DYA393232 EHW393231:EHW393232 ERS393231:ERS393232 FBO393231:FBO393232 FLK393231:FLK393232 FVG393231:FVG393232 GFC393231:GFC393232 GOY393231:GOY393232 GYU393231:GYU393232 HIQ393231:HIQ393232 HSM393231:HSM393232 ICI393231:ICI393232 IME393231:IME393232 IWA393231:IWA393232 JFW393231:JFW393232 JPS393231:JPS393232 JZO393231:JZO393232 KJK393231:KJK393232 KTG393231:KTG393232 LDC393231:LDC393232 LMY393231:LMY393232 LWU393231:LWU393232 MGQ393231:MGQ393232 MQM393231:MQM393232 NAI393231:NAI393232 NKE393231:NKE393232 NUA393231:NUA393232 ODW393231:ODW393232 ONS393231:ONS393232 OXO393231:OXO393232 PHK393231:PHK393232 PRG393231:PRG393232 QBC393231:QBC393232 QKY393231:QKY393232 QUU393231:QUU393232 REQ393231:REQ393232 ROM393231:ROM393232 RYI393231:RYI393232 SIE393231:SIE393232 SSA393231:SSA393232 TBW393231:TBW393232 TLS393231:TLS393232 TVO393231:TVO393232 UFK393231:UFK393232 UPG393231:UPG393232 UZC393231:UZC393232 VIY393231:VIY393232 VSU393231:VSU393232 WCQ393231:WCQ393232 WMM393231:WMM393232 WWI393231:WWI393232 AA458767:AA458768 JW458767:JW458768 TS458767:TS458768 ADO458767:ADO458768 ANK458767:ANK458768 AXG458767:AXG458768 BHC458767:BHC458768 BQY458767:BQY458768 CAU458767:CAU458768 CKQ458767:CKQ458768 CUM458767:CUM458768 DEI458767:DEI458768 DOE458767:DOE458768 DYA458767:DYA458768 EHW458767:EHW458768 ERS458767:ERS458768 FBO458767:FBO458768 FLK458767:FLK458768 FVG458767:FVG458768 GFC458767:GFC458768 GOY458767:GOY458768 GYU458767:GYU458768 HIQ458767:HIQ458768 HSM458767:HSM458768 ICI458767:ICI458768 IME458767:IME458768 IWA458767:IWA458768 JFW458767:JFW458768 JPS458767:JPS458768 JZO458767:JZO458768 KJK458767:KJK458768 KTG458767:KTG458768 LDC458767:LDC458768 LMY458767:LMY458768 LWU458767:LWU458768 MGQ458767:MGQ458768 MQM458767:MQM458768 NAI458767:NAI458768 NKE458767:NKE458768 NUA458767:NUA458768 ODW458767:ODW458768 ONS458767:ONS458768 OXO458767:OXO458768 PHK458767:PHK458768 PRG458767:PRG458768 QBC458767:QBC458768 QKY458767:QKY458768 QUU458767:QUU458768 REQ458767:REQ458768 ROM458767:ROM458768 RYI458767:RYI458768 SIE458767:SIE458768 SSA458767:SSA458768 TBW458767:TBW458768 TLS458767:TLS458768 TVO458767:TVO458768 UFK458767:UFK458768 UPG458767:UPG458768 UZC458767:UZC458768 VIY458767:VIY458768 VSU458767:VSU458768 WCQ458767:WCQ458768 WMM458767:WMM458768 WWI458767:WWI458768 AA524303:AA524304 JW524303:JW524304 TS524303:TS524304 ADO524303:ADO524304 ANK524303:ANK524304 AXG524303:AXG524304 BHC524303:BHC524304 BQY524303:BQY524304 CAU524303:CAU524304 CKQ524303:CKQ524304 CUM524303:CUM524304 DEI524303:DEI524304 DOE524303:DOE524304 DYA524303:DYA524304 EHW524303:EHW524304 ERS524303:ERS524304 FBO524303:FBO524304 FLK524303:FLK524304 FVG524303:FVG524304 GFC524303:GFC524304 GOY524303:GOY524304 GYU524303:GYU524304 HIQ524303:HIQ524304 HSM524303:HSM524304 ICI524303:ICI524304 IME524303:IME524304 IWA524303:IWA524304 JFW524303:JFW524304 JPS524303:JPS524304 JZO524303:JZO524304 KJK524303:KJK524304 KTG524303:KTG524304 LDC524303:LDC524304 LMY524303:LMY524304 LWU524303:LWU524304 MGQ524303:MGQ524304 MQM524303:MQM524304 NAI524303:NAI524304 NKE524303:NKE524304 NUA524303:NUA524304 ODW524303:ODW524304 ONS524303:ONS524304 OXO524303:OXO524304 PHK524303:PHK524304 PRG524303:PRG524304 QBC524303:QBC524304 QKY524303:QKY524304 QUU524303:QUU524304 REQ524303:REQ524304 ROM524303:ROM524304 RYI524303:RYI524304 SIE524303:SIE524304 SSA524303:SSA524304 TBW524303:TBW524304 TLS524303:TLS524304 TVO524303:TVO524304 UFK524303:UFK524304 UPG524303:UPG524304 UZC524303:UZC524304 VIY524303:VIY524304 VSU524303:VSU524304 WCQ524303:WCQ524304 WMM524303:WMM524304 WWI524303:WWI524304 AA589839:AA589840 JW589839:JW589840 TS589839:TS589840 ADO589839:ADO589840 ANK589839:ANK589840 AXG589839:AXG589840 BHC589839:BHC589840 BQY589839:BQY589840 CAU589839:CAU589840 CKQ589839:CKQ589840 CUM589839:CUM589840 DEI589839:DEI589840 DOE589839:DOE589840 DYA589839:DYA589840 EHW589839:EHW589840 ERS589839:ERS589840 FBO589839:FBO589840 FLK589839:FLK589840 FVG589839:FVG589840 GFC589839:GFC589840 GOY589839:GOY589840 GYU589839:GYU589840 HIQ589839:HIQ589840 HSM589839:HSM589840 ICI589839:ICI589840 IME589839:IME589840 IWA589839:IWA589840 JFW589839:JFW589840 JPS589839:JPS589840 JZO589839:JZO589840 KJK589839:KJK589840 KTG589839:KTG589840 LDC589839:LDC589840 LMY589839:LMY589840 LWU589839:LWU589840 MGQ589839:MGQ589840 MQM589839:MQM589840 NAI589839:NAI589840 NKE589839:NKE589840 NUA589839:NUA589840 ODW589839:ODW589840 ONS589839:ONS589840 OXO589839:OXO589840 PHK589839:PHK589840 PRG589839:PRG589840 QBC589839:QBC589840 QKY589839:QKY589840 QUU589839:QUU589840 REQ589839:REQ589840 ROM589839:ROM589840 RYI589839:RYI589840 SIE589839:SIE589840 SSA589839:SSA589840 TBW589839:TBW589840 TLS589839:TLS589840 TVO589839:TVO589840 UFK589839:UFK589840 UPG589839:UPG589840 UZC589839:UZC589840 VIY589839:VIY589840 VSU589839:VSU589840 WCQ589839:WCQ589840 WMM589839:WMM589840 WWI589839:WWI589840 AA655375:AA655376 JW655375:JW655376 TS655375:TS655376 ADO655375:ADO655376 ANK655375:ANK655376 AXG655375:AXG655376 BHC655375:BHC655376 BQY655375:BQY655376 CAU655375:CAU655376 CKQ655375:CKQ655376 CUM655375:CUM655376 DEI655375:DEI655376 DOE655375:DOE655376 DYA655375:DYA655376 EHW655375:EHW655376 ERS655375:ERS655376 FBO655375:FBO655376 FLK655375:FLK655376 FVG655375:FVG655376 GFC655375:GFC655376 GOY655375:GOY655376 GYU655375:GYU655376 HIQ655375:HIQ655376 HSM655375:HSM655376 ICI655375:ICI655376 IME655375:IME655376 IWA655375:IWA655376 JFW655375:JFW655376 JPS655375:JPS655376 JZO655375:JZO655376 KJK655375:KJK655376 KTG655375:KTG655376 LDC655375:LDC655376 LMY655375:LMY655376 LWU655375:LWU655376 MGQ655375:MGQ655376 MQM655375:MQM655376 NAI655375:NAI655376 NKE655375:NKE655376 NUA655375:NUA655376 ODW655375:ODW655376 ONS655375:ONS655376 OXO655375:OXO655376 PHK655375:PHK655376 PRG655375:PRG655376 QBC655375:QBC655376 QKY655375:QKY655376 QUU655375:QUU655376 REQ655375:REQ655376 ROM655375:ROM655376 RYI655375:RYI655376 SIE655375:SIE655376 SSA655375:SSA655376 TBW655375:TBW655376 TLS655375:TLS655376 TVO655375:TVO655376 UFK655375:UFK655376 UPG655375:UPG655376 UZC655375:UZC655376 VIY655375:VIY655376 VSU655375:VSU655376 WCQ655375:WCQ655376 WMM655375:WMM655376 WWI655375:WWI655376 AA720911:AA720912 JW720911:JW720912 TS720911:TS720912 ADO720911:ADO720912 ANK720911:ANK720912 AXG720911:AXG720912 BHC720911:BHC720912 BQY720911:BQY720912 CAU720911:CAU720912 CKQ720911:CKQ720912 CUM720911:CUM720912 DEI720911:DEI720912 DOE720911:DOE720912 DYA720911:DYA720912 EHW720911:EHW720912 ERS720911:ERS720912 FBO720911:FBO720912 FLK720911:FLK720912 FVG720911:FVG720912 GFC720911:GFC720912 GOY720911:GOY720912 GYU720911:GYU720912 HIQ720911:HIQ720912 HSM720911:HSM720912 ICI720911:ICI720912 IME720911:IME720912 IWA720911:IWA720912 JFW720911:JFW720912 JPS720911:JPS720912 JZO720911:JZO720912 KJK720911:KJK720912 KTG720911:KTG720912 LDC720911:LDC720912 LMY720911:LMY720912 LWU720911:LWU720912 MGQ720911:MGQ720912 MQM720911:MQM720912 NAI720911:NAI720912 NKE720911:NKE720912 NUA720911:NUA720912 ODW720911:ODW720912 ONS720911:ONS720912 OXO720911:OXO720912 PHK720911:PHK720912 PRG720911:PRG720912 QBC720911:QBC720912 QKY720911:QKY720912 QUU720911:QUU720912 REQ720911:REQ720912 ROM720911:ROM720912 RYI720911:RYI720912 SIE720911:SIE720912 SSA720911:SSA720912 TBW720911:TBW720912 TLS720911:TLS720912 TVO720911:TVO720912 UFK720911:UFK720912 UPG720911:UPG720912 UZC720911:UZC720912 VIY720911:VIY720912 VSU720911:VSU720912 WCQ720911:WCQ720912 WMM720911:WMM720912 WWI720911:WWI720912 AA786447:AA786448 JW786447:JW786448 TS786447:TS786448 ADO786447:ADO786448 ANK786447:ANK786448 AXG786447:AXG786448 BHC786447:BHC786448 BQY786447:BQY786448 CAU786447:CAU786448 CKQ786447:CKQ786448 CUM786447:CUM786448 DEI786447:DEI786448 DOE786447:DOE786448 DYA786447:DYA786448 EHW786447:EHW786448 ERS786447:ERS786448 FBO786447:FBO786448 FLK786447:FLK786448 FVG786447:FVG786448 GFC786447:GFC786448 GOY786447:GOY786448 GYU786447:GYU786448 HIQ786447:HIQ786448 HSM786447:HSM786448 ICI786447:ICI786448 IME786447:IME786448 IWA786447:IWA786448 JFW786447:JFW786448 JPS786447:JPS786448 JZO786447:JZO786448 KJK786447:KJK786448 KTG786447:KTG786448 LDC786447:LDC786448 LMY786447:LMY786448 LWU786447:LWU786448 MGQ786447:MGQ786448 MQM786447:MQM786448 NAI786447:NAI786448 NKE786447:NKE786448 NUA786447:NUA786448 ODW786447:ODW786448 ONS786447:ONS786448 OXO786447:OXO786448 PHK786447:PHK786448 PRG786447:PRG786448 QBC786447:QBC786448 QKY786447:QKY786448 QUU786447:QUU786448 REQ786447:REQ786448 ROM786447:ROM786448 RYI786447:RYI786448 SIE786447:SIE786448 SSA786447:SSA786448 TBW786447:TBW786448 TLS786447:TLS786448 TVO786447:TVO786448 UFK786447:UFK786448 UPG786447:UPG786448 UZC786447:UZC786448 VIY786447:VIY786448 VSU786447:VSU786448 WCQ786447:WCQ786448 WMM786447:WMM786448 WWI786447:WWI786448 AA851983:AA851984 JW851983:JW851984 TS851983:TS851984 ADO851983:ADO851984 ANK851983:ANK851984 AXG851983:AXG851984 BHC851983:BHC851984 BQY851983:BQY851984 CAU851983:CAU851984 CKQ851983:CKQ851984 CUM851983:CUM851984 DEI851983:DEI851984 DOE851983:DOE851984 DYA851983:DYA851984 EHW851983:EHW851984 ERS851983:ERS851984 FBO851983:FBO851984 FLK851983:FLK851984 FVG851983:FVG851984 GFC851983:GFC851984 GOY851983:GOY851984 GYU851983:GYU851984 HIQ851983:HIQ851984 HSM851983:HSM851984 ICI851983:ICI851984 IME851983:IME851984 IWA851983:IWA851984 JFW851983:JFW851984 JPS851983:JPS851984 JZO851983:JZO851984 KJK851983:KJK851984 KTG851983:KTG851984 LDC851983:LDC851984 LMY851983:LMY851984 LWU851983:LWU851984 MGQ851983:MGQ851984 MQM851983:MQM851984 NAI851983:NAI851984 NKE851983:NKE851984 NUA851983:NUA851984 ODW851983:ODW851984 ONS851983:ONS851984 OXO851983:OXO851984 PHK851983:PHK851984 PRG851983:PRG851984 QBC851983:QBC851984 QKY851983:QKY851984 QUU851983:QUU851984 REQ851983:REQ851984 ROM851983:ROM851984 RYI851983:RYI851984 SIE851983:SIE851984 SSA851983:SSA851984 TBW851983:TBW851984 TLS851983:TLS851984 TVO851983:TVO851984 UFK851983:UFK851984 UPG851983:UPG851984 UZC851983:UZC851984 VIY851983:VIY851984 VSU851983:VSU851984 WCQ851983:WCQ851984 WMM851983:WMM851984 WWI851983:WWI851984 AA917519:AA917520 JW917519:JW917520 TS917519:TS917520 ADO917519:ADO917520 ANK917519:ANK917520 AXG917519:AXG917520 BHC917519:BHC917520 BQY917519:BQY917520 CAU917519:CAU917520 CKQ917519:CKQ917520 CUM917519:CUM917520 DEI917519:DEI917520 DOE917519:DOE917520 DYA917519:DYA917520 EHW917519:EHW917520 ERS917519:ERS917520 FBO917519:FBO917520 FLK917519:FLK917520 FVG917519:FVG917520 GFC917519:GFC917520 GOY917519:GOY917520 GYU917519:GYU917520 HIQ917519:HIQ917520 HSM917519:HSM917520 ICI917519:ICI917520 IME917519:IME917520 IWA917519:IWA917520 JFW917519:JFW917520 JPS917519:JPS917520 JZO917519:JZO917520 KJK917519:KJK917520 KTG917519:KTG917520 LDC917519:LDC917520 LMY917519:LMY917520 LWU917519:LWU917520 MGQ917519:MGQ917520 MQM917519:MQM917520 NAI917519:NAI917520 NKE917519:NKE917520 NUA917519:NUA917520 ODW917519:ODW917520 ONS917519:ONS917520 OXO917519:OXO917520 PHK917519:PHK917520 PRG917519:PRG917520 QBC917519:QBC917520 QKY917519:QKY917520 QUU917519:QUU917520 REQ917519:REQ917520 ROM917519:ROM917520 RYI917519:RYI917520 SIE917519:SIE917520 SSA917519:SSA917520 TBW917519:TBW917520 TLS917519:TLS917520 TVO917519:TVO917520 UFK917519:UFK917520 UPG917519:UPG917520 UZC917519:UZC917520 VIY917519:VIY917520 VSU917519:VSU917520 WCQ917519:WCQ917520 WMM917519:WMM917520 WWI917519:WWI917520 AA983055:AA983056 JW983055:JW983056 TS983055:TS983056 ADO983055:ADO983056 ANK983055:ANK983056 AXG983055:AXG983056 BHC983055:BHC983056 BQY983055:BQY983056 CAU983055:CAU983056 CKQ983055:CKQ983056 CUM983055:CUM983056 DEI983055:DEI983056 DOE983055:DOE983056 DYA983055:DYA983056 EHW983055:EHW983056 ERS983055:ERS983056 FBO983055:FBO983056 FLK983055:FLK983056 FVG983055:FVG983056 GFC983055:GFC983056 GOY983055:GOY983056 GYU983055:GYU983056 HIQ983055:HIQ983056 HSM983055:HSM983056 ICI983055:ICI983056 IME983055:IME983056 IWA983055:IWA983056 JFW983055:JFW983056 JPS983055:JPS983056 JZO983055:JZO983056 KJK983055:KJK983056 KTG983055:KTG983056 LDC983055:LDC983056 LMY983055:LMY983056 LWU983055:LWU983056 MGQ983055:MGQ983056 MQM983055:MQM983056 NAI983055:NAI983056 NKE983055:NKE983056 NUA983055:NUA983056 ODW983055:ODW983056 ONS983055:ONS983056 OXO983055:OXO983056 PHK983055:PHK983056 PRG983055:PRG983056 QBC983055:QBC983056 QKY983055:QKY983056 QUU983055:QUU983056 REQ983055:REQ983056 ROM983055:ROM983056 RYI983055:RYI983056 SIE983055:SIE983056 SSA983055:SSA983056 TBW983055:TBW983056 TLS983055:TLS983056 TVO983055:TVO983056 UFK983055:UFK983056 UPG983055:UPG983056 UZC983055:UZC983056 VIY983055:VIY983056 VSU983055:VSU983056 WCQ983055:WCQ983056 WMM983055:WMM983056 WWI983055:WWI983056 AA22:AA23 JW22:JW23 TS22:TS23 ADO22:ADO23 ANK22:ANK23 AXG22:AXG23 BHC22:BHC23 BQY22:BQY23 CAU22:CAU23 CKQ22:CKQ23 CUM22:CUM23 DEI22:DEI23 DOE22:DOE23 DYA22:DYA23 EHW22:EHW23 ERS22:ERS23 FBO22:FBO23 FLK22:FLK23 FVG22:FVG23 GFC22:GFC23 GOY22:GOY23 GYU22:GYU23 HIQ22:HIQ23 HSM22:HSM23 ICI22:ICI23 IME22:IME23 IWA22:IWA23 JFW22:JFW23 JPS22:JPS23 JZO22:JZO23 KJK22:KJK23 KTG22:KTG23 LDC22:LDC23 LMY22:LMY23 LWU22:LWU23 MGQ22:MGQ23 MQM22:MQM23 NAI22:NAI23 NKE22:NKE23 NUA22:NUA23 ODW22:ODW23 ONS22:ONS23 OXO22:OXO23 PHK22:PHK23 PRG22:PRG23 QBC22:QBC23 QKY22:QKY23 QUU22:QUU23 REQ22:REQ23 ROM22:ROM23 RYI22:RYI23 SIE22:SIE23 SSA22:SSA23 TBW22:TBW23 TLS22:TLS23 TVO22:TVO23 UFK22:UFK23 UPG22:UPG23 UZC22:UZC23 VIY22:VIY23 VSU22:VSU23 WCQ22:WCQ23 WMM22:WMM23 WWI22:WWI23 AA65558:AA65559 JW65558:JW65559 TS65558:TS65559 ADO65558:ADO65559 ANK65558:ANK65559 AXG65558:AXG65559 BHC65558:BHC65559 BQY65558:BQY65559 CAU65558:CAU65559 CKQ65558:CKQ65559 CUM65558:CUM65559 DEI65558:DEI65559 DOE65558:DOE65559 DYA65558:DYA65559 EHW65558:EHW65559 ERS65558:ERS65559 FBO65558:FBO65559 FLK65558:FLK65559 FVG65558:FVG65559 GFC65558:GFC65559 GOY65558:GOY65559 GYU65558:GYU65559 HIQ65558:HIQ65559 HSM65558:HSM65559 ICI65558:ICI65559 IME65558:IME65559 IWA65558:IWA65559 JFW65558:JFW65559 JPS65558:JPS65559 JZO65558:JZO65559 KJK65558:KJK65559 KTG65558:KTG65559 LDC65558:LDC65559 LMY65558:LMY65559 LWU65558:LWU65559 MGQ65558:MGQ65559 MQM65558:MQM65559 NAI65558:NAI65559 NKE65558:NKE65559 NUA65558:NUA65559 ODW65558:ODW65559 ONS65558:ONS65559 OXO65558:OXO65559 PHK65558:PHK65559 PRG65558:PRG65559 QBC65558:QBC65559 QKY65558:QKY65559 QUU65558:QUU65559 REQ65558:REQ65559 ROM65558:ROM65559 RYI65558:RYI65559 SIE65558:SIE65559 SSA65558:SSA65559 TBW65558:TBW65559 TLS65558:TLS65559 TVO65558:TVO65559 UFK65558:UFK65559 UPG65558:UPG65559 UZC65558:UZC65559 VIY65558:VIY65559 VSU65558:VSU65559 WCQ65558:WCQ65559 WMM65558:WMM65559 WWI65558:WWI65559 AA131094:AA131095 JW131094:JW131095 TS131094:TS131095 ADO131094:ADO131095 ANK131094:ANK131095 AXG131094:AXG131095 BHC131094:BHC131095 BQY131094:BQY131095 CAU131094:CAU131095 CKQ131094:CKQ131095 CUM131094:CUM131095 DEI131094:DEI131095 DOE131094:DOE131095 DYA131094:DYA131095 EHW131094:EHW131095 ERS131094:ERS131095 FBO131094:FBO131095 FLK131094:FLK131095 FVG131094:FVG131095 GFC131094:GFC131095 GOY131094:GOY131095 GYU131094:GYU131095 HIQ131094:HIQ131095 HSM131094:HSM131095 ICI131094:ICI131095 IME131094:IME131095 IWA131094:IWA131095 JFW131094:JFW131095 JPS131094:JPS131095 JZO131094:JZO131095 KJK131094:KJK131095 KTG131094:KTG131095 LDC131094:LDC131095 LMY131094:LMY131095 LWU131094:LWU131095 MGQ131094:MGQ131095 MQM131094:MQM131095 NAI131094:NAI131095 NKE131094:NKE131095 NUA131094:NUA131095 ODW131094:ODW131095 ONS131094:ONS131095 OXO131094:OXO131095 PHK131094:PHK131095 PRG131094:PRG131095 QBC131094:QBC131095 QKY131094:QKY131095 QUU131094:QUU131095 REQ131094:REQ131095 ROM131094:ROM131095 RYI131094:RYI131095 SIE131094:SIE131095 SSA131094:SSA131095 TBW131094:TBW131095 TLS131094:TLS131095 TVO131094:TVO131095 UFK131094:UFK131095 UPG131094:UPG131095 UZC131094:UZC131095 VIY131094:VIY131095 VSU131094:VSU131095 WCQ131094:WCQ131095 WMM131094:WMM131095 WWI131094:WWI131095 AA196630:AA196631 JW196630:JW196631 TS196630:TS196631 ADO196630:ADO196631 ANK196630:ANK196631 AXG196630:AXG196631 BHC196630:BHC196631 BQY196630:BQY196631 CAU196630:CAU196631 CKQ196630:CKQ196631 CUM196630:CUM196631 DEI196630:DEI196631 DOE196630:DOE196631 DYA196630:DYA196631 EHW196630:EHW196631 ERS196630:ERS196631 FBO196630:FBO196631 FLK196630:FLK196631 FVG196630:FVG196631 GFC196630:GFC196631 GOY196630:GOY196631 GYU196630:GYU196631 HIQ196630:HIQ196631 HSM196630:HSM196631 ICI196630:ICI196631 IME196630:IME196631 IWA196630:IWA196631 JFW196630:JFW196631 JPS196630:JPS196631 JZO196630:JZO196631 KJK196630:KJK196631 KTG196630:KTG196631 LDC196630:LDC196631 LMY196630:LMY196631 LWU196630:LWU196631 MGQ196630:MGQ196631 MQM196630:MQM196631 NAI196630:NAI196631 NKE196630:NKE196631 NUA196630:NUA196631 ODW196630:ODW196631 ONS196630:ONS196631 OXO196630:OXO196631 PHK196630:PHK196631 PRG196630:PRG196631 QBC196630:QBC196631 QKY196630:QKY196631 QUU196630:QUU196631 REQ196630:REQ196631 ROM196630:ROM196631 RYI196630:RYI196631 SIE196630:SIE196631 SSA196630:SSA196631 TBW196630:TBW196631 TLS196630:TLS196631 TVO196630:TVO196631 UFK196630:UFK196631 UPG196630:UPG196631 UZC196630:UZC196631 VIY196630:VIY196631 VSU196630:VSU196631 WCQ196630:WCQ196631 WMM196630:WMM196631 WWI196630:WWI196631 AA262166:AA262167 JW262166:JW262167 TS262166:TS262167 ADO262166:ADO262167 ANK262166:ANK262167 AXG262166:AXG262167 BHC262166:BHC262167 BQY262166:BQY262167 CAU262166:CAU262167 CKQ262166:CKQ262167 CUM262166:CUM262167 DEI262166:DEI262167 DOE262166:DOE262167 DYA262166:DYA262167 EHW262166:EHW262167 ERS262166:ERS262167 FBO262166:FBO262167 FLK262166:FLK262167 FVG262166:FVG262167 GFC262166:GFC262167 GOY262166:GOY262167 GYU262166:GYU262167 HIQ262166:HIQ262167 HSM262166:HSM262167 ICI262166:ICI262167 IME262166:IME262167 IWA262166:IWA262167 JFW262166:JFW262167 JPS262166:JPS262167 JZO262166:JZO262167 KJK262166:KJK262167 KTG262166:KTG262167 LDC262166:LDC262167 LMY262166:LMY262167 LWU262166:LWU262167 MGQ262166:MGQ262167 MQM262166:MQM262167 NAI262166:NAI262167 NKE262166:NKE262167 NUA262166:NUA262167 ODW262166:ODW262167 ONS262166:ONS262167 OXO262166:OXO262167 PHK262166:PHK262167 PRG262166:PRG262167 QBC262166:QBC262167 QKY262166:QKY262167 QUU262166:QUU262167 REQ262166:REQ262167 ROM262166:ROM262167 RYI262166:RYI262167 SIE262166:SIE262167 SSA262166:SSA262167 TBW262166:TBW262167 TLS262166:TLS262167 TVO262166:TVO262167 UFK262166:UFK262167 UPG262166:UPG262167 UZC262166:UZC262167 VIY262166:VIY262167 VSU262166:VSU262167 WCQ262166:WCQ262167 WMM262166:WMM262167 WWI262166:WWI262167 AA327702:AA327703 JW327702:JW327703 TS327702:TS327703 ADO327702:ADO327703 ANK327702:ANK327703 AXG327702:AXG327703 BHC327702:BHC327703 BQY327702:BQY327703 CAU327702:CAU327703 CKQ327702:CKQ327703 CUM327702:CUM327703 DEI327702:DEI327703 DOE327702:DOE327703 DYA327702:DYA327703 EHW327702:EHW327703 ERS327702:ERS327703 FBO327702:FBO327703 FLK327702:FLK327703 FVG327702:FVG327703 GFC327702:GFC327703 GOY327702:GOY327703 GYU327702:GYU327703 HIQ327702:HIQ327703 HSM327702:HSM327703 ICI327702:ICI327703 IME327702:IME327703 IWA327702:IWA327703 JFW327702:JFW327703 JPS327702:JPS327703 JZO327702:JZO327703 KJK327702:KJK327703 KTG327702:KTG327703 LDC327702:LDC327703 LMY327702:LMY327703 LWU327702:LWU327703 MGQ327702:MGQ327703 MQM327702:MQM327703 NAI327702:NAI327703 NKE327702:NKE327703 NUA327702:NUA327703 ODW327702:ODW327703 ONS327702:ONS327703 OXO327702:OXO327703 PHK327702:PHK327703 PRG327702:PRG327703 QBC327702:QBC327703 QKY327702:QKY327703 QUU327702:QUU327703 REQ327702:REQ327703 ROM327702:ROM327703 RYI327702:RYI327703 SIE327702:SIE327703 SSA327702:SSA327703 TBW327702:TBW327703 TLS327702:TLS327703 TVO327702:TVO327703 UFK327702:UFK327703 UPG327702:UPG327703 UZC327702:UZC327703 VIY327702:VIY327703 VSU327702:VSU327703 WCQ327702:WCQ327703 WMM327702:WMM327703 WWI327702:WWI327703 AA393238:AA393239 JW393238:JW393239 TS393238:TS393239 ADO393238:ADO393239 ANK393238:ANK393239 AXG393238:AXG393239 BHC393238:BHC393239 BQY393238:BQY393239 CAU393238:CAU393239 CKQ393238:CKQ393239 CUM393238:CUM393239 DEI393238:DEI393239 DOE393238:DOE393239 DYA393238:DYA393239 EHW393238:EHW393239 ERS393238:ERS393239 FBO393238:FBO393239 FLK393238:FLK393239 FVG393238:FVG393239 GFC393238:GFC393239 GOY393238:GOY393239 GYU393238:GYU393239 HIQ393238:HIQ393239 HSM393238:HSM393239 ICI393238:ICI393239 IME393238:IME393239 IWA393238:IWA393239 JFW393238:JFW393239 JPS393238:JPS393239 JZO393238:JZO393239 KJK393238:KJK393239 KTG393238:KTG393239 LDC393238:LDC393239 LMY393238:LMY393239 LWU393238:LWU393239 MGQ393238:MGQ393239 MQM393238:MQM393239 NAI393238:NAI393239 NKE393238:NKE393239 NUA393238:NUA393239 ODW393238:ODW393239 ONS393238:ONS393239 OXO393238:OXO393239 PHK393238:PHK393239 PRG393238:PRG393239 QBC393238:QBC393239 QKY393238:QKY393239 QUU393238:QUU393239 REQ393238:REQ393239 ROM393238:ROM393239 RYI393238:RYI393239 SIE393238:SIE393239 SSA393238:SSA393239 TBW393238:TBW393239 TLS393238:TLS393239 TVO393238:TVO393239 UFK393238:UFK393239 UPG393238:UPG393239 UZC393238:UZC393239 VIY393238:VIY393239 VSU393238:VSU393239 WCQ393238:WCQ393239 WMM393238:WMM393239 WWI393238:WWI393239 AA458774:AA458775 JW458774:JW458775 TS458774:TS458775 ADO458774:ADO458775 ANK458774:ANK458775 AXG458774:AXG458775 BHC458774:BHC458775 BQY458774:BQY458775 CAU458774:CAU458775 CKQ458774:CKQ458775 CUM458774:CUM458775 DEI458774:DEI458775 DOE458774:DOE458775 DYA458774:DYA458775 EHW458774:EHW458775 ERS458774:ERS458775 FBO458774:FBO458775 FLK458774:FLK458775 FVG458774:FVG458775 GFC458774:GFC458775 GOY458774:GOY458775 GYU458774:GYU458775 HIQ458774:HIQ458775 HSM458774:HSM458775 ICI458774:ICI458775 IME458774:IME458775 IWA458774:IWA458775 JFW458774:JFW458775 JPS458774:JPS458775 JZO458774:JZO458775 KJK458774:KJK458775 KTG458774:KTG458775 LDC458774:LDC458775 LMY458774:LMY458775 LWU458774:LWU458775 MGQ458774:MGQ458775 MQM458774:MQM458775 NAI458774:NAI458775 NKE458774:NKE458775 NUA458774:NUA458775 ODW458774:ODW458775 ONS458774:ONS458775 OXO458774:OXO458775 PHK458774:PHK458775 PRG458774:PRG458775 QBC458774:QBC458775 QKY458774:QKY458775 QUU458774:QUU458775 REQ458774:REQ458775 ROM458774:ROM458775 RYI458774:RYI458775 SIE458774:SIE458775 SSA458774:SSA458775 TBW458774:TBW458775 TLS458774:TLS458775 TVO458774:TVO458775 UFK458774:UFK458775 UPG458774:UPG458775 UZC458774:UZC458775 VIY458774:VIY458775 VSU458774:VSU458775 WCQ458774:WCQ458775 WMM458774:WMM458775 WWI458774:WWI458775 AA524310:AA524311 JW524310:JW524311 TS524310:TS524311 ADO524310:ADO524311 ANK524310:ANK524311 AXG524310:AXG524311 BHC524310:BHC524311 BQY524310:BQY524311 CAU524310:CAU524311 CKQ524310:CKQ524311 CUM524310:CUM524311 DEI524310:DEI524311 DOE524310:DOE524311 DYA524310:DYA524311 EHW524310:EHW524311 ERS524310:ERS524311 FBO524310:FBO524311 FLK524310:FLK524311 FVG524310:FVG524311 GFC524310:GFC524311 GOY524310:GOY524311 GYU524310:GYU524311 HIQ524310:HIQ524311 HSM524310:HSM524311 ICI524310:ICI524311 IME524310:IME524311 IWA524310:IWA524311 JFW524310:JFW524311 JPS524310:JPS524311 JZO524310:JZO524311 KJK524310:KJK524311 KTG524310:KTG524311 LDC524310:LDC524311 LMY524310:LMY524311 LWU524310:LWU524311 MGQ524310:MGQ524311 MQM524310:MQM524311 NAI524310:NAI524311 NKE524310:NKE524311 NUA524310:NUA524311 ODW524310:ODW524311 ONS524310:ONS524311 OXO524310:OXO524311 PHK524310:PHK524311 PRG524310:PRG524311 QBC524310:QBC524311 QKY524310:QKY524311 QUU524310:QUU524311 REQ524310:REQ524311 ROM524310:ROM524311 RYI524310:RYI524311 SIE524310:SIE524311 SSA524310:SSA524311 TBW524310:TBW524311 TLS524310:TLS524311 TVO524310:TVO524311 UFK524310:UFK524311 UPG524310:UPG524311 UZC524310:UZC524311 VIY524310:VIY524311 VSU524310:VSU524311 WCQ524310:WCQ524311 WMM524310:WMM524311 WWI524310:WWI524311 AA589846:AA589847 JW589846:JW589847 TS589846:TS589847 ADO589846:ADO589847 ANK589846:ANK589847 AXG589846:AXG589847 BHC589846:BHC589847 BQY589846:BQY589847 CAU589846:CAU589847 CKQ589846:CKQ589847 CUM589846:CUM589847 DEI589846:DEI589847 DOE589846:DOE589847 DYA589846:DYA589847 EHW589846:EHW589847 ERS589846:ERS589847 FBO589846:FBO589847 FLK589846:FLK589847 FVG589846:FVG589847 GFC589846:GFC589847 GOY589846:GOY589847 GYU589846:GYU589847 HIQ589846:HIQ589847 HSM589846:HSM589847 ICI589846:ICI589847 IME589846:IME589847 IWA589846:IWA589847 JFW589846:JFW589847 JPS589846:JPS589847 JZO589846:JZO589847 KJK589846:KJK589847 KTG589846:KTG589847 LDC589846:LDC589847 LMY589846:LMY589847 LWU589846:LWU589847 MGQ589846:MGQ589847 MQM589846:MQM589847 NAI589846:NAI589847 NKE589846:NKE589847 NUA589846:NUA589847 ODW589846:ODW589847 ONS589846:ONS589847 OXO589846:OXO589847 PHK589846:PHK589847 PRG589846:PRG589847 QBC589846:QBC589847 QKY589846:QKY589847 QUU589846:QUU589847 REQ589846:REQ589847 ROM589846:ROM589847 RYI589846:RYI589847 SIE589846:SIE589847 SSA589846:SSA589847 TBW589846:TBW589847 TLS589846:TLS589847 TVO589846:TVO589847 UFK589846:UFK589847 UPG589846:UPG589847 UZC589846:UZC589847 VIY589846:VIY589847 VSU589846:VSU589847 WCQ589846:WCQ589847 WMM589846:WMM589847 WWI589846:WWI589847 AA655382:AA655383 JW655382:JW655383 TS655382:TS655383 ADO655382:ADO655383 ANK655382:ANK655383 AXG655382:AXG655383 BHC655382:BHC655383 BQY655382:BQY655383 CAU655382:CAU655383 CKQ655382:CKQ655383 CUM655382:CUM655383 DEI655382:DEI655383 DOE655382:DOE655383 DYA655382:DYA655383 EHW655382:EHW655383 ERS655382:ERS655383 FBO655382:FBO655383 FLK655382:FLK655383 FVG655382:FVG655383 GFC655382:GFC655383 GOY655382:GOY655383 GYU655382:GYU655383 HIQ655382:HIQ655383 HSM655382:HSM655383 ICI655382:ICI655383 IME655382:IME655383 IWA655382:IWA655383 JFW655382:JFW655383 JPS655382:JPS655383 JZO655382:JZO655383 KJK655382:KJK655383 KTG655382:KTG655383 LDC655382:LDC655383 LMY655382:LMY655383 LWU655382:LWU655383 MGQ655382:MGQ655383 MQM655382:MQM655383 NAI655382:NAI655383 NKE655382:NKE655383 NUA655382:NUA655383 ODW655382:ODW655383 ONS655382:ONS655383 OXO655382:OXO655383 PHK655382:PHK655383 PRG655382:PRG655383 QBC655382:QBC655383 QKY655382:QKY655383 QUU655382:QUU655383 REQ655382:REQ655383 ROM655382:ROM655383 RYI655382:RYI655383 SIE655382:SIE655383 SSA655382:SSA655383 TBW655382:TBW655383 TLS655382:TLS655383 TVO655382:TVO655383 UFK655382:UFK655383 UPG655382:UPG655383 UZC655382:UZC655383 VIY655382:VIY655383 VSU655382:VSU655383 WCQ655382:WCQ655383 WMM655382:WMM655383 WWI655382:WWI655383 AA720918:AA720919 JW720918:JW720919 TS720918:TS720919 ADO720918:ADO720919 ANK720918:ANK720919 AXG720918:AXG720919 BHC720918:BHC720919 BQY720918:BQY720919 CAU720918:CAU720919 CKQ720918:CKQ720919 CUM720918:CUM720919 DEI720918:DEI720919 DOE720918:DOE720919 DYA720918:DYA720919 EHW720918:EHW720919 ERS720918:ERS720919 FBO720918:FBO720919 FLK720918:FLK720919 FVG720918:FVG720919 GFC720918:GFC720919 GOY720918:GOY720919 GYU720918:GYU720919 HIQ720918:HIQ720919 HSM720918:HSM720919 ICI720918:ICI720919 IME720918:IME720919 IWA720918:IWA720919 JFW720918:JFW720919 JPS720918:JPS720919 JZO720918:JZO720919 KJK720918:KJK720919 KTG720918:KTG720919 LDC720918:LDC720919 LMY720918:LMY720919 LWU720918:LWU720919 MGQ720918:MGQ720919 MQM720918:MQM720919 NAI720918:NAI720919 NKE720918:NKE720919 NUA720918:NUA720919 ODW720918:ODW720919 ONS720918:ONS720919 OXO720918:OXO720919 PHK720918:PHK720919 PRG720918:PRG720919 QBC720918:QBC720919 QKY720918:QKY720919 QUU720918:QUU720919 REQ720918:REQ720919 ROM720918:ROM720919 RYI720918:RYI720919 SIE720918:SIE720919 SSA720918:SSA720919 TBW720918:TBW720919 TLS720918:TLS720919 TVO720918:TVO720919 UFK720918:UFK720919 UPG720918:UPG720919 UZC720918:UZC720919 VIY720918:VIY720919 VSU720918:VSU720919 WCQ720918:WCQ720919 WMM720918:WMM720919 WWI720918:WWI720919 AA786454:AA786455 JW786454:JW786455 TS786454:TS786455 ADO786454:ADO786455 ANK786454:ANK786455 AXG786454:AXG786455 BHC786454:BHC786455 BQY786454:BQY786455 CAU786454:CAU786455 CKQ786454:CKQ786455 CUM786454:CUM786455 DEI786454:DEI786455 DOE786454:DOE786455 DYA786454:DYA786455 EHW786454:EHW786455 ERS786454:ERS786455 FBO786454:FBO786455 FLK786454:FLK786455 FVG786454:FVG786455 GFC786454:GFC786455 GOY786454:GOY786455 GYU786454:GYU786455 HIQ786454:HIQ786455 HSM786454:HSM786455 ICI786454:ICI786455 IME786454:IME786455 IWA786454:IWA786455 JFW786454:JFW786455 JPS786454:JPS786455 JZO786454:JZO786455 KJK786454:KJK786455 KTG786454:KTG786455 LDC786454:LDC786455 LMY786454:LMY786455 LWU786454:LWU786455 MGQ786454:MGQ786455 MQM786454:MQM786455 NAI786454:NAI786455 NKE786454:NKE786455 NUA786454:NUA786455 ODW786454:ODW786455 ONS786454:ONS786455 OXO786454:OXO786455 PHK786454:PHK786455 PRG786454:PRG786455 QBC786454:QBC786455 QKY786454:QKY786455 QUU786454:QUU786455 REQ786454:REQ786455 ROM786454:ROM786455 RYI786454:RYI786455 SIE786454:SIE786455 SSA786454:SSA786455 TBW786454:TBW786455 TLS786454:TLS786455 TVO786454:TVO786455 UFK786454:UFK786455 UPG786454:UPG786455 UZC786454:UZC786455 VIY786454:VIY786455 VSU786454:VSU786455 WCQ786454:WCQ786455 WMM786454:WMM786455 WWI786454:WWI786455 AA851990:AA851991 JW851990:JW851991 TS851990:TS851991 ADO851990:ADO851991 ANK851990:ANK851991 AXG851990:AXG851991 BHC851990:BHC851991 BQY851990:BQY851991 CAU851990:CAU851991 CKQ851990:CKQ851991 CUM851990:CUM851991 DEI851990:DEI851991 DOE851990:DOE851991 DYA851990:DYA851991 EHW851990:EHW851991 ERS851990:ERS851991 FBO851990:FBO851991 FLK851990:FLK851991 FVG851990:FVG851991 GFC851990:GFC851991 GOY851990:GOY851991 GYU851990:GYU851991 HIQ851990:HIQ851991 HSM851990:HSM851991 ICI851990:ICI851991 IME851990:IME851991 IWA851990:IWA851991 JFW851990:JFW851991 JPS851990:JPS851991 JZO851990:JZO851991 KJK851990:KJK851991 KTG851990:KTG851991 LDC851990:LDC851991 LMY851990:LMY851991 LWU851990:LWU851991 MGQ851990:MGQ851991 MQM851990:MQM851991 NAI851990:NAI851991 NKE851990:NKE851991 NUA851990:NUA851991 ODW851990:ODW851991 ONS851990:ONS851991 OXO851990:OXO851991 PHK851990:PHK851991 PRG851990:PRG851991 QBC851990:QBC851991 QKY851990:QKY851991 QUU851990:QUU851991 REQ851990:REQ851991 ROM851990:ROM851991 RYI851990:RYI851991 SIE851990:SIE851991 SSA851990:SSA851991 TBW851990:TBW851991 TLS851990:TLS851991 TVO851990:TVO851991 UFK851990:UFK851991 UPG851990:UPG851991 UZC851990:UZC851991 VIY851990:VIY851991 VSU851990:VSU851991 WCQ851990:WCQ851991 WMM851990:WMM851991 WWI851990:WWI851991 AA917526:AA917527 JW917526:JW917527 TS917526:TS917527 ADO917526:ADO917527 ANK917526:ANK917527 AXG917526:AXG917527 BHC917526:BHC917527 BQY917526:BQY917527 CAU917526:CAU917527 CKQ917526:CKQ917527 CUM917526:CUM917527 DEI917526:DEI917527 DOE917526:DOE917527 DYA917526:DYA917527 EHW917526:EHW917527 ERS917526:ERS917527 FBO917526:FBO917527 FLK917526:FLK917527 FVG917526:FVG917527 GFC917526:GFC917527 GOY917526:GOY917527 GYU917526:GYU917527 HIQ917526:HIQ917527 HSM917526:HSM917527 ICI917526:ICI917527 IME917526:IME917527 IWA917526:IWA917527 JFW917526:JFW917527 JPS917526:JPS917527 JZO917526:JZO917527 KJK917526:KJK917527 KTG917526:KTG917527 LDC917526:LDC917527 LMY917526:LMY917527 LWU917526:LWU917527 MGQ917526:MGQ917527 MQM917526:MQM917527 NAI917526:NAI917527 NKE917526:NKE917527 NUA917526:NUA917527 ODW917526:ODW917527 ONS917526:ONS917527 OXO917526:OXO917527 PHK917526:PHK917527 PRG917526:PRG917527 QBC917526:QBC917527 QKY917526:QKY917527 QUU917526:QUU917527 REQ917526:REQ917527 ROM917526:ROM917527 RYI917526:RYI917527 SIE917526:SIE917527 SSA917526:SSA917527 TBW917526:TBW917527 TLS917526:TLS917527 TVO917526:TVO917527 UFK917526:UFK917527 UPG917526:UPG917527 UZC917526:UZC917527 VIY917526:VIY917527 VSU917526:VSU917527 WCQ917526:WCQ917527 WMM917526:WMM917527 WWI917526:WWI917527 AA983062:AA983063 JW983062:JW983063 TS983062:TS983063 ADO983062:ADO983063 ANK983062:ANK983063 AXG983062:AXG983063 BHC983062:BHC983063 BQY983062:BQY983063 CAU983062:CAU983063 CKQ983062:CKQ983063 CUM983062:CUM983063 DEI983062:DEI983063 DOE983062:DOE983063 DYA983062:DYA983063 EHW983062:EHW983063 ERS983062:ERS983063 FBO983062:FBO983063 FLK983062:FLK983063 FVG983062:FVG983063 GFC983062:GFC983063 GOY983062:GOY983063 GYU983062:GYU983063 HIQ983062:HIQ983063 HSM983062:HSM983063 ICI983062:ICI983063 IME983062:IME983063 IWA983062:IWA983063 JFW983062:JFW983063 JPS983062:JPS983063 JZO983062:JZO983063 KJK983062:KJK983063 KTG983062:KTG983063 LDC983062:LDC983063 LMY983062:LMY983063 LWU983062:LWU983063 MGQ983062:MGQ983063 MQM983062:MQM983063 NAI983062:NAI983063 NKE983062:NKE983063 NUA983062:NUA983063 ODW983062:ODW983063 ONS983062:ONS983063 OXO983062:OXO983063 PHK983062:PHK983063 PRG983062:PRG983063 QBC983062:QBC983063 QKY983062:QKY983063 QUU983062:QUU983063 REQ983062:REQ983063 ROM983062:ROM983063 RYI983062:RYI983063 SIE983062:SIE983063 SSA983062:SSA983063 TBW983062:TBW983063 TLS983062:TLS983063 TVO983062:TVO983063 UFK983062:UFK983063 UPG983062:UPG983063 UZC983062:UZC983063 VIY983062:VIY983063 VSU983062:VSU983063 WCQ983062:WCQ983063 WMM983062:WMM983063 WWI983062:WWI983063 Q8 JM8 TI8 ADE8 ANA8 AWW8 BGS8 BQO8 CAK8 CKG8 CUC8 DDY8 DNU8 DXQ8 EHM8 ERI8 FBE8 FLA8 FUW8 GES8 GOO8 GYK8 HIG8 HSC8 IBY8 ILU8 IVQ8 JFM8 JPI8 JZE8 KJA8 KSW8 LCS8 LMO8 LWK8 MGG8 MQC8 MZY8 NJU8 NTQ8 ODM8 ONI8 OXE8 PHA8 PQW8 QAS8 QKO8 QUK8 REG8 ROC8 RXY8 SHU8 SRQ8 TBM8 TLI8 TVE8 UFA8 UOW8 UYS8 VIO8 VSK8 WCG8 WMC8 WVY8 Q65544 JM65544 TI65544 ADE65544 ANA65544 AWW65544 BGS65544 BQO65544 CAK65544 CKG65544 CUC65544 DDY65544 DNU65544 DXQ65544 EHM65544 ERI65544 FBE65544 FLA65544 FUW65544 GES65544 GOO65544 GYK65544 HIG65544 HSC65544 IBY65544 ILU65544 IVQ65544 JFM65544 JPI65544 JZE65544 KJA65544 KSW65544 LCS65544 LMO65544 LWK65544 MGG65544 MQC65544 MZY65544 NJU65544 NTQ65544 ODM65544 ONI65544 OXE65544 PHA65544 PQW65544 QAS65544 QKO65544 QUK65544 REG65544 ROC65544 RXY65544 SHU65544 SRQ65544 TBM65544 TLI65544 TVE65544 UFA65544 UOW65544 UYS65544 VIO65544 VSK65544 WCG65544 WMC65544 WVY65544 Q131080 JM131080 TI131080 ADE131080 ANA131080 AWW131080 BGS131080 BQO131080 CAK131080 CKG131080 CUC131080 DDY131080 DNU131080 DXQ131080 EHM131080 ERI131080 FBE131080 FLA131080 FUW131080 GES131080 GOO131080 GYK131080 HIG131080 HSC131080 IBY131080 ILU131080 IVQ131080 JFM131080 JPI131080 JZE131080 KJA131080 KSW131080 LCS131080 LMO131080 LWK131080 MGG131080 MQC131080 MZY131080 NJU131080 NTQ131080 ODM131080 ONI131080 OXE131080 PHA131080 PQW131080 QAS131080 QKO131080 QUK131080 REG131080 ROC131080 RXY131080 SHU131080 SRQ131080 TBM131080 TLI131080 TVE131080 UFA131080 UOW131080 UYS131080 VIO131080 VSK131080 WCG131080 WMC131080 WVY131080 Q196616 JM196616 TI196616 ADE196616 ANA196616 AWW196616 BGS196616 BQO196616 CAK196616 CKG196616 CUC196616 DDY196616 DNU196616 DXQ196616 EHM196616 ERI196616 FBE196616 FLA196616 FUW196616 GES196616 GOO196616 GYK196616 HIG196616 HSC196616 IBY196616 ILU196616 IVQ196616 JFM196616 JPI196616 JZE196616 KJA196616 KSW196616 LCS196616 LMO196616 LWK196616 MGG196616 MQC196616 MZY196616 NJU196616 NTQ196616 ODM196616 ONI196616 OXE196616 PHA196616 PQW196616 QAS196616 QKO196616 QUK196616 REG196616 ROC196616 RXY196616 SHU196616 SRQ196616 TBM196616 TLI196616 TVE196616 UFA196616 UOW196616 UYS196616 VIO196616 VSK196616 WCG196616 WMC196616 WVY196616 Q262152 JM262152 TI262152 ADE262152 ANA262152 AWW262152 BGS262152 BQO262152 CAK262152 CKG262152 CUC262152 DDY262152 DNU262152 DXQ262152 EHM262152 ERI262152 FBE262152 FLA262152 FUW262152 GES262152 GOO262152 GYK262152 HIG262152 HSC262152 IBY262152 ILU262152 IVQ262152 JFM262152 JPI262152 JZE262152 KJA262152 KSW262152 LCS262152 LMO262152 LWK262152 MGG262152 MQC262152 MZY262152 NJU262152 NTQ262152 ODM262152 ONI262152 OXE262152 PHA262152 PQW262152 QAS262152 QKO262152 QUK262152 REG262152 ROC262152 RXY262152 SHU262152 SRQ262152 TBM262152 TLI262152 TVE262152 UFA262152 UOW262152 UYS262152 VIO262152 VSK262152 WCG262152 WMC262152 WVY262152 Q327688 JM327688 TI327688 ADE327688 ANA327688 AWW327688 BGS327688 BQO327688 CAK327688 CKG327688 CUC327688 DDY327688 DNU327688 DXQ327688 EHM327688 ERI327688 FBE327688 FLA327688 FUW327688 GES327688 GOO327688 GYK327688 HIG327688 HSC327688 IBY327688 ILU327688 IVQ327688 JFM327688 JPI327688 JZE327688 KJA327688 KSW327688 LCS327688 LMO327688 LWK327688 MGG327688 MQC327688 MZY327688 NJU327688 NTQ327688 ODM327688 ONI327688 OXE327688 PHA327688 PQW327688 QAS327688 QKO327688 QUK327688 REG327688 ROC327688 RXY327688 SHU327688 SRQ327688 TBM327688 TLI327688 TVE327688 UFA327688 UOW327688 UYS327688 VIO327688 VSK327688 WCG327688 WMC327688 WVY327688 Q393224 JM393224 TI393224 ADE393224 ANA393224 AWW393224 BGS393224 BQO393224 CAK393224 CKG393224 CUC393224 DDY393224 DNU393224 DXQ393224 EHM393224 ERI393224 FBE393224 FLA393224 FUW393224 GES393224 GOO393224 GYK393224 HIG393224 HSC393224 IBY393224 ILU393224 IVQ393224 JFM393224 JPI393224 JZE393224 KJA393224 KSW393224 LCS393224 LMO393224 LWK393224 MGG393224 MQC393224 MZY393224 NJU393224 NTQ393224 ODM393224 ONI393224 OXE393224 PHA393224 PQW393224 QAS393224 QKO393224 QUK393224 REG393224 ROC393224 RXY393224 SHU393224 SRQ393224 TBM393224 TLI393224 TVE393224 UFA393224 UOW393224 UYS393224 VIO393224 VSK393224 WCG393224 WMC393224 WVY393224 Q458760 JM458760 TI458760 ADE458760 ANA458760 AWW458760 BGS458760 BQO458760 CAK458760 CKG458760 CUC458760 DDY458760 DNU458760 DXQ458760 EHM458760 ERI458760 FBE458760 FLA458760 FUW458760 GES458760 GOO458760 GYK458760 HIG458760 HSC458760 IBY458760 ILU458760 IVQ458760 JFM458760 JPI458760 JZE458760 KJA458760 KSW458760 LCS458760 LMO458760 LWK458760 MGG458760 MQC458760 MZY458760 NJU458760 NTQ458760 ODM458760 ONI458760 OXE458760 PHA458760 PQW458760 QAS458760 QKO458760 QUK458760 REG458760 ROC458760 RXY458760 SHU458760 SRQ458760 TBM458760 TLI458760 TVE458760 UFA458760 UOW458760 UYS458760 VIO458760 VSK458760 WCG458760 WMC458760 WVY458760 Q524296 JM524296 TI524296 ADE524296 ANA524296 AWW524296 BGS524296 BQO524296 CAK524296 CKG524296 CUC524296 DDY524296 DNU524296 DXQ524296 EHM524296 ERI524296 FBE524296 FLA524296 FUW524296 GES524296 GOO524296 GYK524296 HIG524296 HSC524296 IBY524296 ILU524296 IVQ524296 JFM524296 JPI524296 JZE524296 KJA524296 KSW524296 LCS524296 LMO524296 LWK524296 MGG524296 MQC524296 MZY524296 NJU524296 NTQ524296 ODM524296 ONI524296 OXE524296 PHA524296 PQW524296 QAS524296 QKO524296 QUK524296 REG524296 ROC524296 RXY524296 SHU524296 SRQ524296 TBM524296 TLI524296 TVE524296 UFA524296 UOW524296 UYS524296 VIO524296 VSK524296 WCG524296 WMC524296 WVY524296 Q589832 JM589832 TI589832 ADE589832 ANA589832 AWW589832 BGS589832 BQO589832 CAK589832 CKG589832 CUC589832 DDY589832 DNU589832 DXQ589832 EHM589832 ERI589832 FBE589832 FLA589832 FUW589832 GES589832 GOO589832 GYK589832 HIG589832 HSC589832 IBY589832 ILU589832 IVQ589832 JFM589832 JPI589832 JZE589832 KJA589832 KSW589832 LCS589832 LMO589832 LWK589832 MGG589832 MQC589832 MZY589832 NJU589832 NTQ589832 ODM589832 ONI589832 OXE589832 PHA589832 PQW589832 QAS589832 QKO589832 QUK589832 REG589832 ROC589832 RXY589832 SHU589832 SRQ589832 TBM589832 TLI589832 TVE589832 UFA589832 UOW589832 UYS589832 VIO589832 VSK589832 WCG589832 WMC589832 WVY589832 Q655368 JM655368 TI655368 ADE655368 ANA655368 AWW655368 BGS655368 BQO655368 CAK655368 CKG655368 CUC655368 DDY655368 DNU655368 DXQ655368 EHM655368 ERI655368 FBE655368 FLA655368 FUW655368 GES655368 GOO655368 GYK655368 HIG655368 HSC655368 IBY655368 ILU655368 IVQ655368 JFM655368 JPI655368 JZE655368 KJA655368 KSW655368 LCS655368 LMO655368 LWK655368 MGG655368 MQC655368 MZY655368 NJU655368 NTQ655368 ODM655368 ONI655368 OXE655368 PHA655368 PQW655368 QAS655368 QKO655368 QUK655368 REG655368 ROC655368 RXY655368 SHU655368 SRQ655368 TBM655368 TLI655368 TVE655368 UFA655368 UOW655368 UYS655368 VIO655368 VSK655368 WCG655368 WMC655368 WVY655368 Q720904 JM720904 TI720904 ADE720904 ANA720904 AWW720904 BGS720904 BQO720904 CAK720904 CKG720904 CUC720904 DDY720904 DNU720904 DXQ720904 EHM720904 ERI720904 FBE720904 FLA720904 FUW720904 GES720904 GOO720904 GYK720904 HIG720904 HSC720904 IBY720904 ILU720904 IVQ720904 JFM720904 JPI720904 JZE720904 KJA720904 KSW720904 LCS720904 LMO720904 LWK720904 MGG720904 MQC720904 MZY720904 NJU720904 NTQ720904 ODM720904 ONI720904 OXE720904 PHA720904 PQW720904 QAS720904 QKO720904 QUK720904 REG720904 ROC720904 RXY720904 SHU720904 SRQ720904 TBM720904 TLI720904 TVE720904 UFA720904 UOW720904 UYS720904 VIO720904 VSK720904 WCG720904 WMC720904 WVY720904 Q786440 JM786440 TI786440 ADE786440 ANA786440 AWW786440 BGS786440 BQO786440 CAK786440 CKG786440 CUC786440 DDY786440 DNU786440 DXQ786440 EHM786440 ERI786440 FBE786440 FLA786440 FUW786440 GES786440 GOO786440 GYK786440 HIG786440 HSC786440 IBY786440 ILU786440 IVQ786440 JFM786440 JPI786440 JZE786440 KJA786440 KSW786440 LCS786440 LMO786440 LWK786440 MGG786440 MQC786440 MZY786440 NJU786440 NTQ786440 ODM786440 ONI786440 OXE786440 PHA786440 PQW786440 QAS786440 QKO786440 QUK786440 REG786440 ROC786440 RXY786440 SHU786440 SRQ786440 TBM786440 TLI786440 TVE786440 UFA786440 UOW786440 UYS786440 VIO786440 VSK786440 WCG786440 WMC786440 WVY786440 Q851976 JM851976 TI851976 ADE851976 ANA851976 AWW851976 BGS851976 BQO851976 CAK851976 CKG851976 CUC851976 DDY851976 DNU851976 DXQ851976 EHM851976 ERI851976 FBE851976 FLA851976 FUW851976 GES851976 GOO851976 GYK851976 HIG851976 HSC851976 IBY851976 ILU851976 IVQ851976 JFM851976 JPI851976 JZE851976 KJA851976 KSW851976 LCS851976 LMO851976 LWK851976 MGG851976 MQC851976 MZY851976 NJU851976 NTQ851976 ODM851976 ONI851976 OXE851976 PHA851976 PQW851976 QAS851976 QKO851976 QUK851976 REG851976 ROC851976 RXY851976 SHU851976 SRQ851976 TBM851976 TLI851976 TVE851976 UFA851976 UOW851976 UYS851976 VIO851976 VSK851976 WCG851976 WMC851976 WVY851976 Q917512 JM917512 TI917512 ADE917512 ANA917512 AWW917512 BGS917512 BQO917512 CAK917512 CKG917512 CUC917512 DDY917512 DNU917512 DXQ917512 EHM917512 ERI917512 FBE917512 FLA917512 FUW917512 GES917512 GOO917512 GYK917512 HIG917512 HSC917512 IBY917512 ILU917512 IVQ917512 JFM917512 JPI917512 JZE917512 KJA917512 KSW917512 LCS917512 LMO917512 LWK917512 MGG917512 MQC917512 MZY917512 NJU917512 NTQ917512 ODM917512 ONI917512 OXE917512 PHA917512 PQW917512 QAS917512 QKO917512 QUK917512 REG917512 ROC917512 RXY917512 SHU917512 SRQ917512 TBM917512 TLI917512 TVE917512 UFA917512 UOW917512 UYS917512 VIO917512 VSK917512 WCG917512 WMC917512 WVY917512 Q983048 JM983048 TI983048 ADE983048 ANA983048 AWW983048 BGS983048 BQO983048 CAK983048 CKG983048 CUC983048 DDY983048 DNU983048 DXQ983048 EHM983048 ERI983048 FBE983048 FLA983048 FUW983048 GES983048 GOO983048 GYK983048 HIG983048 HSC983048 IBY983048 ILU983048 IVQ983048 JFM983048 JPI983048 JZE983048 KJA983048 KSW983048 LCS983048 LMO983048 LWK983048 MGG983048 MQC983048 MZY983048 NJU983048 NTQ983048 ODM983048 ONI983048 OXE983048 PHA983048 PQW983048 QAS983048 QKO983048 QUK983048 REG983048 ROC983048 RXY983048 SHU983048 SRQ983048 TBM983048 TLI983048 TVE983048 UFA983048 UOW983048 UYS983048 VIO983048 VSK983048 WCG983048 WMC983048 WVY983048 Y25:Y26 JU25:JU26 TQ25:TQ26 ADM25:ADM26 ANI25:ANI26 AXE25:AXE26 BHA25:BHA26 BQW25:BQW26 CAS25:CAS26 CKO25:CKO26 CUK25:CUK26 DEG25:DEG26 DOC25:DOC26 DXY25:DXY26 EHU25:EHU26 ERQ25:ERQ26 FBM25:FBM26 FLI25:FLI26 FVE25:FVE26 GFA25:GFA26 GOW25:GOW26 GYS25:GYS26 HIO25:HIO26 HSK25:HSK26 ICG25:ICG26 IMC25:IMC26 IVY25:IVY26 JFU25:JFU26 JPQ25:JPQ26 JZM25:JZM26 KJI25:KJI26 KTE25:KTE26 LDA25:LDA26 LMW25:LMW26 LWS25:LWS26 MGO25:MGO26 MQK25:MQK26 NAG25:NAG26 NKC25:NKC26 NTY25:NTY26 ODU25:ODU26 ONQ25:ONQ26 OXM25:OXM26 PHI25:PHI26 PRE25:PRE26 QBA25:QBA26 QKW25:QKW26 QUS25:QUS26 REO25:REO26 ROK25:ROK26 RYG25:RYG26 SIC25:SIC26 SRY25:SRY26 TBU25:TBU26 TLQ25:TLQ26 TVM25:TVM26 UFI25:UFI26 UPE25:UPE26 UZA25:UZA26 VIW25:VIW26 VSS25:VSS26 WCO25:WCO26 WMK25:WMK26 WWG25:WWG26 Y65561:Y65562 JU65561:JU65562 TQ65561:TQ65562 ADM65561:ADM65562 ANI65561:ANI65562 AXE65561:AXE65562 BHA65561:BHA65562 BQW65561:BQW65562 CAS65561:CAS65562 CKO65561:CKO65562 CUK65561:CUK65562 DEG65561:DEG65562 DOC65561:DOC65562 DXY65561:DXY65562 EHU65561:EHU65562 ERQ65561:ERQ65562 FBM65561:FBM65562 FLI65561:FLI65562 FVE65561:FVE65562 GFA65561:GFA65562 GOW65561:GOW65562 GYS65561:GYS65562 HIO65561:HIO65562 HSK65561:HSK65562 ICG65561:ICG65562 IMC65561:IMC65562 IVY65561:IVY65562 JFU65561:JFU65562 JPQ65561:JPQ65562 JZM65561:JZM65562 KJI65561:KJI65562 KTE65561:KTE65562 LDA65561:LDA65562 LMW65561:LMW65562 LWS65561:LWS65562 MGO65561:MGO65562 MQK65561:MQK65562 NAG65561:NAG65562 NKC65561:NKC65562 NTY65561:NTY65562 ODU65561:ODU65562 ONQ65561:ONQ65562 OXM65561:OXM65562 PHI65561:PHI65562 PRE65561:PRE65562 QBA65561:QBA65562 QKW65561:QKW65562 QUS65561:QUS65562 REO65561:REO65562 ROK65561:ROK65562 RYG65561:RYG65562 SIC65561:SIC65562 SRY65561:SRY65562 TBU65561:TBU65562 TLQ65561:TLQ65562 TVM65561:TVM65562 UFI65561:UFI65562 UPE65561:UPE65562 UZA65561:UZA65562 VIW65561:VIW65562 VSS65561:VSS65562 WCO65561:WCO65562 WMK65561:WMK65562 WWG65561:WWG65562 Y131097:Y131098 JU131097:JU131098 TQ131097:TQ131098 ADM131097:ADM131098 ANI131097:ANI131098 AXE131097:AXE131098 BHA131097:BHA131098 BQW131097:BQW131098 CAS131097:CAS131098 CKO131097:CKO131098 CUK131097:CUK131098 DEG131097:DEG131098 DOC131097:DOC131098 DXY131097:DXY131098 EHU131097:EHU131098 ERQ131097:ERQ131098 FBM131097:FBM131098 FLI131097:FLI131098 FVE131097:FVE131098 GFA131097:GFA131098 GOW131097:GOW131098 GYS131097:GYS131098 HIO131097:HIO131098 HSK131097:HSK131098 ICG131097:ICG131098 IMC131097:IMC131098 IVY131097:IVY131098 JFU131097:JFU131098 JPQ131097:JPQ131098 JZM131097:JZM131098 KJI131097:KJI131098 KTE131097:KTE131098 LDA131097:LDA131098 LMW131097:LMW131098 LWS131097:LWS131098 MGO131097:MGO131098 MQK131097:MQK131098 NAG131097:NAG131098 NKC131097:NKC131098 NTY131097:NTY131098 ODU131097:ODU131098 ONQ131097:ONQ131098 OXM131097:OXM131098 PHI131097:PHI131098 PRE131097:PRE131098 QBA131097:QBA131098 QKW131097:QKW131098 QUS131097:QUS131098 REO131097:REO131098 ROK131097:ROK131098 RYG131097:RYG131098 SIC131097:SIC131098 SRY131097:SRY131098 TBU131097:TBU131098 TLQ131097:TLQ131098 TVM131097:TVM131098 UFI131097:UFI131098 UPE131097:UPE131098 UZA131097:UZA131098 VIW131097:VIW131098 VSS131097:VSS131098 WCO131097:WCO131098 WMK131097:WMK131098 WWG131097:WWG131098 Y196633:Y196634 JU196633:JU196634 TQ196633:TQ196634 ADM196633:ADM196634 ANI196633:ANI196634 AXE196633:AXE196634 BHA196633:BHA196634 BQW196633:BQW196634 CAS196633:CAS196634 CKO196633:CKO196634 CUK196633:CUK196634 DEG196633:DEG196634 DOC196633:DOC196634 DXY196633:DXY196634 EHU196633:EHU196634 ERQ196633:ERQ196634 FBM196633:FBM196634 FLI196633:FLI196634 FVE196633:FVE196634 GFA196633:GFA196634 GOW196633:GOW196634 GYS196633:GYS196634 HIO196633:HIO196634 HSK196633:HSK196634 ICG196633:ICG196634 IMC196633:IMC196634 IVY196633:IVY196634 JFU196633:JFU196634 JPQ196633:JPQ196634 JZM196633:JZM196634 KJI196633:KJI196634 KTE196633:KTE196634 LDA196633:LDA196634 LMW196633:LMW196634 LWS196633:LWS196634 MGO196633:MGO196634 MQK196633:MQK196634 NAG196633:NAG196634 NKC196633:NKC196634 NTY196633:NTY196634 ODU196633:ODU196634 ONQ196633:ONQ196634 OXM196633:OXM196634 PHI196633:PHI196634 PRE196633:PRE196634 QBA196633:QBA196634 QKW196633:QKW196634 QUS196633:QUS196634 REO196633:REO196634 ROK196633:ROK196634 RYG196633:RYG196634 SIC196633:SIC196634 SRY196633:SRY196634 TBU196633:TBU196634 TLQ196633:TLQ196634 TVM196633:TVM196634 UFI196633:UFI196634 UPE196633:UPE196634 UZA196633:UZA196634 VIW196633:VIW196634 VSS196633:VSS196634 WCO196633:WCO196634 WMK196633:WMK196634 WWG196633:WWG196634 Y262169:Y262170 JU262169:JU262170 TQ262169:TQ262170 ADM262169:ADM262170 ANI262169:ANI262170 AXE262169:AXE262170 BHA262169:BHA262170 BQW262169:BQW262170 CAS262169:CAS262170 CKO262169:CKO262170 CUK262169:CUK262170 DEG262169:DEG262170 DOC262169:DOC262170 DXY262169:DXY262170 EHU262169:EHU262170 ERQ262169:ERQ262170 FBM262169:FBM262170 FLI262169:FLI262170 FVE262169:FVE262170 GFA262169:GFA262170 GOW262169:GOW262170 GYS262169:GYS262170 HIO262169:HIO262170 HSK262169:HSK262170 ICG262169:ICG262170 IMC262169:IMC262170 IVY262169:IVY262170 JFU262169:JFU262170 JPQ262169:JPQ262170 JZM262169:JZM262170 KJI262169:KJI262170 KTE262169:KTE262170 LDA262169:LDA262170 LMW262169:LMW262170 LWS262169:LWS262170 MGO262169:MGO262170 MQK262169:MQK262170 NAG262169:NAG262170 NKC262169:NKC262170 NTY262169:NTY262170 ODU262169:ODU262170 ONQ262169:ONQ262170 OXM262169:OXM262170 PHI262169:PHI262170 PRE262169:PRE262170 QBA262169:QBA262170 QKW262169:QKW262170 QUS262169:QUS262170 REO262169:REO262170 ROK262169:ROK262170 RYG262169:RYG262170 SIC262169:SIC262170 SRY262169:SRY262170 TBU262169:TBU262170 TLQ262169:TLQ262170 TVM262169:TVM262170 UFI262169:UFI262170 UPE262169:UPE262170 UZA262169:UZA262170 VIW262169:VIW262170 VSS262169:VSS262170 WCO262169:WCO262170 WMK262169:WMK262170 WWG262169:WWG262170 Y327705:Y327706 JU327705:JU327706 TQ327705:TQ327706 ADM327705:ADM327706 ANI327705:ANI327706 AXE327705:AXE327706 BHA327705:BHA327706 BQW327705:BQW327706 CAS327705:CAS327706 CKO327705:CKO327706 CUK327705:CUK327706 DEG327705:DEG327706 DOC327705:DOC327706 DXY327705:DXY327706 EHU327705:EHU327706 ERQ327705:ERQ327706 FBM327705:FBM327706 FLI327705:FLI327706 FVE327705:FVE327706 GFA327705:GFA327706 GOW327705:GOW327706 GYS327705:GYS327706 HIO327705:HIO327706 HSK327705:HSK327706 ICG327705:ICG327706 IMC327705:IMC327706 IVY327705:IVY327706 JFU327705:JFU327706 JPQ327705:JPQ327706 JZM327705:JZM327706 KJI327705:KJI327706 KTE327705:KTE327706 LDA327705:LDA327706 LMW327705:LMW327706 LWS327705:LWS327706 MGO327705:MGO327706 MQK327705:MQK327706 NAG327705:NAG327706 NKC327705:NKC327706 NTY327705:NTY327706 ODU327705:ODU327706 ONQ327705:ONQ327706 OXM327705:OXM327706 PHI327705:PHI327706 PRE327705:PRE327706 QBA327705:QBA327706 QKW327705:QKW327706 QUS327705:QUS327706 REO327705:REO327706 ROK327705:ROK327706 RYG327705:RYG327706 SIC327705:SIC327706 SRY327705:SRY327706 TBU327705:TBU327706 TLQ327705:TLQ327706 TVM327705:TVM327706 UFI327705:UFI327706 UPE327705:UPE327706 UZA327705:UZA327706 VIW327705:VIW327706 VSS327705:VSS327706 WCO327705:WCO327706 WMK327705:WMK327706 WWG327705:WWG327706 Y393241:Y393242 JU393241:JU393242 TQ393241:TQ393242 ADM393241:ADM393242 ANI393241:ANI393242 AXE393241:AXE393242 BHA393241:BHA393242 BQW393241:BQW393242 CAS393241:CAS393242 CKO393241:CKO393242 CUK393241:CUK393242 DEG393241:DEG393242 DOC393241:DOC393242 DXY393241:DXY393242 EHU393241:EHU393242 ERQ393241:ERQ393242 FBM393241:FBM393242 FLI393241:FLI393242 FVE393241:FVE393242 GFA393241:GFA393242 GOW393241:GOW393242 GYS393241:GYS393242 HIO393241:HIO393242 HSK393241:HSK393242 ICG393241:ICG393242 IMC393241:IMC393242 IVY393241:IVY393242 JFU393241:JFU393242 JPQ393241:JPQ393242 JZM393241:JZM393242 KJI393241:KJI393242 KTE393241:KTE393242 LDA393241:LDA393242 LMW393241:LMW393242 LWS393241:LWS393242 MGO393241:MGO393242 MQK393241:MQK393242 NAG393241:NAG393242 NKC393241:NKC393242 NTY393241:NTY393242 ODU393241:ODU393242 ONQ393241:ONQ393242 OXM393241:OXM393242 PHI393241:PHI393242 PRE393241:PRE393242 QBA393241:QBA393242 QKW393241:QKW393242 QUS393241:QUS393242 REO393241:REO393242 ROK393241:ROK393242 RYG393241:RYG393242 SIC393241:SIC393242 SRY393241:SRY393242 TBU393241:TBU393242 TLQ393241:TLQ393242 TVM393241:TVM393242 UFI393241:UFI393242 UPE393241:UPE393242 UZA393241:UZA393242 VIW393241:VIW393242 VSS393241:VSS393242 WCO393241:WCO393242 WMK393241:WMK393242 WWG393241:WWG393242 Y458777:Y458778 JU458777:JU458778 TQ458777:TQ458778 ADM458777:ADM458778 ANI458777:ANI458778 AXE458777:AXE458778 BHA458777:BHA458778 BQW458777:BQW458778 CAS458777:CAS458778 CKO458777:CKO458778 CUK458777:CUK458778 DEG458777:DEG458778 DOC458777:DOC458778 DXY458777:DXY458778 EHU458777:EHU458778 ERQ458777:ERQ458778 FBM458777:FBM458778 FLI458777:FLI458778 FVE458777:FVE458778 GFA458777:GFA458778 GOW458777:GOW458778 GYS458777:GYS458778 HIO458777:HIO458778 HSK458777:HSK458778 ICG458777:ICG458778 IMC458777:IMC458778 IVY458777:IVY458778 JFU458777:JFU458778 JPQ458777:JPQ458778 JZM458777:JZM458778 KJI458777:KJI458778 KTE458777:KTE458778 LDA458777:LDA458778 LMW458777:LMW458778 LWS458777:LWS458778 MGO458777:MGO458778 MQK458777:MQK458778 NAG458777:NAG458778 NKC458777:NKC458778 NTY458777:NTY458778 ODU458777:ODU458778 ONQ458777:ONQ458778 OXM458777:OXM458778 PHI458777:PHI458778 PRE458777:PRE458778 QBA458777:QBA458778 QKW458777:QKW458778 QUS458777:QUS458778 REO458777:REO458778 ROK458777:ROK458778 RYG458777:RYG458778 SIC458777:SIC458778 SRY458777:SRY458778 TBU458777:TBU458778 TLQ458777:TLQ458778 TVM458777:TVM458778 UFI458777:UFI458778 UPE458777:UPE458778 UZA458777:UZA458778 VIW458777:VIW458778 VSS458777:VSS458778 WCO458777:WCO458778 WMK458777:WMK458778 WWG458777:WWG458778 Y524313:Y524314 JU524313:JU524314 TQ524313:TQ524314 ADM524313:ADM524314 ANI524313:ANI524314 AXE524313:AXE524314 BHA524313:BHA524314 BQW524313:BQW524314 CAS524313:CAS524314 CKO524313:CKO524314 CUK524313:CUK524314 DEG524313:DEG524314 DOC524313:DOC524314 DXY524313:DXY524314 EHU524313:EHU524314 ERQ524313:ERQ524314 FBM524313:FBM524314 FLI524313:FLI524314 FVE524313:FVE524314 GFA524313:GFA524314 GOW524313:GOW524314 GYS524313:GYS524314 HIO524313:HIO524314 HSK524313:HSK524314 ICG524313:ICG524314 IMC524313:IMC524314 IVY524313:IVY524314 JFU524313:JFU524314 JPQ524313:JPQ524314 JZM524313:JZM524314 KJI524313:KJI524314 KTE524313:KTE524314 LDA524313:LDA524314 LMW524313:LMW524314 LWS524313:LWS524314 MGO524313:MGO524314 MQK524313:MQK524314 NAG524313:NAG524314 NKC524313:NKC524314 NTY524313:NTY524314 ODU524313:ODU524314 ONQ524313:ONQ524314 OXM524313:OXM524314 PHI524313:PHI524314 PRE524313:PRE524314 QBA524313:QBA524314 QKW524313:QKW524314 QUS524313:QUS524314 REO524313:REO524314 ROK524313:ROK524314 RYG524313:RYG524314 SIC524313:SIC524314 SRY524313:SRY524314 TBU524313:TBU524314 TLQ524313:TLQ524314 TVM524313:TVM524314 UFI524313:UFI524314 UPE524313:UPE524314 UZA524313:UZA524314 VIW524313:VIW524314 VSS524313:VSS524314 WCO524313:WCO524314 WMK524313:WMK524314 WWG524313:WWG524314 Y589849:Y589850 JU589849:JU589850 TQ589849:TQ589850 ADM589849:ADM589850 ANI589849:ANI589850 AXE589849:AXE589850 BHA589849:BHA589850 BQW589849:BQW589850 CAS589849:CAS589850 CKO589849:CKO589850 CUK589849:CUK589850 DEG589849:DEG589850 DOC589849:DOC589850 DXY589849:DXY589850 EHU589849:EHU589850 ERQ589849:ERQ589850 FBM589849:FBM589850 FLI589849:FLI589850 FVE589849:FVE589850 GFA589849:GFA589850 GOW589849:GOW589850 GYS589849:GYS589850 HIO589849:HIO589850 HSK589849:HSK589850 ICG589849:ICG589850 IMC589849:IMC589850 IVY589849:IVY589850 JFU589849:JFU589850 JPQ589849:JPQ589850 JZM589849:JZM589850 KJI589849:KJI589850 KTE589849:KTE589850 LDA589849:LDA589850 LMW589849:LMW589850 LWS589849:LWS589850 MGO589849:MGO589850 MQK589849:MQK589850 NAG589849:NAG589850 NKC589849:NKC589850 NTY589849:NTY589850 ODU589849:ODU589850 ONQ589849:ONQ589850 OXM589849:OXM589850 PHI589849:PHI589850 PRE589849:PRE589850 QBA589849:QBA589850 QKW589849:QKW589850 QUS589849:QUS589850 REO589849:REO589850 ROK589849:ROK589850 RYG589849:RYG589850 SIC589849:SIC589850 SRY589849:SRY589850 TBU589849:TBU589850 TLQ589849:TLQ589850 TVM589849:TVM589850 UFI589849:UFI589850 UPE589849:UPE589850 UZA589849:UZA589850 VIW589849:VIW589850 VSS589849:VSS589850 WCO589849:WCO589850 WMK589849:WMK589850 WWG589849:WWG589850 Y655385:Y655386 JU655385:JU655386 TQ655385:TQ655386 ADM655385:ADM655386 ANI655385:ANI655386 AXE655385:AXE655386 BHA655385:BHA655386 BQW655385:BQW655386 CAS655385:CAS655386 CKO655385:CKO655386 CUK655385:CUK655386 DEG655385:DEG655386 DOC655385:DOC655386 DXY655385:DXY655386 EHU655385:EHU655386 ERQ655385:ERQ655386 FBM655385:FBM655386 FLI655385:FLI655386 FVE655385:FVE655386 GFA655385:GFA655386 GOW655385:GOW655386 GYS655385:GYS655386 HIO655385:HIO655386 HSK655385:HSK655386 ICG655385:ICG655386 IMC655385:IMC655386 IVY655385:IVY655386 JFU655385:JFU655386 JPQ655385:JPQ655386 JZM655385:JZM655386 KJI655385:KJI655386 KTE655385:KTE655386 LDA655385:LDA655386 LMW655385:LMW655386 LWS655385:LWS655386 MGO655385:MGO655386 MQK655385:MQK655386 NAG655385:NAG655386 NKC655385:NKC655386 NTY655385:NTY655386 ODU655385:ODU655386 ONQ655385:ONQ655386 OXM655385:OXM655386 PHI655385:PHI655386 PRE655385:PRE655386 QBA655385:QBA655386 QKW655385:QKW655386 QUS655385:QUS655386 REO655385:REO655386 ROK655385:ROK655386 RYG655385:RYG655386 SIC655385:SIC655386 SRY655385:SRY655386 TBU655385:TBU655386 TLQ655385:TLQ655386 TVM655385:TVM655386 UFI655385:UFI655386 UPE655385:UPE655386 UZA655385:UZA655386 VIW655385:VIW655386 VSS655385:VSS655386 WCO655385:WCO655386 WMK655385:WMK655386 WWG655385:WWG655386 Y720921:Y720922 JU720921:JU720922 TQ720921:TQ720922 ADM720921:ADM720922 ANI720921:ANI720922 AXE720921:AXE720922 BHA720921:BHA720922 BQW720921:BQW720922 CAS720921:CAS720922 CKO720921:CKO720922 CUK720921:CUK720922 DEG720921:DEG720922 DOC720921:DOC720922 DXY720921:DXY720922 EHU720921:EHU720922 ERQ720921:ERQ720922 FBM720921:FBM720922 FLI720921:FLI720922 FVE720921:FVE720922 GFA720921:GFA720922 GOW720921:GOW720922 GYS720921:GYS720922 HIO720921:HIO720922 HSK720921:HSK720922 ICG720921:ICG720922 IMC720921:IMC720922 IVY720921:IVY720922 JFU720921:JFU720922 JPQ720921:JPQ720922 JZM720921:JZM720922 KJI720921:KJI720922 KTE720921:KTE720922 LDA720921:LDA720922 LMW720921:LMW720922 LWS720921:LWS720922 MGO720921:MGO720922 MQK720921:MQK720922 NAG720921:NAG720922 NKC720921:NKC720922 NTY720921:NTY720922 ODU720921:ODU720922 ONQ720921:ONQ720922 OXM720921:OXM720922 PHI720921:PHI720922 PRE720921:PRE720922 QBA720921:QBA720922 QKW720921:QKW720922 QUS720921:QUS720922 REO720921:REO720922 ROK720921:ROK720922 RYG720921:RYG720922 SIC720921:SIC720922 SRY720921:SRY720922 TBU720921:TBU720922 TLQ720921:TLQ720922 TVM720921:TVM720922 UFI720921:UFI720922 UPE720921:UPE720922 UZA720921:UZA720922 VIW720921:VIW720922 VSS720921:VSS720922 WCO720921:WCO720922 WMK720921:WMK720922 WWG720921:WWG720922 Y786457:Y786458 JU786457:JU786458 TQ786457:TQ786458 ADM786457:ADM786458 ANI786457:ANI786458 AXE786457:AXE786458 BHA786457:BHA786458 BQW786457:BQW786458 CAS786457:CAS786458 CKO786457:CKO786458 CUK786457:CUK786458 DEG786457:DEG786458 DOC786457:DOC786458 DXY786457:DXY786458 EHU786457:EHU786458 ERQ786457:ERQ786458 FBM786457:FBM786458 FLI786457:FLI786458 FVE786457:FVE786458 GFA786457:GFA786458 GOW786457:GOW786458 GYS786457:GYS786458 HIO786457:HIO786458 HSK786457:HSK786458 ICG786457:ICG786458 IMC786457:IMC786458 IVY786457:IVY786458 JFU786457:JFU786458 JPQ786457:JPQ786458 JZM786457:JZM786458 KJI786457:KJI786458 KTE786457:KTE786458 LDA786457:LDA786458 LMW786457:LMW786458 LWS786457:LWS786458 MGO786457:MGO786458 MQK786457:MQK786458 NAG786457:NAG786458 NKC786457:NKC786458 NTY786457:NTY786458 ODU786457:ODU786458 ONQ786457:ONQ786458 OXM786457:OXM786458 PHI786457:PHI786458 PRE786457:PRE786458 QBA786457:QBA786458 QKW786457:QKW786458 QUS786457:QUS786458 REO786457:REO786458 ROK786457:ROK786458 RYG786457:RYG786458 SIC786457:SIC786458 SRY786457:SRY786458 TBU786457:TBU786458 TLQ786457:TLQ786458 TVM786457:TVM786458 UFI786457:UFI786458 UPE786457:UPE786458 UZA786457:UZA786458 VIW786457:VIW786458 VSS786457:VSS786458 WCO786457:WCO786458 WMK786457:WMK786458 WWG786457:WWG786458 Y851993:Y851994 JU851993:JU851994 TQ851993:TQ851994 ADM851993:ADM851994 ANI851993:ANI851994 AXE851993:AXE851994 BHA851993:BHA851994 BQW851993:BQW851994 CAS851993:CAS851994 CKO851993:CKO851994 CUK851993:CUK851994 DEG851993:DEG851994 DOC851993:DOC851994 DXY851993:DXY851994 EHU851993:EHU851994 ERQ851993:ERQ851994 FBM851993:FBM851994 FLI851993:FLI851994 FVE851993:FVE851994 GFA851993:GFA851994 GOW851993:GOW851994 GYS851993:GYS851994 HIO851993:HIO851994 HSK851993:HSK851994 ICG851993:ICG851994 IMC851993:IMC851994 IVY851993:IVY851994 JFU851993:JFU851994 JPQ851993:JPQ851994 JZM851993:JZM851994 KJI851993:KJI851994 KTE851993:KTE851994 LDA851993:LDA851994 LMW851993:LMW851994 LWS851993:LWS851994 MGO851993:MGO851994 MQK851993:MQK851994 NAG851993:NAG851994 NKC851993:NKC851994 NTY851993:NTY851994 ODU851993:ODU851994 ONQ851993:ONQ851994 OXM851993:OXM851994 PHI851993:PHI851994 PRE851993:PRE851994 QBA851993:QBA851994 QKW851993:QKW851994 QUS851993:QUS851994 REO851993:REO851994 ROK851993:ROK851994 RYG851993:RYG851994 SIC851993:SIC851994 SRY851993:SRY851994 TBU851993:TBU851994 TLQ851993:TLQ851994 TVM851993:TVM851994 UFI851993:UFI851994 UPE851993:UPE851994 UZA851993:UZA851994 VIW851993:VIW851994 VSS851993:VSS851994 WCO851993:WCO851994 WMK851993:WMK851994 WWG851993:WWG851994 Y917529:Y917530 JU917529:JU917530 TQ917529:TQ917530 ADM917529:ADM917530 ANI917529:ANI917530 AXE917529:AXE917530 BHA917529:BHA917530 BQW917529:BQW917530 CAS917529:CAS917530 CKO917529:CKO917530 CUK917529:CUK917530 DEG917529:DEG917530 DOC917529:DOC917530 DXY917529:DXY917530 EHU917529:EHU917530 ERQ917529:ERQ917530 FBM917529:FBM917530 FLI917529:FLI917530 FVE917529:FVE917530 GFA917529:GFA917530 GOW917529:GOW917530 GYS917529:GYS917530 HIO917529:HIO917530 HSK917529:HSK917530 ICG917529:ICG917530 IMC917529:IMC917530 IVY917529:IVY917530 JFU917529:JFU917530 JPQ917529:JPQ917530 JZM917529:JZM917530 KJI917529:KJI917530 KTE917529:KTE917530 LDA917529:LDA917530 LMW917529:LMW917530 LWS917529:LWS917530 MGO917529:MGO917530 MQK917529:MQK917530 NAG917529:NAG917530 NKC917529:NKC917530 NTY917529:NTY917530 ODU917529:ODU917530 ONQ917529:ONQ917530 OXM917529:OXM917530 PHI917529:PHI917530 PRE917529:PRE917530 QBA917529:QBA917530 QKW917529:QKW917530 QUS917529:QUS917530 REO917529:REO917530 ROK917529:ROK917530 RYG917529:RYG917530 SIC917529:SIC917530 SRY917529:SRY917530 TBU917529:TBU917530 TLQ917529:TLQ917530 TVM917529:TVM917530 UFI917529:UFI917530 UPE917529:UPE917530 UZA917529:UZA917530 VIW917529:VIW917530 VSS917529:VSS917530 WCO917529:WCO917530 WMK917529:WMK917530 WWG917529:WWG917530 Y983065:Y983066 JU983065:JU983066 TQ983065:TQ983066 ADM983065:ADM983066 ANI983065:ANI983066 AXE983065:AXE983066 BHA983065:BHA983066 BQW983065:BQW983066 CAS983065:CAS983066 CKO983065:CKO983066 CUK983065:CUK983066 DEG983065:DEG983066 DOC983065:DOC983066 DXY983065:DXY983066 EHU983065:EHU983066 ERQ983065:ERQ983066 FBM983065:FBM983066 FLI983065:FLI983066 FVE983065:FVE983066 GFA983065:GFA983066 GOW983065:GOW983066 GYS983065:GYS983066 HIO983065:HIO983066 HSK983065:HSK983066 ICG983065:ICG983066 IMC983065:IMC983066 IVY983065:IVY983066 JFU983065:JFU983066 JPQ983065:JPQ983066 JZM983065:JZM983066 KJI983065:KJI983066 KTE983065:KTE983066 LDA983065:LDA983066 LMW983065:LMW983066 LWS983065:LWS983066 MGO983065:MGO983066 MQK983065:MQK983066 NAG983065:NAG983066 NKC983065:NKC983066 NTY983065:NTY983066 ODU983065:ODU983066 ONQ983065:ONQ983066 OXM983065:OXM983066 PHI983065:PHI983066 PRE983065:PRE983066 QBA983065:QBA983066 QKW983065:QKW983066 QUS983065:QUS983066 REO983065:REO983066 ROK983065:ROK983066 RYG983065:RYG983066 SIC983065:SIC983066 SRY983065:SRY983066 TBU983065:TBU983066 TLQ983065:TLQ983066 TVM983065:TVM983066 UFI983065:UFI983066 UPE983065:UPE983066 UZA983065:UZA983066 VIW983065:VIW983066 VSS983065:VSS983066 WCO983065:WCO983066 WMK983065:WMK983066 WWG983065:WWG983066 AA25:AA26 JW25:JW26 TS25:TS26 ADO25:ADO26 ANK25:ANK26 AXG25:AXG26 BHC25:BHC26 BQY25:BQY26 CAU25:CAU26 CKQ25:CKQ26 CUM25:CUM26 DEI25:DEI26 DOE25:DOE26 DYA25:DYA26 EHW25:EHW26 ERS25:ERS26 FBO25:FBO26 FLK25:FLK26 FVG25:FVG26 GFC25:GFC26 GOY25:GOY26 GYU25:GYU26 HIQ25:HIQ26 HSM25:HSM26 ICI25:ICI26 IME25:IME26 IWA25:IWA26 JFW25:JFW26 JPS25:JPS26 JZO25:JZO26 KJK25:KJK26 KTG25:KTG26 LDC25:LDC26 LMY25:LMY26 LWU25:LWU26 MGQ25:MGQ26 MQM25:MQM26 NAI25:NAI26 NKE25:NKE26 NUA25:NUA26 ODW25:ODW26 ONS25:ONS26 OXO25:OXO26 PHK25:PHK26 PRG25:PRG26 QBC25:QBC26 QKY25:QKY26 QUU25:QUU26 REQ25:REQ26 ROM25:ROM26 RYI25:RYI26 SIE25:SIE26 SSA25:SSA26 TBW25:TBW26 TLS25:TLS26 TVO25:TVO26 UFK25:UFK26 UPG25:UPG26 UZC25:UZC26 VIY25:VIY26 VSU25:VSU26 WCQ25:WCQ26 WMM25:WMM26 WWI25:WWI26 AA65561:AA65562 JW65561:JW65562 TS65561:TS65562 ADO65561:ADO65562 ANK65561:ANK65562 AXG65561:AXG65562 BHC65561:BHC65562 BQY65561:BQY65562 CAU65561:CAU65562 CKQ65561:CKQ65562 CUM65561:CUM65562 DEI65561:DEI65562 DOE65561:DOE65562 DYA65561:DYA65562 EHW65561:EHW65562 ERS65561:ERS65562 FBO65561:FBO65562 FLK65561:FLK65562 FVG65561:FVG65562 GFC65561:GFC65562 GOY65561:GOY65562 GYU65561:GYU65562 HIQ65561:HIQ65562 HSM65561:HSM65562 ICI65561:ICI65562 IME65561:IME65562 IWA65561:IWA65562 JFW65561:JFW65562 JPS65561:JPS65562 JZO65561:JZO65562 KJK65561:KJK65562 KTG65561:KTG65562 LDC65561:LDC65562 LMY65561:LMY65562 LWU65561:LWU65562 MGQ65561:MGQ65562 MQM65561:MQM65562 NAI65561:NAI65562 NKE65561:NKE65562 NUA65561:NUA65562 ODW65561:ODW65562 ONS65561:ONS65562 OXO65561:OXO65562 PHK65561:PHK65562 PRG65561:PRG65562 QBC65561:QBC65562 QKY65561:QKY65562 QUU65561:QUU65562 REQ65561:REQ65562 ROM65561:ROM65562 RYI65561:RYI65562 SIE65561:SIE65562 SSA65561:SSA65562 TBW65561:TBW65562 TLS65561:TLS65562 TVO65561:TVO65562 UFK65561:UFK65562 UPG65561:UPG65562 UZC65561:UZC65562 VIY65561:VIY65562 VSU65561:VSU65562 WCQ65561:WCQ65562 WMM65561:WMM65562 WWI65561:WWI65562 AA131097:AA131098 JW131097:JW131098 TS131097:TS131098 ADO131097:ADO131098 ANK131097:ANK131098 AXG131097:AXG131098 BHC131097:BHC131098 BQY131097:BQY131098 CAU131097:CAU131098 CKQ131097:CKQ131098 CUM131097:CUM131098 DEI131097:DEI131098 DOE131097:DOE131098 DYA131097:DYA131098 EHW131097:EHW131098 ERS131097:ERS131098 FBO131097:FBO131098 FLK131097:FLK131098 FVG131097:FVG131098 GFC131097:GFC131098 GOY131097:GOY131098 GYU131097:GYU131098 HIQ131097:HIQ131098 HSM131097:HSM131098 ICI131097:ICI131098 IME131097:IME131098 IWA131097:IWA131098 JFW131097:JFW131098 JPS131097:JPS131098 JZO131097:JZO131098 KJK131097:KJK131098 KTG131097:KTG131098 LDC131097:LDC131098 LMY131097:LMY131098 LWU131097:LWU131098 MGQ131097:MGQ131098 MQM131097:MQM131098 NAI131097:NAI131098 NKE131097:NKE131098 NUA131097:NUA131098 ODW131097:ODW131098 ONS131097:ONS131098 OXO131097:OXO131098 PHK131097:PHK131098 PRG131097:PRG131098 QBC131097:QBC131098 QKY131097:QKY131098 QUU131097:QUU131098 REQ131097:REQ131098 ROM131097:ROM131098 RYI131097:RYI131098 SIE131097:SIE131098 SSA131097:SSA131098 TBW131097:TBW131098 TLS131097:TLS131098 TVO131097:TVO131098 UFK131097:UFK131098 UPG131097:UPG131098 UZC131097:UZC131098 VIY131097:VIY131098 VSU131097:VSU131098 WCQ131097:WCQ131098 WMM131097:WMM131098 WWI131097:WWI131098 AA196633:AA196634 JW196633:JW196634 TS196633:TS196634 ADO196633:ADO196634 ANK196633:ANK196634 AXG196633:AXG196634 BHC196633:BHC196634 BQY196633:BQY196634 CAU196633:CAU196634 CKQ196633:CKQ196634 CUM196633:CUM196634 DEI196633:DEI196634 DOE196633:DOE196634 DYA196633:DYA196634 EHW196633:EHW196634 ERS196633:ERS196634 FBO196633:FBO196634 FLK196633:FLK196634 FVG196633:FVG196634 GFC196633:GFC196634 GOY196633:GOY196634 GYU196633:GYU196634 HIQ196633:HIQ196634 HSM196633:HSM196634 ICI196633:ICI196634 IME196633:IME196634 IWA196633:IWA196634 JFW196633:JFW196634 JPS196633:JPS196634 JZO196633:JZO196634 KJK196633:KJK196634 KTG196633:KTG196634 LDC196633:LDC196634 LMY196633:LMY196634 LWU196633:LWU196634 MGQ196633:MGQ196634 MQM196633:MQM196634 NAI196633:NAI196634 NKE196633:NKE196634 NUA196633:NUA196634 ODW196633:ODW196634 ONS196633:ONS196634 OXO196633:OXO196634 PHK196633:PHK196634 PRG196633:PRG196634 QBC196633:QBC196634 QKY196633:QKY196634 QUU196633:QUU196634 REQ196633:REQ196634 ROM196633:ROM196634 RYI196633:RYI196634 SIE196633:SIE196634 SSA196633:SSA196634 TBW196633:TBW196634 TLS196633:TLS196634 TVO196633:TVO196634 UFK196633:UFK196634 UPG196633:UPG196634 UZC196633:UZC196634 VIY196633:VIY196634 VSU196633:VSU196634 WCQ196633:WCQ196634 WMM196633:WMM196634 WWI196633:WWI196634 AA262169:AA262170 JW262169:JW262170 TS262169:TS262170 ADO262169:ADO262170 ANK262169:ANK262170 AXG262169:AXG262170 BHC262169:BHC262170 BQY262169:BQY262170 CAU262169:CAU262170 CKQ262169:CKQ262170 CUM262169:CUM262170 DEI262169:DEI262170 DOE262169:DOE262170 DYA262169:DYA262170 EHW262169:EHW262170 ERS262169:ERS262170 FBO262169:FBO262170 FLK262169:FLK262170 FVG262169:FVG262170 GFC262169:GFC262170 GOY262169:GOY262170 GYU262169:GYU262170 HIQ262169:HIQ262170 HSM262169:HSM262170 ICI262169:ICI262170 IME262169:IME262170 IWA262169:IWA262170 JFW262169:JFW262170 JPS262169:JPS262170 JZO262169:JZO262170 KJK262169:KJK262170 KTG262169:KTG262170 LDC262169:LDC262170 LMY262169:LMY262170 LWU262169:LWU262170 MGQ262169:MGQ262170 MQM262169:MQM262170 NAI262169:NAI262170 NKE262169:NKE262170 NUA262169:NUA262170 ODW262169:ODW262170 ONS262169:ONS262170 OXO262169:OXO262170 PHK262169:PHK262170 PRG262169:PRG262170 QBC262169:QBC262170 QKY262169:QKY262170 QUU262169:QUU262170 REQ262169:REQ262170 ROM262169:ROM262170 RYI262169:RYI262170 SIE262169:SIE262170 SSA262169:SSA262170 TBW262169:TBW262170 TLS262169:TLS262170 TVO262169:TVO262170 UFK262169:UFK262170 UPG262169:UPG262170 UZC262169:UZC262170 VIY262169:VIY262170 VSU262169:VSU262170 WCQ262169:WCQ262170 WMM262169:WMM262170 WWI262169:WWI262170 AA327705:AA327706 JW327705:JW327706 TS327705:TS327706 ADO327705:ADO327706 ANK327705:ANK327706 AXG327705:AXG327706 BHC327705:BHC327706 BQY327705:BQY327706 CAU327705:CAU327706 CKQ327705:CKQ327706 CUM327705:CUM327706 DEI327705:DEI327706 DOE327705:DOE327706 DYA327705:DYA327706 EHW327705:EHW327706 ERS327705:ERS327706 FBO327705:FBO327706 FLK327705:FLK327706 FVG327705:FVG327706 GFC327705:GFC327706 GOY327705:GOY327706 GYU327705:GYU327706 HIQ327705:HIQ327706 HSM327705:HSM327706 ICI327705:ICI327706 IME327705:IME327706 IWA327705:IWA327706 JFW327705:JFW327706 JPS327705:JPS327706 JZO327705:JZO327706 KJK327705:KJK327706 KTG327705:KTG327706 LDC327705:LDC327706 LMY327705:LMY327706 LWU327705:LWU327706 MGQ327705:MGQ327706 MQM327705:MQM327706 NAI327705:NAI327706 NKE327705:NKE327706 NUA327705:NUA327706 ODW327705:ODW327706 ONS327705:ONS327706 OXO327705:OXO327706 PHK327705:PHK327706 PRG327705:PRG327706 QBC327705:QBC327706 QKY327705:QKY327706 QUU327705:QUU327706 REQ327705:REQ327706 ROM327705:ROM327706 RYI327705:RYI327706 SIE327705:SIE327706 SSA327705:SSA327706 TBW327705:TBW327706 TLS327705:TLS327706 TVO327705:TVO327706 UFK327705:UFK327706 UPG327705:UPG327706 UZC327705:UZC327706 VIY327705:VIY327706 VSU327705:VSU327706 WCQ327705:WCQ327706 WMM327705:WMM327706 WWI327705:WWI327706 AA393241:AA393242 JW393241:JW393242 TS393241:TS393242 ADO393241:ADO393242 ANK393241:ANK393242 AXG393241:AXG393242 BHC393241:BHC393242 BQY393241:BQY393242 CAU393241:CAU393242 CKQ393241:CKQ393242 CUM393241:CUM393242 DEI393241:DEI393242 DOE393241:DOE393242 DYA393241:DYA393242 EHW393241:EHW393242 ERS393241:ERS393242 FBO393241:FBO393242 FLK393241:FLK393242 FVG393241:FVG393242 GFC393241:GFC393242 GOY393241:GOY393242 GYU393241:GYU393242 HIQ393241:HIQ393242 HSM393241:HSM393242 ICI393241:ICI393242 IME393241:IME393242 IWA393241:IWA393242 JFW393241:JFW393242 JPS393241:JPS393242 JZO393241:JZO393242 KJK393241:KJK393242 KTG393241:KTG393242 LDC393241:LDC393242 LMY393241:LMY393242 LWU393241:LWU393242 MGQ393241:MGQ393242 MQM393241:MQM393242 NAI393241:NAI393242 NKE393241:NKE393242 NUA393241:NUA393242 ODW393241:ODW393242 ONS393241:ONS393242 OXO393241:OXO393242 PHK393241:PHK393242 PRG393241:PRG393242 QBC393241:QBC393242 QKY393241:QKY393242 QUU393241:QUU393242 REQ393241:REQ393242 ROM393241:ROM393242 RYI393241:RYI393242 SIE393241:SIE393242 SSA393241:SSA393242 TBW393241:TBW393242 TLS393241:TLS393242 TVO393241:TVO393242 UFK393241:UFK393242 UPG393241:UPG393242 UZC393241:UZC393242 VIY393241:VIY393242 VSU393241:VSU393242 WCQ393241:WCQ393242 WMM393241:WMM393242 WWI393241:WWI393242 AA458777:AA458778 JW458777:JW458778 TS458777:TS458778 ADO458777:ADO458778 ANK458777:ANK458778 AXG458777:AXG458778 BHC458777:BHC458778 BQY458777:BQY458778 CAU458777:CAU458778 CKQ458777:CKQ458778 CUM458777:CUM458778 DEI458777:DEI458778 DOE458777:DOE458778 DYA458777:DYA458778 EHW458777:EHW458778 ERS458777:ERS458778 FBO458777:FBO458778 FLK458777:FLK458778 FVG458777:FVG458778 GFC458777:GFC458778 GOY458777:GOY458778 GYU458777:GYU458778 HIQ458777:HIQ458778 HSM458777:HSM458778 ICI458777:ICI458778 IME458777:IME458778 IWA458777:IWA458778 JFW458777:JFW458778 JPS458777:JPS458778 JZO458777:JZO458778 KJK458777:KJK458778 KTG458777:KTG458778 LDC458777:LDC458778 LMY458777:LMY458778 LWU458777:LWU458778 MGQ458777:MGQ458778 MQM458777:MQM458778 NAI458777:NAI458778 NKE458777:NKE458778 NUA458777:NUA458778 ODW458777:ODW458778 ONS458777:ONS458778 OXO458777:OXO458778 PHK458777:PHK458778 PRG458777:PRG458778 QBC458777:QBC458778 QKY458777:QKY458778 QUU458777:QUU458778 REQ458777:REQ458778 ROM458777:ROM458778 RYI458777:RYI458778 SIE458777:SIE458778 SSA458777:SSA458778 TBW458777:TBW458778 TLS458777:TLS458778 TVO458777:TVO458778 UFK458777:UFK458778 UPG458777:UPG458778 UZC458777:UZC458778 VIY458777:VIY458778 VSU458777:VSU458778 WCQ458777:WCQ458778 WMM458777:WMM458778 WWI458777:WWI458778 AA524313:AA524314 JW524313:JW524314 TS524313:TS524314 ADO524313:ADO524314 ANK524313:ANK524314 AXG524313:AXG524314 BHC524313:BHC524314 BQY524313:BQY524314 CAU524313:CAU524314 CKQ524313:CKQ524314 CUM524313:CUM524314 DEI524313:DEI524314 DOE524313:DOE524314 DYA524313:DYA524314 EHW524313:EHW524314 ERS524313:ERS524314 FBO524313:FBO524314 FLK524313:FLK524314 FVG524313:FVG524314 GFC524313:GFC524314 GOY524313:GOY524314 GYU524313:GYU524314 HIQ524313:HIQ524314 HSM524313:HSM524314 ICI524313:ICI524314 IME524313:IME524314 IWA524313:IWA524314 JFW524313:JFW524314 JPS524313:JPS524314 JZO524313:JZO524314 KJK524313:KJK524314 KTG524313:KTG524314 LDC524313:LDC524314 LMY524313:LMY524314 LWU524313:LWU524314 MGQ524313:MGQ524314 MQM524313:MQM524314 NAI524313:NAI524314 NKE524313:NKE524314 NUA524313:NUA524314 ODW524313:ODW524314 ONS524313:ONS524314 OXO524313:OXO524314 PHK524313:PHK524314 PRG524313:PRG524314 QBC524313:QBC524314 QKY524313:QKY524314 QUU524313:QUU524314 REQ524313:REQ524314 ROM524313:ROM524314 RYI524313:RYI524314 SIE524313:SIE524314 SSA524313:SSA524314 TBW524313:TBW524314 TLS524313:TLS524314 TVO524313:TVO524314 UFK524313:UFK524314 UPG524313:UPG524314 UZC524313:UZC524314 VIY524313:VIY524314 VSU524313:VSU524314 WCQ524313:WCQ524314 WMM524313:WMM524314 WWI524313:WWI524314 AA589849:AA589850 JW589849:JW589850 TS589849:TS589850 ADO589849:ADO589850 ANK589849:ANK589850 AXG589849:AXG589850 BHC589849:BHC589850 BQY589849:BQY589850 CAU589849:CAU589850 CKQ589849:CKQ589850 CUM589849:CUM589850 DEI589849:DEI589850 DOE589849:DOE589850 DYA589849:DYA589850 EHW589849:EHW589850 ERS589849:ERS589850 FBO589849:FBO589850 FLK589849:FLK589850 FVG589849:FVG589850 GFC589849:GFC589850 GOY589849:GOY589850 GYU589849:GYU589850 HIQ589849:HIQ589850 HSM589849:HSM589850 ICI589849:ICI589850 IME589849:IME589850 IWA589849:IWA589850 JFW589849:JFW589850 JPS589849:JPS589850 JZO589849:JZO589850 KJK589849:KJK589850 KTG589849:KTG589850 LDC589849:LDC589850 LMY589849:LMY589850 LWU589849:LWU589850 MGQ589849:MGQ589850 MQM589849:MQM589850 NAI589849:NAI589850 NKE589849:NKE589850 NUA589849:NUA589850 ODW589849:ODW589850 ONS589849:ONS589850 OXO589849:OXO589850 PHK589849:PHK589850 PRG589849:PRG589850 QBC589849:QBC589850 QKY589849:QKY589850 QUU589849:QUU589850 REQ589849:REQ589850 ROM589849:ROM589850 RYI589849:RYI589850 SIE589849:SIE589850 SSA589849:SSA589850 TBW589849:TBW589850 TLS589849:TLS589850 TVO589849:TVO589850 UFK589849:UFK589850 UPG589849:UPG589850 UZC589849:UZC589850 VIY589849:VIY589850 VSU589849:VSU589850 WCQ589849:WCQ589850 WMM589849:WMM589850 WWI589849:WWI589850 AA655385:AA655386 JW655385:JW655386 TS655385:TS655386 ADO655385:ADO655386 ANK655385:ANK655386 AXG655385:AXG655386 BHC655385:BHC655386 BQY655385:BQY655386 CAU655385:CAU655386 CKQ655385:CKQ655386 CUM655385:CUM655386 DEI655385:DEI655386 DOE655385:DOE655386 DYA655385:DYA655386 EHW655385:EHW655386 ERS655385:ERS655386 FBO655385:FBO655386 FLK655385:FLK655386 FVG655385:FVG655386 GFC655385:GFC655386 GOY655385:GOY655386 GYU655385:GYU655386 HIQ655385:HIQ655386 HSM655385:HSM655386 ICI655385:ICI655386 IME655385:IME655386 IWA655385:IWA655386 JFW655385:JFW655386 JPS655385:JPS655386 JZO655385:JZO655386 KJK655385:KJK655386 KTG655385:KTG655386 LDC655385:LDC655386 LMY655385:LMY655386 LWU655385:LWU655386 MGQ655385:MGQ655386 MQM655385:MQM655386 NAI655385:NAI655386 NKE655385:NKE655386 NUA655385:NUA655386 ODW655385:ODW655386 ONS655385:ONS655386 OXO655385:OXO655386 PHK655385:PHK655386 PRG655385:PRG655386 QBC655385:QBC655386 QKY655385:QKY655386 QUU655385:QUU655386 REQ655385:REQ655386 ROM655385:ROM655386 RYI655385:RYI655386 SIE655385:SIE655386 SSA655385:SSA655386 TBW655385:TBW655386 TLS655385:TLS655386 TVO655385:TVO655386 UFK655385:UFK655386 UPG655385:UPG655386 UZC655385:UZC655386 VIY655385:VIY655386 VSU655385:VSU655386 WCQ655385:WCQ655386 WMM655385:WMM655386 WWI655385:WWI655386 AA720921:AA720922 JW720921:JW720922 TS720921:TS720922 ADO720921:ADO720922 ANK720921:ANK720922 AXG720921:AXG720922 BHC720921:BHC720922 BQY720921:BQY720922 CAU720921:CAU720922 CKQ720921:CKQ720922 CUM720921:CUM720922 DEI720921:DEI720922 DOE720921:DOE720922 DYA720921:DYA720922 EHW720921:EHW720922 ERS720921:ERS720922 FBO720921:FBO720922 FLK720921:FLK720922 FVG720921:FVG720922 GFC720921:GFC720922 GOY720921:GOY720922 GYU720921:GYU720922 HIQ720921:HIQ720922 HSM720921:HSM720922 ICI720921:ICI720922 IME720921:IME720922 IWA720921:IWA720922 JFW720921:JFW720922 JPS720921:JPS720922 JZO720921:JZO720922 KJK720921:KJK720922 KTG720921:KTG720922 LDC720921:LDC720922 LMY720921:LMY720922 LWU720921:LWU720922 MGQ720921:MGQ720922 MQM720921:MQM720922 NAI720921:NAI720922 NKE720921:NKE720922 NUA720921:NUA720922 ODW720921:ODW720922 ONS720921:ONS720922 OXO720921:OXO720922 PHK720921:PHK720922 PRG720921:PRG720922 QBC720921:QBC720922 QKY720921:QKY720922 QUU720921:QUU720922 REQ720921:REQ720922 ROM720921:ROM720922 RYI720921:RYI720922 SIE720921:SIE720922 SSA720921:SSA720922 TBW720921:TBW720922 TLS720921:TLS720922 TVO720921:TVO720922 UFK720921:UFK720922 UPG720921:UPG720922 UZC720921:UZC720922 VIY720921:VIY720922 VSU720921:VSU720922 WCQ720921:WCQ720922 WMM720921:WMM720922 WWI720921:WWI720922 AA786457:AA786458 JW786457:JW786458 TS786457:TS786458 ADO786457:ADO786458 ANK786457:ANK786458 AXG786457:AXG786458 BHC786457:BHC786458 BQY786457:BQY786458 CAU786457:CAU786458 CKQ786457:CKQ786458 CUM786457:CUM786458 DEI786457:DEI786458 DOE786457:DOE786458 DYA786457:DYA786458 EHW786457:EHW786458 ERS786457:ERS786458 FBO786457:FBO786458 FLK786457:FLK786458 FVG786457:FVG786458 GFC786457:GFC786458 GOY786457:GOY786458 GYU786457:GYU786458 HIQ786457:HIQ786458 HSM786457:HSM786458 ICI786457:ICI786458 IME786457:IME786458 IWA786457:IWA786458 JFW786457:JFW786458 JPS786457:JPS786458 JZO786457:JZO786458 KJK786457:KJK786458 KTG786457:KTG786458 LDC786457:LDC786458 LMY786457:LMY786458 LWU786457:LWU786458 MGQ786457:MGQ786458 MQM786457:MQM786458 NAI786457:NAI786458 NKE786457:NKE786458 NUA786457:NUA786458 ODW786457:ODW786458 ONS786457:ONS786458 OXO786457:OXO786458 PHK786457:PHK786458 PRG786457:PRG786458 QBC786457:QBC786458 QKY786457:QKY786458 QUU786457:QUU786458 REQ786457:REQ786458 ROM786457:ROM786458 RYI786457:RYI786458 SIE786457:SIE786458 SSA786457:SSA786458 TBW786457:TBW786458 TLS786457:TLS786458 TVO786457:TVO786458 UFK786457:UFK786458 UPG786457:UPG786458 UZC786457:UZC786458 VIY786457:VIY786458 VSU786457:VSU786458 WCQ786457:WCQ786458 WMM786457:WMM786458 WWI786457:WWI786458 AA851993:AA851994 JW851993:JW851994 TS851993:TS851994 ADO851993:ADO851994 ANK851993:ANK851994 AXG851993:AXG851994 BHC851993:BHC851994 BQY851993:BQY851994 CAU851993:CAU851994 CKQ851993:CKQ851994 CUM851993:CUM851994 DEI851993:DEI851994 DOE851993:DOE851994 DYA851993:DYA851994 EHW851993:EHW851994 ERS851993:ERS851994 FBO851993:FBO851994 FLK851993:FLK851994 FVG851993:FVG851994 GFC851993:GFC851994 GOY851993:GOY851994 GYU851993:GYU851994 HIQ851993:HIQ851994 HSM851993:HSM851994 ICI851993:ICI851994 IME851993:IME851994 IWA851993:IWA851994 JFW851993:JFW851994 JPS851993:JPS851994 JZO851993:JZO851994 KJK851993:KJK851994 KTG851993:KTG851994 LDC851993:LDC851994 LMY851993:LMY851994 LWU851993:LWU851994 MGQ851993:MGQ851994 MQM851993:MQM851994 NAI851993:NAI851994 NKE851993:NKE851994 NUA851993:NUA851994 ODW851993:ODW851994 ONS851993:ONS851994 OXO851993:OXO851994 PHK851993:PHK851994 PRG851993:PRG851994 QBC851993:QBC851994 QKY851993:QKY851994 QUU851993:QUU851994 REQ851993:REQ851994 ROM851993:ROM851994 RYI851993:RYI851994 SIE851993:SIE851994 SSA851993:SSA851994 TBW851993:TBW851994 TLS851993:TLS851994 TVO851993:TVO851994 UFK851993:UFK851994 UPG851993:UPG851994 UZC851993:UZC851994 VIY851993:VIY851994 VSU851993:VSU851994 WCQ851993:WCQ851994 WMM851993:WMM851994 WWI851993:WWI851994 AA917529:AA917530 JW917529:JW917530 TS917529:TS917530 ADO917529:ADO917530 ANK917529:ANK917530 AXG917529:AXG917530 BHC917529:BHC917530 BQY917529:BQY917530 CAU917529:CAU917530 CKQ917529:CKQ917530 CUM917529:CUM917530 DEI917529:DEI917530 DOE917529:DOE917530 DYA917529:DYA917530 EHW917529:EHW917530 ERS917529:ERS917530 FBO917529:FBO917530 FLK917529:FLK917530 FVG917529:FVG917530 GFC917529:GFC917530 GOY917529:GOY917530 GYU917529:GYU917530 HIQ917529:HIQ917530 HSM917529:HSM917530 ICI917529:ICI917530 IME917529:IME917530 IWA917529:IWA917530 JFW917529:JFW917530 JPS917529:JPS917530 JZO917529:JZO917530 KJK917529:KJK917530 KTG917529:KTG917530 LDC917529:LDC917530 LMY917529:LMY917530 LWU917529:LWU917530 MGQ917529:MGQ917530 MQM917529:MQM917530 NAI917529:NAI917530 NKE917529:NKE917530 NUA917529:NUA917530 ODW917529:ODW917530 ONS917529:ONS917530 OXO917529:OXO917530 PHK917529:PHK917530 PRG917529:PRG917530 QBC917529:QBC917530 QKY917529:QKY917530 QUU917529:QUU917530 REQ917529:REQ917530 ROM917529:ROM917530 RYI917529:RYI917530 SIE917529:SIE917530 SSA917529:SSA917530 TBW917529:TBW917530 TLS917529:TLS917530 TVO917529:TVO917530 UFK917529:UFK917530 UPG917529:UPG917530 UZC917529:UZC917530 VIY917529:VIY917530 VSU917529:VSU917530 WCQ917529:WCQ917530 WMM917529:WMM917530 WWI917529:WWI917530 AA983065:AA983066 JW983065:JW983066 TS983065:TS983066 ADO983065:ADO983066 ANK983065:ANK983066 AXG983065:AXG983066 BHC983065:BHC983066 BQY983065:BQY983066 CAU983065:CAU983066 CKQ983065:CKQ983066 CUM983065:CUM983066 DEI983065:DEI983066 DOE983065:DOE983066 DYA983065:DYA983066 EHW983065:EHW983066 ERS983065:ERS983066 FBO983065:FBO983066 FLK983065:FLK983066 FVG983065:FVG983066 GFC983065:GFC983066 GOY983065:GOY983066 GYU983065:GYU983066 HIQ983065:HIQ983066 HSM983065:HSM983066 ICI983065:ICI983066 IME983065:IME983066 IWA983065:IWA983066 JFW983065:JFW983066 JPS983065:JPS983066 JZO983065:JZO983066 KJK983065:KJK983066 KTG983065:KTG983066 LDC983065:LDC983066 LMY983065:LMY983066 LWU983065:LWU983066 MGQ983065:MGQ983066 MQM983065:MQM983066 NAI983065:NAI983066 NKE983065:NKE983066 NUA983065:NUA983066 ODW983065:ODW983066 ONS983065:ONS983066 OXO983065:OXO983066 PHK983065:PHK983066 PRG983065:PRG983066 QBC983065:QBC983066 QKY983065:QKY983066 QUU983065:QUU983066 REQ983065:REQ983066 ROM983065:ROM983066 RYI983065:RYI983066 SIE983065:SIE983066 SSA983065:SSA983066 TBW983065:TBW983066 TLS983065:TLS983066 TVO983065:TVO983066 UFK983065:UFK983066 UPG983065:UPG983066 UZC983065:UZC983066 VIY983065:VIY983066 VSU983065:VSU983066 WCQ983065:WCQ983066 WMM983065:WMM983066 WWI983065:WWI983066 AA32:AA33 JW32:JW33 TS32:TS33 ADO32:ADO33 ANK32:ANK33 AXG32:AXG33 BHC32:BHC33 BQY32:BQY33 CAU32:CAU33 CKQ32:CKQ33 CUM32:CUM33 DEI32:DEI33 DOE32:DOE33 DYA32:DYA33 EHW32:EHW33 ERS32:ERS33 FBO32:FBO33 FLK32:FLK33 FVG32:FVG33 GFC32:GFC33 GOY32:GOY33 GYU32:GYU33 HIQ32:HIQ33 HSM32:HSM33 ICI32:ICI33 IME32:IME33 IWA32:IWA33 JFW32:JFW33 JPS32:JPS33 JZO32:JZO33 KJK32:KJK33 KTG32:KTG33 LDC32:LDC33 LMY32:LMY33 LWU32:LWU33 MGQ32:MGQ33 MQM32:MQM33 NAI32:NAI33 NKE32:NKE33 NUA32:NUA33 ODW32:ODW33 ONS32:ONS33 OXO32:OXO33 PHK32:PHK33 PRG32:PRG33 QBC32:QBC33 QKY32:QKY33 QUU32:QUU33 REQ32:REQ33 ROM32:ROM33 RYI32:RYI33 SIE32:SIE33 SSA32:SSA33 TBW32:TBW33 TLS32:TLS33 TVO32:TVO33 UFK32:UFK33 UPG32:UPG33 UZC32:UZC33 VIY32:VIY33 VSU32:VSU33 WCQ32:WCQ33 WMM32:WMM33 WWI32:WWI33 AA65568:AA65569 JW65568:JW65569 TS65568:TS65569 ADO65568:ADO65569 ANK65568:ANK65569 AXG65568:AXG65569 BHC65568:BHC65569 BQY65568:BQY65569 CAU65568:CAU65569 CKQ65568:CKQ65569 CUM65568:CUM65569 DEI65568:DEI65569 DOE65568:DOE65569 DYA65568:DYA65569 EHW65568:EHW65569 ERS65568:ERS65569 FBO65568:FBO65569 FLK65568:FLK65569 FVG65568:FVG65569 GFC65568:GFC65569 GOY65568:GOY65569 GYU65568:GYU65569 HIQ65568:HIQ65569 HSM65568:HSM65569 ICI65568:ICI65569 IME65568:IME65569 IWA65568:IWA65569 JFW65568:JFW65569 JPS65568:JPS65569 JZO65568:JZO65569 KJK65568:KJK65569 KTG65568:KTG65569 LDC65568:LDC65569 LMY65568:LMY65569 LWU65568:LWU65569 MGQ65568:MGQ65569 MQM65568:MQM65569 NAI65568:NAI65569 NKE65568:NKE65569 NUA65568:NUA65569 ODW65568:ODW65569 ONS65568:ONS65569 OXO65568:OXO65569 PHK65568:PHK65569 PRG65568:PRG65569 QBC65568:QBC65569 QKY65568:QKY65569 QUU65568:QUU65569 REQ65568:REQ65569 ROM65568:ROM65569 RYI65568:RYI65569 SIE65568:SIE65569 SSA65568:SSA65569 TBW65568:TBW65569 TLS65568:TLS65569 TVO65568:TVO65569 UFK65568:UFK65569 UPG65568:UPG65569 UZC65568:UZC65569 VIY65568:VIY65569 VSU65568:VSU65569 WCQ65568:WCQ65569 WMM65568:WMM65569 WWI65568:WWI65569 AA131104:AA131105 JW131104:JW131105 TS131104:TS131105 ADO131104:ADO131105 ANK131104:ANK131105 AXG131104:AXG131105 BHC131104:BHC131105 BQY131104:BQY131105 CAU131104:CAU131105 CKQ131104:CKQ131105 CUM131104:CUM131105 DEI131104:DEI131105 DOE131104:DOE131105 DYA131104:DYA131105 EHW131104:EHW131105 ERS131104:ERS131105 FBO131104:FBO131105 FLK131104:FLK131105 FVG131104:FVG131105 GFC131104:GFC131105 GOY131104:GOY131105 GYU131104:GYU131105 HIQ131104:HIQ131105 HSM131104:HSM131105 ICI131104:ICI131105 IME131104:IME131105 IWA131104:IWA131105 JFW131104:JFW131105 JPS131104:JPS131105 JZO131104:JZO131105 KJK131104:KJK131105 KTG131104:KTG131105 LDC131104:LDC131105 LMY131104:LMY131105 LWU131104:LWU131105 MGQ131104:MGQ131105 MQM131104:MQM131105 NAI131104:NAI131105 NKE131104:NKE131105 NUA131104:NUA131105 ODW131104:ODW131105 ONS131104:ONS131105 OXO131104:OXO131105 PHK131104:PHK131105 PRG131104:PRG131105 QBC131104:QBC131105 QKY131104:QKY131105 QUU131104:QUU131105 REQ131104:REQ131105 ROM131104:ROM131105 RYI131104:RYI131105 SIE131104:SIE131105 SSA131104:SSA131105 TBW131104:TBW131105 TLS131104:TLS131105 TVO131104:TVO131105 UFK131104:UFK131105 UPG131104:UPG131105 UZC131104:UZC131105 VIY131104:VIY131105 VSU131104:VSU131105 WCQ131104:WCQ131105 WMM131104:WMM131105 WWI131104:WWI131105 AA196640:AA196641 JW196640:JW196641 TS196640:TS196641 ADO196640:ADO196641 ANK196640:ANK196641 AXG196640:AXG196641 BHC196640:BHC196641 BQY196640:BQY196641 CAU196640:CAU196641 CKQ196640:CKQ196641 CUM196640:CUM196641 DEI196640:DEI196641 DOE196640:DOE196641 DYA196640:DYA196641 EHW196640:EHW196641 ERS196640:ERS196641 FBO196640:FBO196641 FLK196640:FLK196641 FVG196640:FVG196641 GFC196640:GFC196641 GOY196640:GOY196641 GYU196640:GYU196641 HIQ196640:HIQ196641 HSM196640:HSM196641 ICI196640:ICI196641 IME196640:IME196641 IWA196640:IWA196641 JFW196640:JFW196641 JPS196640:JPS196641 JZO196640:JZO196641 KJK196640:KJK196641 KTG196640:KTG196641 LDC196640:LDC196641 LMY196640:LMY196641 LWU196640:LWU196641 MGQ196640:MGQ196641 MQM196640:MQM196641 NAI196640:NAI196641 NKE196640:NKE196641 NUA196640:NUA196641 ODW196640:ODW196641 ONS196640:ONS196641 OXO196640:OXO196641 PHK196640:PHK196641 PRG196640:PRG196641 QBC196640:QBC196641 QKY196640:QKY196641 QUU196640:QUU196641 REQ196640:REQ196641 ROM196640:ROM196641 RYI196640:RYI196641 SIE196640:SIE196641 SSA196640:SSA196641 TBW196640:TBW196641 TLS196640:TLS196641 TVO196640:TVO196641 UFK196640:UFK196641 UPG196640:UPG196641 UZC196640:UZC196641 VIY196640:VIY196641 VSU196640:VSU196641 WCQ196640:WCQ196641 WMM196640:WMM196641 WWI196640:WWI196641 AA262176:AA262177 JW262176:JW262177 TS262176:TS262177 ADO262176:ADO262177 ANK262176:ANK262177 AXG262176:AXG262177 BHC262176:BHC262177 BQY262176:BQY262177 CAU262176:CAU262177 CKQ262176:CKQ262177 CUM262176:CUM262177 DEI262176:DEI262177 DOE262176:DOE262177 DYA262176:DYA262177 EHW262176:EHW262177 ERS262176:ERS262177 FBO262176:FBO262177 FLK262176:FLK262177 FVG262176:FVG262177 GFC262176:GFC262177 GOY262176:GOY262177 GYU262176:GYU262177 HIQ262176:HIQ262177 HSM262176:HSM262177 ICI262176:ICI262177 IME262176:IME262177 IWA262176:IWA262177 JFW262176:JFW262177 JPS262176:JPS262177 JZO262176:JZO262177 KJK262176:KJK262177 KTG262176:KTG262177 LDC262176:LDC262177 LMY262176:LMY262177 LWU262176:LWU262177 MGQ262176:MGQ262177 MQM262176:MQM262177 NAI262176:NAI262177 NKE262176:NKE262177 NUA262176:NUA262177 ODW262176:ODW262177 ONS262176:ONS262177 OXO262176:OXO262177 PHK262176:PHK262177 PRG262176:PRG262177 QBC262176:QBC262177 QKY262176:QKY262177 QUU262176:QUU262177 REQ262176:REQ262177 ROM262176:ROM262177 RYI262176:RYI262177 SIE262176:SIE262177 SSA262176:SSA262177 TBW262176:TBW262177 TLS262176:TLS262177 TVO262176:TVO262177 UFK262176:UFK262177 UPG262176:UPG262177 UZC262176:UZC262177 VIY262176:VIY262177 VSU262176:VSU262177 WCQ262176:WCQ262177 WMM262176:WMM262177 WWI262176:WWI262177 AA327712:AA327713 JW327712:JW327713 TS327712:TS327713 ADO327712:ADO327713 ANK327712:ANK327713 AXG327712:AXG327713 BHC327712:BHC327713 BQY327712:BQY327713 CAU327712:CAU327713 CKQ327712:CKQ327713 CUM327712:CUM327713 DEI327712:DEI327713 DOE327712:DOE327713 DYA327712:DYA327713 EHW327712:EHW327713 ERS327712:ERS327713 FBO327712:FBO327713 FLK327712:FLK327713 FVG327712:FVG327713 GFC327712:GFC327713 GOY327712:GOY327713 GYU327712:GYU327713 HIQ327712:HIQ327713 HSM327712:HSM327713 ICI327712:ICI327713 IME327712:IME327713 IWA327712:IWA327713 JFW327712:JFW327713 JPS327712:JPS327713 JZO327712:JZO327713 KJK327712:KJK327713 KTG327712:KTG327713 LDC327712:LDC327713 LMY327712:LMY327713 LWU327712:LWU327713 MGQ327712:MGQ327713 MQM327712:MQM327713 NAI327712:NAI327713 NKE327712:NKE327713 NUA327712:NUA327713 ODW327712:ODW327713 ONS327712:ONS327713 OXO327712:OXO327713 PHK327712:PHK327713 PRG327712:PRG327713 QBC327712:QBC327713 QKY327712:QKY327713 QUU327712:QUU327713 REQ327712:REQ327713 ROM327712:ROM327713 RYI327712:RYI327713 SIE327712:SIE327713 SSA327712:SSA327713 TBW327712:TBW327713 TLS327712:TLS327713 TVO327712:TVO327713 UFK327712:UFK327713 UPG327712:UPG327713 UZC327712:UZC327713 VIY327712:VIY327713 VSU327712:VSU327713 WCQ327712:WCQ327713 WMM327712:WMM327713 WWI327712:WWI327713 AA393248:AA393249 JW393248:JW393249 TS393248:TS393249 ADO393248:ADO393249 ANK393248:ANK393249 AXG393248:AXG393249 BHC393248:BHC393249 BQY393248:BQY393249 CAU393248:CAU393249 CKQ393248:CKQ393249 CUM393248:CUM393249 DEI393248:DEI393249 DOE393248:DOE393249 DYA393248:DYA393249 EHW393248:EHW393249 ERS393248:ERS393249 FBO393248:FBO393249 FLK393248:FLK393249 FVG393248:FVG393249 GFC393248:GFC393249 GOY393248:GOY393249 GYU393248:GYU393249 HIQ393248:HIQ393249 HSM393248:HSM393249 ICI393248:ICI393249 IME393248:IME393249 IWA393248:IWA393249 JFW393248:JFW393249 JPS393248:JPS393249 JZO393248:JZO393249 KJK393248:KJK393249 KTG393248:KTG393249 LDC393248:LDC393249 LMY393248:LMY393249 LWU393248:LWU393249 MGQ393248:MGQ393249 MQM393248:MQM393249 NAI393248:NAI393249 NKE393248:NKE393249 NUA393248:NUA393249 ODW393248:ODW393249 ONS393248:ONS393249 OXO393248:OXO393249 PHK393248:PHK393249 PRG393248:PRG393249 QBC393248:QBC393249 QKY393248:QKY393249 QUU393248:QUU393249 REQ393248:REQ393249 ROM393248:ROM393249 RYI393248:RYI393249 SIE393248:SIE393249 SSA393248:SSA393249 TBW393248:TBW393249 TLS393248:TLS393249 TVO393248:TVO393249 UFK393248:UFK393249 UPG393248:UPG393249 UZC393248:UZC393249 VIY393248:VIY393249 VSU393248:VSU393249 WCQ393248:WCQ393249 WMM393248:WMM393249 WWI393248:WWI393249 AA458784:AA458785 JW458784:JW458785 TS458784:TS458785 ADO458784:ADO458785 ANK458784:ANK458785 AXG458784:AXG458785 BHC458784:BHC458785 BQY458784:BQY458785 CAU458784:CAU458785 CKQ458784:CKQ458785 CUM458784:CUM458785 DEI458784:DEI458785 DOE458784:DOE458785 DYA458784:DYA458785 EHW458784:EHW458785 ERS458784:ERS458785 FBO458784:FBO458785 FLK458784:FLK458785 FVG458784:FVG458785 GFC458784:GFC458785 GOY458784:GOY458785 GYU458784:GYU458785 HIQ458784:HIQ458785 HSM458784:HSM458785 ICI458784:ICI458785 IME458784:IME458785 IWA458784:IWA458785 JFW458784:JFW458785 JPS458784:JPS458785 JZO458784:JZO458785 KJK458784:KJK458785 KTG458784:KTG458785 LDC458784:LDC458785 LMY458784:LMY458785 LWU458784:LWU458785 MGQ458784:MGQ458785 MQM458784:MQM458785 NAI458784:NAI458785 NKE458784:NKE458785 NUA458784:NUA458785 ODW458784:ODW458785 ONS458784:ONS458785 OXO458784:OXO458785 PHK458784:PHK458785 PRG458784:PRG458785 QBC458784:QBC458785 QKY458784:QKY458785 QUU458784:QUU458785 REQ458784:REQ458785 ROM458784:ROM458785 RYI458784:RYI458785 SIE458784:SIE458785 SSA458784:SSA458785 TBW458784:TBW458785 TLS458784:TLS458785 TVO458784:TVO458785 UFK458784:UFK458785 UPG458784:UPG458785 UZC458784:UZC458785 VIY458784:VIY458785 VSU458784:VSU458785 WCQ458784:WCQ458785 WMM458784:WMM458785 WWI458784:WWI458785 AA524320:AA524321 JW524320:JW524321 TS524320:TS524321 ADO524320:ADO524321 ANK524320:ANK524321 AXG524320:AXG524321 BHC524320:BHC524321 BQY524320:BQY524321 CAU524320:CAU524321 CKQ524320:CKQ524321 CUM524320:CUM524321 DEI524320:DEI524321 DOE524320:DOE524321 DYA524320:DYA524321 EHW524320:EHW524321 ERS524320:ERS524321 FBO524320:FBO524321 FLK524320:FLK524321 FVG524320:FVG524321 GFC524320:GFC524321 GOY524320:GOY524321 GYU524320:GYU524321 HIQ524320:HIQ524321 HSM524320:HSM524321 ICI524320:ICI524321 IME524320:IME524321 IWA524320:IWA524321 JFW524320:JFW524321 JPS524320:JPS524321 JZO524320:JZO524321 KJK524320:KJK524321 KTG524320:KTG524321 LDC524320:LDC524321 LMY524320:LMY524321 LWU524320:LWU524321 MGQ524320:MGQ524321 MQM524320:MQM524321 NAI524320:NAI524321 NKE524320:NKE524321 NUA524320:NUA524321 ODW524320:ODW524321 ONS524320:ONS524321 OXO524320:OXO524321 PHK524320:PHK524321 PRG524320:PRG524321 QBC524320:QBC524321 QKY524320:QKY524321 QUU524320:QUU524321 REQ524320:REQ524321 ROM524320:ROM524321 RYI524320:RYI524321 SIE524320:SIE524321 SSA524320:SSA524321 TBW524320:TBW524321 TLS524320:TLS524321 TVO524320:TVO524321 UFK524320:UFK524321 UPG524320:UPG524321 UZC524320:UZC524321 VIY524320:VIY524321 VSU524320:VSU524321 WCQ524320:WCQ524321 WMM524320:WMM524321 WWI524320:WWI524321 AA589856:AA589857 JW589856:JW589857 TS589856:TS589857 ADO589856:ADO589857 ANK589856:ANK589857 AXG589856:AXG589857 BHC589856:BHC589857 BQY589856:BQY589857 CAU589856:CAU589857 CKQ589856:CKQ589857 CUM589856:CUM589857 DEI589856:DEI589857 DOE589856:DOE589857 DYA589856:DYA589857 EHW589856:EHW589857 ERS589856:ERS589857 FBO589856:FBO589857 FLK589856:FLK589857 FVG589856:FVG589857 GFC589856:GFC589857 GOY589856:GOY589857 GYU589856:GYU589857 HIQ589856:HIQ589857 HSM589856:HSM589857 ICI589856:ICI589857 IME589856:IME589857 IWA589856:IWA589857 JFW589856:JFW589857 JPS589856:JPS589857 JZO589856:JZO589857 KJK589856:KJK589857 KTG589856:KTG589857 LDC589856:LDC589857 LMY589856:LMY589857 LWU589856:LWU589857 MGQ589856:MGQ589857 MQM589856:MQM589857 NAI589856:NAI589857 NKE589856:NKE589857 NUA589856:NUA589857 ODW589856:ODW589857 ONS589856:ONS589857 OXO589856:OXO589857 PHK589856:PHK589857 PRG589856:PRG589857 QBC589856:QBC589857 QKY589856:QKY589857 QUU589856:QUU589857 REQ589856:REQ589857 ROM589856:ROM589857 RYI589856:RYI589857 SIE589856:SIE589857 SSA589856:SSA589857 TBW589856:TBW589857 TLS589856:TLS589857 TVO589856:TVO589857 UFK589856:UFK589857 UPG589856:UPG589857 UZC589856:UZC589857 VIY589856:VIY589857 VSU589856:VSU589857 WCQ589856:WCQ589857 WMM589856:WMM589857 WWI589856:WWI589857 AA655392:AA655393 JW655392:JW655393 TS655392:TS655393 ADO655392:ADO655393 ANK655392:ANK655393 AXG655392:AXG655393 BHC655392:BHC655393 BQY655392:BQY655393 CAU655392:CAU655393 CKQ655392:CKQ655393 CUM655392:CUM655393 DEI655392:DEI655393 DOE655392:DOE655393 DYA655392:DYA655393 EHW655392:EHW655393 ERS655392:ERS655393 FBO655392:FBO655393 FLK655392:FLK655393 FVG655392:FVG655393 GFC655392:GFC655393 GOY655392:GOY655393 GYU655392:GYU655393 HIQ655392:HIQ655393 HSM655392:HSM655393 ICI655392:ICI655393 IME655392:IME655393 IWA655392:IWA655393 JFW655392:JFW655393 JPS655392:JPS655393 JZO655392:JZO655393 KJK655392:KJK655393 KTG655392:KTG655393 LDC655392:LDC655393 LMY655392:LMY655393 LWU655392:LWU655393 MGQ655392:MGQ655393 MQM655392:MQM655393 NAI655392:NAI655393 NKE655392:NKE655393 NUA655392:NUA655393 ODW655392:ODW655393 ONS655392:ONS655393 OXO655392:OXO655393 PHK655392:PHK655393 PRG655392:PRG655393 QBC655392:QBC655393 QKY655392:QKY655393 QUU655392:QUU655393 REQ655392:REQ655393 ROM655392:ROM655393 RYI655392:RYI655393 SIE655392:SIE655393 SSA655392:SSA655393 TBW655392:TBW655393 TLS655392:TLS655393 TVO655392:TVO655393 UFK655392:UFK655393 UPG655392:UPG655393 UZC655392:UZC655393 VIY655392:VIY655393 VSU655392:VSU655393 WCQ655392:WCQ655393 WMM655392:WMM655393 WWI655392:WWI655393 AA720928:AA720929 JW720928:JW720929 TS720928:TS720929 ADO720928:ADO720929 ANK720928:ANK720929 AXG720928:AXG720929 BHC720928:BHC720929 BQY720928:BQY720929 CAU720928:CAU720929 CKQ720928:CKQ720929 CUM720928:CUM720929 DEI720928:DEI720929 DOE720928:DOE720929 DYA720928:DYA720929 EHW720928:EHW720929 ERS720928:ERS720929 FBO720928:FBO720929 FLK720928:FLK720929 FVG720928:FVG720929 GFC720928:GFC720929 GOY720928:GOY720929 GYU720928:GYU720929 HIQ720928:HIQ720929 HSM720928:HSM720929 ICI720928:ICI720929 IME720928:IME720929 IWA720928:IWA720929 JFW720928:JFW720929 JPS720928:JPS720929 JZO720928:JZO720929 KJK720928:KJK720929 KTG720928:KTG720929 LDC720928:LDC720929 LMY720928:LMY720929 LWU720928:LWU720929 MGQ720928:MGQ720929 MQM720928:MQM720929 NAI720928:NAI720929 NKE720928:NKE720929 NUA720928:NUA720929 ODW720928:ODW720929 ONS720928:ONS720929 OXO720928:OXO720929 PHK720928:PHK720929 PRG720928:PRG720929 QBC720928:QBC720929 QKY720928:QKY720929 QUU720928:QUU720929 REQ720928:REQ720929 ROM720928:ROM720929 RYI720928:RYI720929 SIE720928:SIE720929 SSA720928:SSA720929 TBW720928:TBW720929 TLS720928:TLS720929 TVO720928:TVO720929 UFK720928:UFK720929 UPG720928:UPG720929 UZC720928:UZC720929 VIY720928:VIY720929 VSU720928:VSU720929 WCQ720928:WCQ720929 WMM720928:WMM720929 WWI720928:WWI720929 AA786464:AA786465 JW786464:JW786465 TS786464:TS786465 ADO786464:ADO786465 ANK786464:ANK786465 AXG786464:AXG786465 BHC786464:BHC786465 BQY786464:BQY786465 CAU786464:CAU786465 CKQ786464:CKQ786465 CUM786464:CUM786465 DEI786464:DEI786465 DOE786464:DOE786465 DYA786464:DYA786465 EHW786464:EHW786465 ERS786464:ERS786465 FBO786464:FBO786465 FLK786464:FLK786465 FVG786464:FVG786465 GFC786464:GFC786465 GOY786464:GOY786465 GYU786464:GYU786465 HIQ786464:HIQ786465 HSM786464:HSM786465 ICI786464:ICI786465 IME786464:IME786465 IWA786464:IWA786465 JFW786464:JFW786465 JPS786464:JPS786465 JZO786464:JZO786465 KJK786464:KJK786465 KTG786464:KTG786465 LDC786464:LDC786465 LMY786464:LMY786465 LWU786464:LWU786465 MGQ786464:MGQ786465 MQM786464:MQM786465 NAI786464:NAI786465 NKE786464:NKE786465 NUA786464:NUA786465 ODW786464:ODW786465 ONS786464:ONS786465 OXO786464:OXO786465 PHK786464:PHK786465 PRG786464:PRG786465 QBC786464:QBC786465 QKY786464:QKY786465 QUU786464:QUU786465 REQ786464:REQ786465 ROM786464:ROM786465 RYI786464:RYI786465 SIE786464:SIE786465 SSA786464:SSA786465 TBW786464:TBW786465 TLS786464:TLS786465 TVO786464:TVO786465 UFK786464:UFK786465 UPG786464:UPG786465 UZC786464:UZC786465 VIY786464:VIY786465 VSU786464:VSU786465 WCQ786464:WCQ786465 WMM786464:WMM786465 WWI786464:WWI786465 AA852000:AA852001 JW852000:JW852001 TS852000:TS852001 ADO852000:ADO852001 ANK852000:ANK852001 AXG852000:AXG852001 BHC852000:BHC852001 BQY852000:BQY852001 CAU852000:CAU852001 CKQ852000:CKQ852001 CUM852000:CUM852001 DEI852000:DEI852001 DOE852000:DOE852001 DYA852000:DYA852001 EHW852000:EHW852001 ERS852000:ERS852001 FBO852000:FBO852001 FLK852000:FLK852001 FVG852000:FVG852001 GFC852000:GFC852001 GOY852000:GOY852001 GYU852000:GYU852001 HIQ852000:HIQ852001 HSM852000:HSM852001 ICI852000:ICI852001 IME852000:IME852001 IWA852000:IWA852001 JFW852000:JFW852001 JPS852000:JPS852001 JZO852000:JZO852001 KJK852000:KJK852001 KTG852000:KTG852001 LDC852000:LDC852001 LMY852000:LMY852001 LWU852000:LWU852001 MGQ852000:MGQ852001 MQM852000:MQM852001 NAI852000:NAI852001 NKE852000:NKE852001 NUA852000:NUA852001 ODW852000:ODW852001 ONS852000:ONS852001 OXO852000:OXO852001 PHK852000:PHK852001 PRG852000:PRG852001 QBC852000:QBC852001 QKY852000:QKY852001 QUU852000:QUU852001 REQ852000:REQ852001 ROM852000:ROM852001 RYI852000:RYI852001 SIE852000:SIE852001 SSA852000:SSA852001 TBW852000:TBW852001 TLS852000:TLS852001 TVO852000:TVO852001 UFK852000:UFK852001 UPG852000:UPG852001 UZC852000:UZC852001 VIY852000:VIY852001 VSU852000:VSU852001 WCQ852000:WCQ852001 WMM852000:WMM852001 WWI852000:WWI852001 AA917536:AA917537 JW917536:JW917537 TS917536:TS917537 ADO917536:ADO917537 ANK917536:ANK917537 AXG917536:AXG917537 BHC917536:BHC917537 BQY917536:BQY917537 CAU917536:CAU917537 CKQ917536:CKQ917537 CUM917536:CUM917537 DEI917536:DEI917537 DOE917536:DOE917537 DYA917536:DYA917537 EHW917536:EHW917537 ERS917536:ERS917537 FBO917536:FBO917537 FLK917536:FLK917537 FVG917536:FVG917537 GFC917536:GFC917537 GOY917536:GOY917537 GYU917536:GYU917537 HIQ917536:HIQ917537 HSM917536:HSM917537 ICI917536:ICI917537 IME917536:IME917537 IWA917536:IWA917537 JFW917536:JFW917537 JPS917536:JPS917537 JZO917536:JZO917537 KJK917536:KJK917537 KTG917536:KTG917537 LDC917536:LDC917537 LMY917536:LMY917537 LWU917536:LWU917537 MGQ917536:MGQ917537 MQM917536:MQM917537 NAI917536:NAI917537 NKE917536:NKE917537 NUA917536:NUA917537 ODW917536:ODW917537 ONS917536:ONS917537 OXO917536:OXO917537 PHK917536:PHK917537 PRG917536:PRG917537 QBC917536:QBC917537 QKY917536:QKY917537 QUU917536:QUU917537 REQ917536:REQ917537 ROM917536:ROM917537 RYI917536:RYI917537 SIE917536:SIE917537 SSA917536:SSA917537 TBW917536:TBW917537 TLS917536:TLS917537 TVO917536:TVO917537 UFK917536:UFK917537 UPG917536:UPG917537 UZC917536:UZC917537 VIY917536:VIY917537 VSU917536:VSU917537 WCQ917536:WCQ917537 WMM917536:WMM917537 WWI917536:WWI917537 AA983072:AA983073 JW983072:JW983073 TS983072:TS983073 ADO983072:ADO983073 ANK983072:ANK983073 AXG983072:AXG983073 BHC983072:BHC983073 BQY983072:BQY983073 CAU983072:CAU983073 CKQ983072:CKQ983073 CUM983072:CUM983073 DEI983072:DEI983073 DOE983072:DOE983073 DYA983072:DYA983073 EHW983072:EHW983073 ERS983072:ERS983073 FBO983072:FBO983073 FLK983072:FLK983073 FVG983072:FVG983073 GFC983072:GFC983073 GOY983072:GOY983073 GYU983072:GYU983073 HIQ983072:HIQ983073 HSM983072:HSM983073 ICI983072:ICI983073 IME983072:IME983073 IWA983072:IWA983073 JFW983072:JFW983073 JPS983072:JPS983073 JZO983072:JZO983073 KJK983072:KJK983073 KTG983072:KTG983073 LDC983072:LDC983073 LMY983072:LMY983073 LWU983072:LWU983073 MGQ983072:MGQ983073 MQM983072:MQM983073 NAI983072:NAI983073 NKE983072:NKE983073 NUA983072:NUA983073 ODW983072:ODW983073 ONS983072:ONS983073 OXO983072:OXO983073 PHK983072:PHK983073 PRG983072:PRG983073 QBC983072:QBC983073 QKY983072:QKY983073 QUU983072:QUU983073 REQ983072:REQ983073 ROM983072:ROM983073 RYI983072:RYI983073 SIE983072:SIE983073 SSA983072:SSA983073 TBW983072:TBW983073 TLS983072:TLS983073 TVO983072:TVO983073 UFK983072:UFK983073 UPG983072:UPG983073 UZC983072:UZC983073 VIY983072:VIY983073 VSU983072:VSU983073 WCQ983072:WCQ983073 WMM983072:WMM983073 WWI983072:WWI983073 Y22:Y23 JU22:JU23 TQ22:TQ23 ADM22:ADM23 ANI22:ANI23 AXE22:AXE23 BHA22:BHA23 BQW22:BQW23 CAS22:CAS23 CKO22:CKO23 CUK22:CUK23 DEG22:DEG23 DOC22:DOC23 DXY22:DXY23 EHU22:EHU23 ERQ22:ERQ23 FBM22:FBM23 FLI22:FLI23 FVE22:FVE23 GFA22:GFA23 GOW22:GOW23 GYS22:GYS23 HIO22:HIO23 HSK22:HSK23 ICG22:ICG23 IMC22:IMC23 IVY22:IVY23 JFU22:JFU23 JPQ22:JPQ23 JZM22:JZM23 KJI22:KJI23 KTE22:KTE23 LDA22:LDA23 LMW22:LMW23 LWS22:LWS23 MGO22:MGO23 MQK22:MQK23 NAG22:NAG23 NKC22:NKC23 NTY22:NTY23 ODU22:ODU23 ONQ22:ONQ23 OXM22:OXM23 PHI22:PHI23 PRE22:PRE23 QBA22:QBA23 QKW22:QKW23 QUS22:QUS23 REO22:REO23 ROK22:ROK23 RYG22:RYG23 SIC22:SIC23 SRY22:SRY23 TBU22:TBU23 TLQ22:TLQ23 TVM22:TVM23 UFI22:UFI23 UPE22:UPE23 UZA22:UZA23 VIW22:VIW23 VSS22:VSS23 WCO22:WCO23 WMK22:WMK23 WWG22:WWG23 Y65558:Y65559 JU65558:JU65559 TQ65558:TQ65559 ADM65558:ADM65559 ANI65558:ANI65559 AXE65558:AXE65559 BHA65558:BHA65559 BQW65558:BQW65559 CAS65558:CAS65559 CKO65558:CKO65559 CUK65558:CUK65559 DEG65558:DEG65559 DOC65558:DOC65559 DXY65558:DXY65559 EHU65558:EHU65559 ERQ65558:ERQ65559 FBM65558:FBM65559 FLI65558:FLI65559 FVE65558:FVE65559 GFA65558:GFA65559 GOW65558:GOW65559 GYS65558:GYS65559 HIO65558:HIO65559 HSK65558:HSK65559 ICG65558:ICG65559 IMC65558:IMC65559 IVY65558:IVY65559 JFU65558:JFU65559 JPQ65558:JPQ65559 JZM65558:JZM65559 KJI65558:KJI65559 KTE65558:KTE65559 LDA65558:LDA65559 LMW65558:LMW65559 LWS65558:LWS65559 MGO65558:MGO65559 MQK65558:MQK65559 NAG65558:NAG65559 NKC65558:NKC65559 NTY65558:NTY65559 ODU65558:ODU65559 ONQ65558:ONQ65559 OXM65558:OXM65559 PHI65558:PHI65559 PRE65558:PRE65559 QBA65558:QBA65559 QKW65558:QKW65559 QUS65558:QUS65559 REO65558:REO65559 ROK65558:ROK65559 RYG65558:RYG65559 SIC65558:SIC65559 SRY65558:SRY65559 TBU65558:TBU65559 TLQ65558:TLQ65559 TVM65558:TVM65559 UFI65558:UFI65559 UPE65558:UPE65559 UZA65558:UZA65559 VIW65558:VIW65559 VSS65558:VSS65559 WCO65558:WCO65559 WMK65558:WMK65559 WWG65558:WWG65559 Y131094:Y131095 JU131094:JU131095 TQ131094:TQ131095 ADM131094:ADM131095 ANI131094:ANI131095 AXE131094:AXE131095 BHA131094:BHA131095 BQW131094:BQW131095 CAS131094:CAS131095 CKO131094:CKO131095 CUK131094:CUK131095 DEG131094:DEG131095 DOC131094:DOC131095 DXY131094:DXY131095 EHU131094:EHU131095 ERQ131094:ERQ131095 FBM131094:FBM131095 FLI131094:FLI131095 FVE131094:FVE131095 GFA131094:GFA131095 GOW131094:GOW131095 GYS131094:GYS131095 HIO131094:HIO131095 HSK131094:HSK131095 ICG131094:ICG131095 IMC131094:IMC131095 IVY131094:IVY131095 JFU131094:JFU131095 JPQ131094:JPQ131095 JZM131094:JZM131095 KJI131094:KJI131095 KTE131094:KTE131095 LDA131094:LDA131095 LMW131094:LMW131095 LWS131094:LWS131095 MGO131094:MGO131095 MQK131094:MQK131095 NAG131094:NAG131095 NKC131094:NKC131095 NTY131094:NTY131095 ODU131094:ODU131095 ONQ131094:ONQ131095 OXM131094:OXM131095 PHI131094:PHI131095 PRE131094:PRE131095 QBA131094:QBA131095 QKW131094:QKW131095 QUS131094:QUS131095 REO131094:REO131095 ROK131094:ROK131095 RYG131094:RYG131095 SIC131094:SIC131095 SRY131094:SRY131095 TBU131094:TBU131095 TLQ131094:TLQ131095 TVM131094:TVM131095 UFI131094:UFI131095 UPE131094:UPE131095 UZA131094:UZA131095 VIW131094:VIW131095 VSS131094:VSS131095 WCO131094:WCO131095 WMK131094:WMK131095 WWG131094:WWG131095 Y196630:Y196631 JU196630:JU196631 TQ196630:TQ196631 ADM196630:ADM196631 ANI196630:ANI196631 AXE196630:AXE196631 BHA196630:BHA196631 BQW196630:BQW196631 CAS196630:CAS196631 CKO196630:CKO196631 CUK196630:CUK196631 DEG196630:DEG196631 DOC196630:DOC196631 DXY196630:DXY196631 EHU196630:EHU196631 ERQ196630:ERQ196631 FBM196630:FBM196631 FLI196630:FLI196631 FVE196630:FVE196631 GFA196630:GFA196631 GOW196630:GOW196631 GYS196630:GYS196631 HIO196630:HIO196631 HSK196630:HSK196631 ICG196630:ICG196631 IMC196630:IMC196631 IVY196630:IVY196631 JFU196630:JFU196631 JPQ196630:JPQ196631 JZM196630:JZM196631 KJI196630:KJI196631 KTE196630:KTE196631 LDA196630:LDA196631 LMW196630:LMW196631 LWS196630:LWS196631 MGO196630:MGO196631 MQK196630:MQK196631 NAG196630:NAG196631 NKC196630:NKC196631 NTY196630:NTY196631 ODU196630:ODU196631 ONQ196630:ONQ196631 OXM196630:OXM196631 PHI196630:PHI196631 PRE196630:PRE196631 QBA196630:QBA196631 QKW196630:QKW196631 QUS196630:QUS196631 REO196630:REO196631 ROK196630:ROK196631 RYG196630:RYG196631 SIC196630:SIC196631 SRY196630:SRY196631 TBU196630:TBU196631 TLQ196630:TLQ196631 TVM196630:TVM196631 UFI196630:UFI196631 UPE196630:UPE196631 UZA196630:UZA196631 VIW196630:VIW196631 VSS196630:VSS196631 WCO196630:WCO196631 WMK196630:WMK196631 WWG196630:WWG196631 Y262166:Y262167 JU262166:JU262167 TQ262166:TQ262167 ADM262166:ADM262167 ANI262166:ANI262167 AXE262166:AXE262167 BHA262166:BHA262167 BQW262166:BQW262167 CAS262166:CAS262167 CKO262166:CKO262167 CUK262166:CUK262167 DEG262166:DEG262167 DOC262166:DOC262167 DXY262166:DXY262167 EHU262166:EHU262167 ERQ262166:ERQ262167 FBM262166:FBM262167 FLI262166:FLI262167 FVE262166:FVE262167 GFA262166:GFA262167 GOW262166:GOW262167 GYS262166:GYS262167 HIO262166:HIO262167 HSK262166:HSK262167 ICG262166:ICG262167 IMC262166:IMC262167 IVY262166:IVY262167 JFU262166:JFU262167 JPQ262166:JPQ262167 JZM262166:JZM262167 KJI262166:KJI262167 KTE262166:KTE262167 LDA262166:LDA262167 LMW262166:LMW262167 LWS262166:LWS262167 MGO262166:MGO262167 MQK262166:MQK262167 NAG262166:NAG262167 NKC262166:NKC262167 NTY262166:NTY262167 ODU262166:ODU262167 ONQ262166:ONQ262167 OXM262166:OXM262167 PHI262166:PHI262167 PRE262166:PRE262167 QBA262166:QBA262167 QKW262166:QKW262167 QUS262166:QUS262167 REO262166:REO262167 ROK262166:ROK262167 RYG262166:RYG262167 SIC262166:SIC262167 SRY262166:SRY262167 TBU262166:TBU262167 TLQ262166:TLQ262167 TVM262166:TVM262167 UFI262166:UFI262167 UPE262166:UPE262167 UZA262166:UZA262167 VIW262166:VIW262167 VSS262166:VSS262167 WCO262166:WCO262167 WMK262166:WMK262167 WWG262166:WWG262167 Y327702:Y327703 JU327702:JU327703 TQ327702:TQ327703 ADM327702:ADM327703 ANI327702:ANI327703 AXE327702:AXE327703 BHA327702:BHA327703 BQW327702:BQW327703 CAS327702:CAS327703 CKO327702:CKO327703 CUK327702:CUK327703 DEG327702:DEG327703 DOC327702:DOC327703 DXY327702:DXY327703 EHU327702:EHU327703 ERQ327702:ERQ327703 FBM327702:FBM327703 FLI327702:FLI327703 FVE327702:FVE327703 GFA327702:GFA327703 GOW327702:GOW327703 GYS327702:GYS327703 HIO327702:HIO327703 HSK327702:HSK327703 ICG327702:ICG327703 IMC327702:IMC327703 IVY327702:IVY327703 JFU327702:JFU327703 JPQ327702:JPQ327703 JZM327702:JZM327703 KJI327702:KJI327703 KTE327702:KTE327703 LDA327702:LDA327703 LMW327702:LMW327703 LWS327702:LWS327703 MGO327702:MGO327703 MQK327702:MQK327703 NAG327702:NAG327703 NKC327702:NKC327703 NTY327702:NTY327703 ODU327702:ODU327703 ONQ327702:ONQ327703 OXM327702:OXM327703 PHI327702:PHI327703 PRE327702:PRE327703 QBA327702:QBA327703 QKW327702:QKW327703 QUS327702:QUS327703 REO327702:REO327703 ROK327702:ROK327703 RYG327702:RYG327703 SIC327702:SIC327703 SRY327702:SRY327703 TBU327702:TBU327703 TLQ327702:TLQ327703 TVM327702:TVM327703 UFI327702:UFI327703 UPE327702:UPE327703 UZA327702:UZA327703 VIW327702:VIW327703 VSS327702:VSS327703 WCO327702:WCO327703 WMK327702:WMK327703 WWG327702:WWG327703 Y393238:Y393239 JU393238:JU393239 TQ393238:TQ393239 ADM393238:ADM393239 ANI393238:ANI393239 AXE393238:AXE393239 BHA393238:BHA393239 BQW393238:BQW393239 CAS393238:CAS393239 CKO393238:CKO393239 CUK393238:CUK393239 DEG393238:DEG393239 DOC393238:DOC393239 DXY393238:DXY393239 EHU393238:EHU393239 ERQ393238:ERQ393239 FBM393238:FBM393239 FLI393238:FLI393239 FVE393238:FVE393239 GFA393238:GFA393239 GOW393238:GOW393239 GYS393238:GYS393239 HIO393238:HIO393239 HSK393238:HSK393239 ICG393238:ICG393239 IMC393238:IMC393239 IVY393238:IVY393239 JFU393238:JFU393239 JPQ393238:JPQ393239 JZM393238:JZM393239 KJI393238:KJI393239 KTE393238:KTE393239 LDA393238:LDA393239 LMW393238:LMW393239 LWS393238:LWS393239 MGO393238:MGO393239 MQK393238:MQK393239 NAG393238:NAG393239 NKC393238:NKC393239 NTY393238:NTY393239 ODU393238:ODU393239 ONQ393238:ONQ393239 OXM393238:OXM393239 PHI393238:PHI393239 PRE393238:PRE393239 QBA393238:QBA393239 QKW393238:QKW393239 QUS393238:QUS393239 REO393238:REO393239 ROK393238:ROK393239 RYG393238:RYG393239 SIC393238:SIC393239 SRY393238:SRY393239 TBU393238:TBU393239 TLQ393238:TLQ393239 TVM393238:TVM393239 UFI393238:UFI393239 UPE393238:UPE393239 UZA393238:UZA393239 VIW393238:VIW393239 VSS393238:VSS393239 WCO393238:WCO393239 WMK393238:WMK393239 WWG393238:WWG393239 Y458774:Y458775 JU458774:JU458775 TQ458774:TQ458775 ADM458774:ADM458775 ANI458774:ANI458775 AXE458774:AXE458775 BHA458774:BHA458775 BQW458774:BQW458775 CAS458774:CAS458775 CKO458774:CKO458775 CUK458774:CUK458775 DEG458774:DEG458775 DOC458774:DOC458775 DXY458774:DXY458775 EHU458774:EHU458775 ERQ458774:ERQ458775 FBM458774:FBM458775 FLI458774:FLI458775 FVE458774:FVE458775 GFA458774:GFA458775 GOW458774:GOW458775 GYS458774:GYS458775 HIO458774:HIO458775 HSK458774:HSK458775 ICG458774:ICG458775 IMC458774:IMC458775 IVY458774:IVY458775 JFU458774:JFU458775 JPQ458774:JPQ458775 JZM458774:JZM458775 KJI458774:KJI458775 KTE458774:KTE458775 LDA458774:LDA458775 LMW458774:LMW458775 LWS458774:LWS458775 MGO458774:MGO458775 MQK458774:MQK458775 NAG458774:NAG458775 NKC458774:NKC458775 NTY458774:NTY458775 ODU458774:ODU458775 ONQ458774:ONQ458775 OXM458774:OXM458775 PHI458774:PHI458775 PRE458774:PRE458775 QBA458774:QBA458775 QKW458774:QKW458775 QUS458774:QUS458775 REO458774:REO458775 ROK458774:ROK458775 RYG458774:RYG458775 SIC458774:SIC458775 SRY458774:SRY458775 TBU458774:TBU458775 TLQ458774:TLQ458775 TVM458774:TVM458775 UFI458774:UFI458775 UPE458774:UPE458775 UZA458774:UZA458775 VIW458774:VIW458775 VSS458774:VSS458775 WCO458774:WCO458775 WMK458774:WMK458775 WWG458774:WWG458775 Y524310:Y524311 JU524310:JU524311 TQ524310:TQ524311 ADM524310:ADM524311 ANI524310:ANI524311 AXE524310:AXE524311 BHA524310:BHA524311 BQW524310:BQW524311 CAS524310:CAS524311 CKO524310:CKO524311 CUK524310:CUK524311 DEG524310:DEG524311 DOC524310:DOC524311 DXY524310:DXY524311 EHU524310:EHU524311 ERQ524310:ERQ524311 FBM524310:FBM524311 FLI524310:FLI524311 FVE524310:FVE524311 GFA524310:GFA524311 GOW524310:GOW524311 GYS524310:GYS524311 HIO524310:HIO524311 HSK524310:HSK524311 ICG524310:ICG524311 IMC524310:IMC524311 IVY524310:IVY524311 JFU524310:JFU524311 JPQ524310:JPQ524311 JZM524310:JZM524311 KJI524310:KJI524311 KTE524310:KTE524311 LDA524310:LDA524311 LMW524310:LMW524311 LWS524310:LWS524311 MGO524310:MGO524311 MQK524310:MQK524311 NAG524310:NAG524311 NKC524310:NKC524311 NTY524310:NTY524311 ODU524310:ODU524311 ONQ524310:ONQ524311 OXM524310:OXM524311 PHI524310:PHI524311 PRE524310:PRE524311 QBA524310:QBA524311 QKW524310:QKW524311 QUS524310:QUS524311 REO524310:REO524311 ROK524310:ROK524311 RYG524310:RYG524311 SIC524310:SIC524311 SRY524310:SRY524311 TBU524310:TBU524311 TLQ524310:TLQ524311 TVM524310:TVM524311 UFI524310:UFI524311 UPE524310:UPE524311 UZA524310:UZA524311 VIW524310:VIW524311 VSS524310:VSS524311 WCO524310:WCO524311 WMK524310:WMK524311 WWG524310:WWG524311 Y589846:Y589847 JU589846:JU589847 TQ589846:TQ589847 ADM589846:ADM589847 ANI589846:ANI589847 AXE589846:AXE589847 BHA589846:BHA589847 BQW589846:BQW589847 CAS589846:CAS589847 CKO589846:CKO589847 CUK589846:CUK589847 DEG589846:DEG589847 DOC589846:DOC589847 DXY589846:DXY589847 EHU589846:EHU589847 ERQ589846:ERQ589847 FBM589846:FBM589847 FLI589846:FLI589847 FVE589846:FVE589847 GFA589846:GFA589847 GOW589846:GOW589847 GYS589846:GYS589847 HIO589846:HIO589847 HSK589846:HSK589847 ICG589846:ICG589847 IMC589846:IMC589847 IVY589846:IVY589847 JFU589846:JFU589847 JPQ589846:JPQ589847 JZM589846:JZM589847 KJI589846:KJI589847 KTE589846:KTE589847 LDA589846:LDA589847 LMW589846:LMW589847 LWS589846:LWS589847 MGO589846:MGO589847 MQK589846:MQK589847 NAG589846:NAG589847 NKC589846:NKC589847 NTY589846:NTY589847 ODU589846:ODU589847 ONQ589846:ONQ589847 OXM589846:OXM589847 PHI589846:PHI589847 PRE589846:PRE589847 QBA589846:QBA589847 QKW589846:QKW589847 QUS589846:QUS589847 REO589846:REO589847 ROK589846:ROK589847 RYG589846:RYG589847 SIC589846:SIC589847 SRY589846:SRY589847 TBU589846:TBU589847 TLQ589846:TLQ589847 TVM589846:TVM589847 UFI589846:UFI589847 UPE589846:UPE589847 UZA589846:UZA589847 VIW589846:VIW589847 VSS589846:VSS589847 WCO589846:WCO589847 WMK589846:WMK589847 WWG589846:WWG589847 Y655382:Y655383 JU655382:JU655383 TQ655382:TQ655383 ADM655382:ADM655383 ANI655382:ANI655383 AXE655382:AXE655383 BHA655382:BHA655383 BQW655382:BQW655383 CAS655382:CAS655383 CKO655382:CKO655383 CUK655382:CUK655383 DEG655382:DEG655383 DOC655382:DOC655383 DXY655382:DXY655383 EHU655382:EHU655383 ERQ655382:ERQ655383 FBM655382:FBM655383 FLI655382:FLI655383 FVE655382:FVE655383 GFA655382:GFA655383 GOW655382:GOW655383 GYS655382:GYS655383 HIO655382:HIO655383 HSK655382:HSK655383 ICG655382:ICG655383 IMC655382:IMC655383 IVY655382:IVY655383 JFU655382:JFU655383 JPQ655382:JPQ655383 JZM655382:JZM655383 KJI655382:KJI655383 KTE655382:KTE655383 LDA655382:LDA655383 LMW655382:LMW655383 LWS655382:LWS655383 MGO655382:MGO655383 MQK655382:MQK655383 NAG655382:NAG655383 NKC655382:NKC655383 NTY655382:NTY655383 ODU655382:ODU655383 ONQ655382:ONQ655383 OXM655382:OXM655383 PHI655382:PHI655383 PRE655382:PRE655383 QBA655382:QBA655383 QKW655382:QKW655383 QUS655382:QUS655383 REO655382:REO655383 ROK655382:ROK655383 RYG655382:RYG655383 SIC655382:SIC655383 SRY655382:SRY655383 TBU655382:TBU655383 TLQ655382:TLQ655383 TVM655382:TVM655383 UFI655382:UFI655383 UPE655382:UPE655383 UZA655382:UZA655383 VIW655382:VIW655383 VSS655382:VSS655383 WCO655382:WCO655383 WMK655382:WMK655383 WWG655382:WWG655383 Y720918:Y720919 JU720918:JU720919 TQ720918:TQ720919 ADM720918:ADM720919 ANI720918:ANI720919 AXE720918:AXE720919 BHA720918:BHA720919 BQW720918:BQW720919 CAS720918:CAS720919 CKO720918:CKO720919 CUK720918:CUK720919 DEG720918:DEG720919 DOC720918:DOC720919 DXY720918:DXY720919 EHU720918:EHU720919 ERQ720918:ERQ720919 FBM720918:FBM720919 FLI720918:FLI720919 FVE720918:FVE720919 GFA720918:GFA720919 GOW720918:GOW720919 GYS720918:GYS720919 HIO720918:HIO720919 HSK720918:HSK720919 ICG720918:ICG720919 IMC720918:IMC720919 IVY720918:IVY720919 JFU720918:JFU720919 JPQ720918:JPQ720919 JZM720918:JZM720919 KJI720918:KJI720919 KTE720918:KTE720919 LDA720918:LDA720919 LMW720918:LMW720919 LWS720918:LWS720919 MGO720918:MGO720919 MQK720918:MQK720919 NAG720918:NAG720919 NKC720918:NKC720919 NTY720918:NTY720919 ODU720918:ODU720919 ONQ720918:ONQ720919 OXM720918:OXM720919 PHI720918:PHI720919 PRE720918:PRE720919 QBA720918:QBA720919 QKW720918:QKW720919 QUS720918:QUS720919 REO720918:REO720919 ROK720918:ROK720919 RYG720918:RYG720919 SIC720918:SIC720919 SRY720918:SRY720919 TBU720918:TBU720919 TLQ720918:TLQ720919 TVM720918:TVM720919 UFI720918:UFI720919 UPE720918:UPE720919 UZA720918:UZA720919 VIW720918:VIW720919 VSS720918:VSS720919 WCO720918:WCO720919 WMK720918:WMK720919 WWG720918:WWG720919 Y786454:Y786455 JU786454:JU786455 TQ786454:TQ786455 ADM786454:ADM786455 ANI786454:ANI786455 AXE786454:AXE786455 BHA786454:BHA786455 BQW786454:BQW786455 CAS786454:CAS786455 CKO786454:CKO786455 CUK786454:CUK786455 DEG786454:DEG786455 DOC786454:DOC786455 DXY786454:DXY786455 EHU786454:EHU786455 ERQ786454:ERQ786455 FBM786454:FBM786455 FLI786454:FLI786455 FVE786454:FVE786455 GFA786454:GFA786455 GOW786454:GOW786455 GYS786454:GYS786455 HIO786454:HIO786455 HSK786454:HSK786455 ICG786454:ICG786455 IMC786454:IMC786455 IVY786454:IVY786455 JFU786454:JFU786455 JPQ786454:JPQ786455 JZM786454:JZM786455 KJI786454:KJI786455 KTE786454:KTE786455 LDA786454:LDA786455 LMW786454:LMW786455 LWS786454:LWS786455 MGO786454:MGO786455 MQK786454:MQK786455 NAG786454:NAG786455 NKC786454:NKC786455 NTY786454:NTY786455 ODU786454:ODU786455 ONQ786454:ONQ786455 OXM786454:OXM786455 PHI786454:PHI786455 PRE786454:PRE786455 QBA786454:QBA786455 QKW786454:QKW786455 QUS786454:QUS786455 REO786454:REO786455 ROK786454:ROK786455 RYG786454:RYG786455 SIC786454:SIC786455 SRY786454:SRY786455 TBU786454:TBU786455 TLQ786454:TLQ786455 TVM786454:TVM786455 UFI786454:UFI786455 UPE786454:UPE786455 UZA786454:UZA786455 VIW786454:VIW786455 VSS786454:VSS786455 WCO786454:WCO786455 WMK786454:WMK786455 WWG786454:WWG786455 Y851990:Y851991 JU851990:JU851991 TQ851990:TQ851991 ADM851990:ADM851991 ANI851990:ANI851991 AXE851990:AXE851991 BHA851990:BHA851991 BQW851990:BQW851991 CAS851990:CAS851991 CKO851990:CKO851991 CUK851990:CUK851991 DEG851990:DEG851991 DOC851990:DOC851991 DXY851990:DXY851991 EHU851990:EHU851991 ERQ851990:ERQ851991 FBM851990:FBM851991 FLI851990:FLI851991 FVE851990:FVE851991 GFA851990:GFA851991 GOW851990:GOW851991 GYS851990:GYS851991 HIO851990:HIO851991 HSK851990:HSK851991 ICG851990:ICG851991 IMC851990:IMC851991 IVY851990:IVY851991 JFU851990:JFU851991 JPQ851990:JPQ851991 JZM851990:JZM851991 KJI851990:KJI851991 KTE851990:KTE851991 LDA851990:LDA851991 LMW851990:LMW851991 LWS851990:LWS851991 MGO851990:MGO851991 MQK851990:MQK851991 NAG851990:NAG851991 NKC851990:NKC851991 NTY851990:NTY851991 ODU851990:ODU851991 ONQ851990:ONQ851991 OXM851990:OXM851991 PHI851990:PHI851991 PRE851990:PRE851991 QBA851990:QBA851991 QKW851990:QKW851991 QUS851990:QUS851991 REO851990:REO851991 ROK851990:ROK851991 RYG851990:RYG851991 SIC851990:SIC851991 SRY851990:SRY851991 TBU851990:TBU851991 TLQ851990:TLQ851991 TVM851990:TVM851991 UFI851990:UFI851991 UPE851990:UPE851991 UZA851990:UZA851991 VIW851990:VIW851991 VSS851990:VSS851991 WCO851990:WCO851991 WMK851990:WMK851991 WWG851990:WWG851991 Y917526:Y917527 JU917526:JU917527 TQ917526:TQ917527 ADM917526:ADM917527 ANI917526:ANI917527 AXE917526:AXE917527 BHA917526:BHA917527 BQW917526:BQW917527 CAS917526:CAS917527 CKO917526:CKO917527 CUK917526:CUK917527 DEG917526:DEG917527 DOC917526:DOC917527 DXY917526:DXY917527 EHU917526:EHU917527 ERQ917526:ERQ917527 FBM917526:FBM917527 FLI917526:FLI917527 FVE917526:FVE917527 GFA917526:GFA917527 GOW917526:GOW917527 GYS917526:GYS917527 HIO917526:HIO917527 HSK917526:HSK917527 ICG917526:ICG917527 IMC917526:IMC917527 IVY917526:IVY917527 JFU917526:JFU917527 JPQ917526:JPQ917527 JZM917526:JZM917527 KJI917526:KJI917527 KTE917526:KTE917527 LDA917526:LDA917527 LMW917526:LMW917527 LWS917526:LWS917527 MGO917526:MGO917527 MQK917526:MQK917527 NAG917526:NAG917527 NKC917526:NKC917527 NTY917526:NTY917527 ODU917526:ODU917527 ONQ917526:ONQ917527 OXM917526:OXM917527 PHI917526:PHI917527 PRE917526:PRE917527 QBA917526:QBA917527 QKW917526:QKW917527 QUS917526:QUS917527 REO917526:REO917527 ROK917526:ROK917527 RYG917526:RYG917527 SIC917526:SIC917527 SRY917526:SRY917527 TBU917526:TBU917527 TLQ917526:TLQ917527 TVM917526:TVM917527 UFI917526:UFI917527 UPE917526:UPE917527 UZA917526:UZA917527 VIW917526:VIW917527 VSS917526:VSS917527 WCO917526:WCO917527 WMK917526:WMK917527 WWG917526:WWG917527 Y983062:Y983063 JU983062:JU983063 TQ983062:TQ983063 ADM983062:ADM983063 ANI983062:ANI983063 AXE983062:AXE983063 BHA983062:BHA983063 BQW983062:BQW983063 CAS983062:CAS983063 CKO983062:CKO983063 CUK983062:CUK983063 DEG983062:DEG983063 DOC983062:DOC983063 DXY983062:DXY983063 EHU983062:EHU983063 ERQ983062:ERQ983063 FBM983062:FBM983063 FLI983062:FLI983063 FVE983062:FVE983063 GFA983062:GFA983063 GOW983062:GOW983063 GYS983062:GYS983063 HIO983062:HIO983063 HSK983062:HSK983063 ICG983062:ICG983063 IMC983062:IMC983063 IVY983062:IVY983063 JFU983062:JFU983063 JPQ983062:JPQ983063 JZM983062:JZM983063 KJI983062:KJI983063 KTE983062:KTE983063 LDA983062:LDA983063 LMW983062:LMW983063 LWS983062:LWS983063 MGO983062:MGO983063 MQK983062:MQK983063 NAG983062:NAG983063 NKC983062:NKC983063 NTY983062:NTY983063 ODU983062:ODU983063 ONQ983062:ONQ983063 OXM983062:OXM983063 PHI983062:PHI983063 PRE983062:PRE983063 QBA983062:QBA983063 QKW983062:QKW983063 QUS983062:QUS983063 REO983062:REO983063 ROK983062:ROK983063 RYG983062:RYG983063 SIC983062:SIC983063 SRY983062:SRY983063 TBU983062:TBU983063 TLQ983062:TLQ983063 TVM983062:TVM983063 UFI983062:UFI983063 UPE983062:UPE983063 UZA983062:UZA983063 VIW983062:VIW983063 VSS983062:VSS983063 WCO983062:WCO983063 WMK983062:WMK983063 WWG983062:WWG983063 G8:G10 JC8:JC10 SY8:SY10 ACU8:ACU10 AMQ8:AMQ10 AWM8:AWM10 BGI8:BGI10 BQE8:BQE10 CAA8:CAA10 CJW8:CJW10 CTS8:CTS10 DDO8:DDO10 DNK8:DNK10 DXG8:DXG10 EHC8:EHC10 EQY8:EQY10 FAU8:FAU10 FKQ8:FKQ10 FUM8:FUM10 GEI8:GEI10 GOE8:GOE10 GYA8:GYA10 HHW8:HHW10 HRS8:HRS10 IBO8:IBO10 ILK8:ILK10 IVG8:IVG10 JFC8:JFC10 JOY8:JOY10 JYU8:JYU10 KIQ8:KIQ10 KSM8:KSM10 LCI8:LCI10 LME8:LME10 LWA8:LWA10 MFW8:MFW10 MPS8:MPS10 MZO8:MZO10 NJK8:NJK10 NTG8:NTG10 ODC8:ODC10 OMY8:OMY10 OWU8:OWU10 PGQ8:PGQ10 PQM8:PQM10 QAI8:QAI10 QKE8:QKE10 QUA8:QUA10 RDW8:RDW10 RNS8:RNS10 RXO8:RXO10 SHK8:SHK10 SRG8:SRG10 TBC8:TBC10 TKY8:TKY10 TUU8:TUU10 UEQ8:UEQ10 UOM8:UOM10 UYI8:UYI10 VIE8:VIE10 VSA8:VSA10 WBW8:WBW10 WLS8:WLS10 WVO8:WVO10 G65544:G65546 JC65544:JC65546 SY65544:SY65546 ACU65544:ACU65546 AMQ65544:AMQ65546 AWM65544:AWM65546 BGI65544:BGI65546 BQE65544:BQE65546 CAA65544:CAA65546 CJW65544:CJW65546 CTS65544:CTS65546 DDO65544:DDO65546 DNK65544:DNK65546 DXG65544:DXG65546 EHC65544:EHC65546 EQY65544:EQY65546 FAU65544:FAU65546 FKQ65544:FKQ65546 FUM65544:FUM65546 GEI65544:GEI65546 GOE65544:GOE65546 GYA65544:GYA65546 HHW65544:HHW65546 HRS65544:HRS65546 IBO65544:IBO65546 ILK65544:ILK65546 IVG65544:IVG65546 JFC65544:JFC65546 JOY65544:JOY65546 JYU65544:JYU65546 KIQ65544:KIQ65546 KSM65544:KSM65546 LCI65544:LCI65546 LME65544:LME65546 LWA65544:LWA65546 MFW65544:MFW65546 MPS65544:MPS65546 MZO65544:MZO65546 NJK65544:NJK65546 NTG65544:NTG65546 ODC65544:ODC65546 OMY65544:OMY65546 OWU65544:OWU65546 PGQ65544:PGQ65546 PQM65544:PQM65546 QAI65544:QAI65546 QKE65544:QKE65546 QUA65544:QUA65546 RDW65544:RDW65546 RNS65544:RNS65546 RXO65544:RXO65546 SHK65544:SHK65546 SRG65544:SRG65546 TBC65544:TBC65546 TKY65544:TKY65546 TUU65544:TUU65546 UEQ65544:UEQ65546 UOM65544:UOM65546 UYI65544:UYI65546 VIE65544:VIE65546 VSA65544:VSA65546 WBW65544:WBW65546 WLS65544:WLS65546 WVO65544:WVO65546 G131080:G131082 JC131080:JC131082 SY131080:SY131082 ACU131080:ACU131082 AMQ131080:AMQ131082 AWM131080:AWM131082 BGI131080:BGI131082 BQE131080:BQE131082 CAA131080:CAA131082 CJW131080:CJW131082 CTS131080:CTS131082 DDO131080:DDO131082 DNK131080:DNK131082 DXG131080:DXG131082 EHC131080:EHC131082 EQY131080:EQY131082 FAU131080:FAU131082 FKQ131080:FKQ131082 FUM131080:FUM131082 GEI131080:GEI131082 GOE131080:GOE131082 GYA131080:GYA131082 HHW131080:HHW131082 HRS131080:HRS131082 IBO131080:IBO131082 ILK131080:ILK131082 IVG131080:IVG131082 JFC131080:JFC131082 JOY131080:JOY131082 JYU131080:JYU131082 KIQ131080:KIQ131082 KSM131080:KSM131082 LCI131080:LCI131082 LME131080:LME131082 LWA131080:LWA131082 MFW131080:MFW131082 MPS131080:MPS131082 MZO131080:MZO131082 NJK131080:NJK131082 NTG131080:NTG131082 ODC131080:ODC131082 OMY131080:OMY131082 OWU131080:OWU131082 PGQ131080:PGQ131082 PQM131080:PQM131082 QAI131080:QAI131082 QKE131080:QKE131082 QUA131080:QUA131082 RDW131080:RDW131082 RNS131080:RNS131082 RXO131080:RXO131082 SHK131080:SHK131082 SRG131080:SRG131082 TBC131080:TBC131082 TKY131080:TKY131082 TUU131080:TUU131082 UEQ131080:UEQ131082 UOM131080:UOM131082 UYI131080:UYI131082 VIE131080:VIE131082 VSA131080:VSA131082 WBW131080:WBW131082 WLS131080:WLS131082 WVO131080:WVO131082 G196616:G196618 JC196616:JC196618 SY196616:SY196618 ACU196616:ACU196618 AMQ196616:AMQ196618 AWM196616:AWM196618 BGI196616:BGI196618 BQE196616:BQE196618 CAA196616:CAA196618 CJW196616:CJW196618 CTS196616:CTS196618 DDO196616:DDO196618 DNK196616:DNK196618 DXG196616:DXG196618 EHC196616:EHC196618 EQY196616:EQY196618 FAU196616:FAU196618 FKQ196616:FKQ196618 FUM196616:FUM196618 GEI196616:GEI196618 GOE196616:GOE196618 GYA196616:GYA196618 HHW196616:HHW196618 HRS196616:HRS196618 IBO196616:IBO196618 ILK196616:ILK196618 IVG196616:IVG196618 JFC196616:JFC196618 JOY196616:JOY196618 JYU196616:JYU196618 KIQ196616:KIQ196618 KSM196616:KSM196618 LCI196616:LCI196618 LME196616:LME196618 LWA196616:LWA196618 MFW196616:MFW196618 MPS196616:MPS196618 MZO196616:MZO196618 NJK196616:NJK196618 NTG196616:NTG196618 ODC196616:ODC196618 OMY196616:OMY196618 OWU196616:OWU196618 PGQ196616:PGQ196618 PQM196616:PQM196618 QAI196616:QAI196618 QKE196616:QKE196618 QUA196616:QUA196618 RDW196616:RDW196618 RNS196616:RNS196618 RXO196616:RXO196618 SHK196616:SHK196618 SRG196616:SRG196618 TBC196616:TBC196618 TKY196616:TKY196618 TUU196616:TUU196618 UEQ196616:UEQ196618 UOM196616:UOM196618 UYI196616:UYI196618 VIE196616:VIE196618 VSA196616:VSA196618 WBW196616:WBW196618 WLS196616:WLS196618 WVO196616:WVO196618 G262152:G262154 JC262152:JC262154 SY262152:SY262154 ACU262152:ACU262154 AMQ262152:AMQ262154 AWM262152:AWM262154 BGI262152:BGI262154 BQE262152:BQE262154 CAA262152:CAA262154 CJW262152:CJW262154 CTS262152:CTS262154 DDO262152:DDO262154 DNK262152:DNK262154 DXG262152:DXG262154 EHC262152:EHC262154 EQY262152:EQY262154 FAU262152:FAU262154 FKQ262152:FKQ262154 FUM262152:FUM262154 GEI262152:GEI262154 GOE262152:GOE262154 GYA262152:GYA262154 HHW262152:HHW262154 HRS262152:HRS262154 IBO262152:IBO262154 ILK262152:ILK262154 IVG262152:IVG262154 JFC262152:JFC262154 JOY262152:JOY262154 JYU262152:JYU262154 KIQ262152:KIQ262154 KSM262152:KSM262154 LCI262152:LCI262154 LME262152:LME262154 LWA262152:LWA262154 MFW262152:MFW262154 MPS262152:MPS262154 MZO262152:MZO262154 NJK262152:NJK262154 NTG262152:NTG262154 ODC262152:ODC262154 OMY262152:OMY262154 OWU262152:OWU262154 PGQ262152:PGQ262154 PQM262152:PQM262154 QAI262152:QAI262154 QKE262152:QKE262154 QUA262152:QUA262154 RDW262152:RDW262154 RNS262152:RNS262154 RXO262152:RXO262154 SHK262152:SHK262154 SRG262152:SRG262154 TBC262152:TBC262154 TKY262152:TKY262154 TUU262152:TUU262154 UEQ262152:UEQ262154 UOM262152:UOM262154 UYI262152:UYI262154 VIE262152:VIE262154 VSA262152:VSA262154 WBW262152:WBW262154 WLS262152:WLS262154 WVO262152:WVO262154 G327688:G327690 JC327688:JC327690 SY327688:SY327690 ACU327688:ACU327690 AMQ327688:AMQ327690 AWM327688:AWM327690 BGI327688:BGI327690 BQE327688:BQE327690 CAA327688:CAA327690 CJW327688:CJW327690 CTS327688:CTS327690 DDO327688:DDO327690 DNK327688:DNK327690 DXG327688:DXG327690 EHC327688:EHC327690 EQY327688:EQY327690 FAU327688:FAU327690 FKQ327688:FKQ327690 FUM327688:FUM327690 GEI327688:GEI327690 GOE327688:GOE327690 GYA327688:GYA327690 HHW327688:HHW327690 HRS327688:HRS327690 IBO327688:IBO327690 ILK327688:ILK327690 IVG327688:IVG327690 JFC327688:JFC327690 JOY327688:JOY327690 JYU327688:JYU327690 KIQ327688:KIQ327690 KSM327688:KSM327690 LCI327688:LCI327690 LME327688:LME327690 LWA327688:LWA327690 MFW327688:MFW327690 MPS327688:MPS327690 MZO327688:MZO327690 NJK327688:NJK327690 NTG327688:NTG327690 ODC327688:ODC327690 OMY327688:OMY327690 OWU327688:OWU327690 PGQ327688:PGQ327690 PQM327688:PQM327690 QAI327688:QAI327690 QKE327688:QKE327690 QUA327688:QUA327690 RDW327688:RDW327690 RNS327688:RNS327690 RXO327688:RXO327690 SHK327688:SHK327690 SRG327688:SRG327690 TBC327688:TBC327690 TKY327688:TKY327690 TUU327688:TUU327690 UEQ327688:UEQ327690 UOM327688:UOM327690 UYI327688:UYI327690 VIE327688:VIE327690 VSA327688:VSA327690 WBW327688:WBW327690 WLS327688:WLS327690 WVO327688:WVO327690 G393224:G393226 JC393224:JC393226 SY393224:SY393226 ACU393224:ACU393226 AMQ393224:AMQ393226 AWM393224:AWM393226 BGI393224:BGI393226 BQE393224:BQE393226 CAA393224:CAA393226 CJW393224:CJW393226 CTS393224:CTS393226 DDO393224:DDO393226 DNK393224:DNK393226 DXG393224:DXG393226 EHC393224:EHC393226 EQY393224:EQY393226 FAU393224:FAU393226 FKQ393224:FKQ393226 FUM393224:FUM393226 GEI393224:GEI393226 GOE393224:GOE393226 GYA393224:GYA393226 HHW393224:HHW393226 HRS393224:HRS393226 IBO393224:IBO393226 ILK393224:ILK393226 IVG393224:IVG393226 JFC393224:JFC393226 JOY393224:JOY393226 JYU393224:JYU393226 KIQ393224:KIQ393226 KSM393224:KSM393226 LCI393224:LCI393226 LME393224:LME393226 LWA393224:LWA393226 MFW393224:MFW393226 MPS393224:MPS393226 MZO393224:MZO393226 NJK393224:NJK393226 NTG393224:NTG393226 ODC393224:ODC393226 OMY393224:OMY393226 OWU393224:OWU393226 PGQ393224:PGQ393226 PQM393224:PQM393226 QAI393224:QAI393226 QKE393224:QKE393226 QUA393224:QUA393226 RDW393224:RDW393226 RNS393224:RNS393226 RXO393224:RXO393226 SHK393224:SHK393226 SRG393224:SRG393226 TBC393224:TBC393226 TKY393224:TKY393226 TUU393224:TUU393226 UEQ393224:UEQ393226 UOM393224:UOM393226 UYI393224:UYI393226 VIE393224:VIE393226 VSA393224:VSA393226 WBW393224:WBW393226 WLS393224:WLS393226 WVO393224:WVO393226 G458760:G458762 JC458760:JC458762 SY458760:SY458762 ACU458760:ACU458762 AMQ458760:AMQ458762 AWM458760:AWM458762 BGI458760:BGI458762 BQE458760:BQE458762 CAA458760:CAA458762 CJW458760:CJW458762 CTS458760:CTS458762 DDO458760:DDO458762 DNK458760:DNK458762 DXG458760:DXG458762 EHC458760:EHC458762 EQY458760:EQY458762 FAU458760:FAU458762 FKQ458760:FKQ458762 FUM458760:FUM458762 GEI458760:GEI458762 GOE458760:GOE458762 GYA458760:GYA458762 HHW458760:HHW458762 HRS458760:HRS458762 IBO458760:IBO458762 ILK458760:ILK458762 IVG458760:IVG458762 JFC458760:JFC458762 JOY458760:JOY458762 JYU458760:JYU458762 KIQ458760:KIQ458762 KSM458760:KSM458762 LCI458760:LCI458762 LME458760:LME458762 LWA458760:LWA458762 MFW458760:MFW458762 MPS458760:MPS458762 MZO458760:MZO458762 NJK458760:NJK458762 NTG458760:NTG458762 ODC458760:ODC458762 OMY458760:OMY458762 OWU458760:OWU458762 PGQ458760:PGQ458762 PQM458760:PQM458762 QAI458760:QAI458762 QKE458760:QKE458762 QUA458760:QUA458762 RDW458760:RDW458762 RNS458760:RNS458762 RXO458760:RXO458762 SHK458760:SHK458762 SRG458760:SRG458762 TBC458760:TBC458762 TKY458760:TKY458762 TUU458760:TUU458762 UEQ458760:UEQ458762 UOM458760:UOM458762 UYI458760:UYI458762 VIE458760:VIE458762 VSA458760:VSA458762 WBW458760:WBW458762 WLS458760:WLS458762 WVO458760:WVO458762 G524296:G524298 JC524296:JC524298 SY524296:SY524298 ACU524296:ACU524298 AMQ524296:AMQ524298 AWM524296:AWM524298 BGI524296:BGI524298 BQE524296:BQE524298 CAA524296:CAA524298 CJW524296:CJW524298 CTS524296:CTS524298 DDO524296:DDO524298 DNK524296:DNK524298 DXG524296:DXG524298 EHC524296:EHC524298 EQY524296:EQY524298 FAU524296:FAU524298 FKQ524296:FKQ524298 FUM524296:FUM524298 GEI524296:GEI524298 GOE524296:GOE524298 GYA524296:GYA524298 HHW524296:HHW524298 HRS524296:HRS524298 IBO524296:IBO524298 ILK524296:ILK524298 IVG524296:IVG524298 JFC524296:JFC524298 JOY524296:JOY524298 JYU524296:JYU524298 KIQ524296:KIQ524298 KSM524296:KSM524298 LCI524296:LCI524298 LME524296:LME524298 LWA524296:LWA524298 MFW524296:MFW524298 MPS524296:MPS524298 MZO524296:MZO524298 NJK524296:NJK524298 NTG524296:NTG524298 ODC524296:ODC524298 OMY524296:OMY524298 OWU524296:OWU524298 PGQ524296:PGQ524298 PQM524296:PQM524298 QAI524296:QAI524298 QKE524296:QKE524298 QUA524296:QUA524298 RDW524296:RDW524298 RNS524296:RNS524298 RXO524296:RXO524298 SHK524296:SHK524298 SRG524296:SRG524298 TBC524296:TBC524298 TKY524296:TKY524298 TUU524296:TUU524298 UEQ524296:UEQ524298 UOM524296:UOM524298 UYI524296:UYI524298 VIE524296:VIE524298 VSA524296:VSA524298 WBW524296:WBW524298 WLS524296:WLS524298 WVO524296:WVO524298 G589832:G589834 JC589832:JC589834 SY589832:SY589834 ACU589832:ACU589834 AMQ589832:AMQ589834 AWM589832:AWM589834 BGI589832:BGI589834 BQE589832:BQE589834 CAA589832:CAA589834 CJW589832:CJW589834 CTS589832:CTS589834 DDO589832:DDO589834 DNK589832:DNK589834 DXG589832:DXG589834 EHC589832:EHC589834 EQY589832:EQY589834 FAU589832:FAU589834 FKQ589832:FKQ589834 FUM589832:FUM589834 GEI589832:GEI589834 GOE589832:GOE589834 GYA589832:GYA589834 HHW589832:HHW589834 HRS589832:HRS589834 IBO589832:IBO589834 ILK589832:ILK589834 IVG589832:IVG589834 JFC589832:JFC589834 JOY589832:JOY589834 JYU589832:JYU589834 KIQ589832:KIQ589834 KSM589832:KSM589834 LCI589832:LCI589834 LME589832:LME589834 LWA589832:LWA589834 MFW589832:MFW589834 MPS589832:MPS589834 MZO589832:MZO589834 NJK589832:NJK589834 NTG589832:NTG589834 ODC589832:ODC589834 OMY589832:OMY589834 OWU589832:OWU589834 PGQ589832:PGQ589834 PQM589832:PQM589834 QAI589832:QAI589834 QKE589832:QKE589834 QUA589832:QUA589834 RDW589832:RDW589834 RNS589832:RNS589834 RXO589832:RXO589834 SHK589832:SHK589834 SRG589832:SRG589834 TBC589832:TBC589834 TKY589832:TKY589834 TUU589832:TUU589834 UEQ589832:UEQ589834 UOM589832:UOM589834 UYI589832:UYI589834 VIE589832:VIE589834 VSA589832:VSA589834 WBW589832:WBW589834 WLS589832:WLS589834 WVO589832:WVO589834 G655368:G655370 JC655368:JC655370 SY655368:SY655370 ACU655368:ACU655370 AMQ655368:AMQ655370 AWM655368:AWM655370 BGI655368:BGI655370 BQE655368:BQE655370 CAA655368:CAA655370 CJW655368:CJW655370 CTS655368:CTS655370 DDO655368:DDO655370 DNK655368:DNK655370 DXG655368:DXG655370 EHC655368:EHC655370 EQY655368:EQY655370 FAU655368:FAU655370 FKQ655368:FKQ655370 FUM655368:FUM655370 GEI655368:GEI655370 GOE655368:GOE655370 GYA655368:GYA655370 HHW655368:HHW655370 HRS655368:HRS655370 IBO655368:IBO655370 ILK655368:ILK655370 IVG655368:IVG655370 JFC655368:JFC655370 JOY655368:JOY655370 JYU655368:JYU655370 KIQ655368:KIQ655370 KSM655368:KSM655370 LCI655368:LCI655370 LME655368:LME655370 LWA655368:LWA655370 MFW655368:MFW655370 MPS655368:MPS655370 MZO655368:MZO655370 NJK655368:NJK655370 NTG655368:NTG655370 ODC655368:ODC655370 OMY655368:OMY655370 OWU655368:OWU655370 PGQ655368:PGQ655370 PQM655368:PQM655370 QAI655368:QAI655370 QKE655368:QKE655370 QUA655368:QUA655370 RDW655368:RDW655370 RNS655368:RNS655370 RXO655368:RXO655370 SHK655368:SHK655370 SRG655368:SRG655370 TBC655368:TBC655370 TKY655368:TKY655370 TUU655368:TUU655370 UEQ655368:UEQ655370 UOM655368:UOM655370 UYI655368:UYI655370 VIE655368:VIE655370 VSA655368:VSA655370 WBW655368:WBW655370 WLS655368:WLS655370 WVO655368:WVO655370 G720904:G720906 JC720904:JC720906 SY720904:SY720906 ACU720904:ACU720906 AMQ720904:AMQ720906 AWM720904:AWM720906 BGI720904:BGI720906 BQE720904:BQE720906 CAA720904:CAA720906 CJW720904:CJW720906 CTS720904:CTS720906 DDO720904:DDO720906 DNK720904:DNK720906 DXG720904:DXG720906 EHC720904:EHC720906 EQY720904:EQY720906 FAU720904:FAU720906 FKQ720904:FKQ720906 FUM720904:FUM720906 GEI720904:GEI720906 GOE720904:GOE720906 GYA720904:GYA720906 HHW720904:HHW720906 HRS720904:HRS720906 IBO720904:IBO720906 ILK720904:ILK720906 IVG720904:IVG720906 JFC720904:JFC720906 JOY720904:JOY720906 JYU720904:JYU720906 KIQ720904:KIQ720906 KSM720904:KSM720906 LCI720904:LCI720906 LME720904:LME720906 LWA720904:LWA720906 MFW720904:MFW720906 MPS720904:MPS720906 MZO720904:MZO720906 NJK720904:NJK720906 NTG720904:NTG720906 ODC720904:ODC720906 OMY720904:OMY720906 OWU720904:OWU720906 PGQ720904:PGQ720906 PQM720904:PQM720906 QAI720904:QAI720906 QKE720904:QKE720906 QUA720904:QUA720906 RDW720904:RDW720906 RNS720904:RNS720906 RXO720904:RXO720906 SHK720904:SHK720906 SRG720904:SRG720906 TBC720904:TBC720906 TKY720904:TKY720906 TUU720904:TUU720906 UEQ720904:UEQ720906 UOM720904:UOM720906 UYI720904:UYI720906 VIE720904:VIE720906 VSA720904:VSA720906 WBW720904:WBW720906 WLS720904:WLS720906 WVO720904:WVO720906 G786440:G786442 JC786440:JC786442 SY786440:SY786442 ACU786440:ACU786442 AMQ786440:AMQ786442 AWM786440:AWM786442 BGI786440:BGI786442 BQE786440:BQE786442 CAA786440:CAA786442 CJW786440:CJW786442 CTS786440:CTS786442 DDO786440:DDO786442 DNK786440:DNK786442 DXG786440:DXG786442 EHC786440:EHC786442 EQY786440:EQY786442 FAU786440:FAU786442 FKQ786440:FKQ786442 FUM786440:FUM786442 GEI786440:GEI786442 GOE786440:GOE786442 GYA786440:GYA786442 HHW786440:HHW786442 HRS786440:HRS786442 IBO786440:IBO786442 ILK786440:ILK786442 IVG786440:IVG786442 JFC786440:JFC786442 JOY786440:JOY786442 JYU786440:JYU786442 KIQ786440:KIQ786442 KSM786440:KSM786442 LCI786440:LCI786442 LME786440:LME786442 LWA786440:LWA786442 MFW786440:MFW786442 MPS786440:MPS786442 MZO786440:MZO786442 NJK786440:NJK786442 NTG786440:NTG786442 ODC786440:ODC786442 OMY786440:OMY786442 OWU786440:OWU786442 PGQ786440:PGQ786442 PQM786440:PQM786442 QAI786440:QAI786442 QKE786440:QKE786442 QUA786440:QUA786442 RDW786440:RDW786442 RNS786440:RNS786442 RXO786440:RXO786442 SHK786440:SHK786442 SRG786440:SRG786442 TBC786440:TBC786442 TKY786440:TKY786442 TUU786440:TUU786442 UEQ786440:UEQ786442 UOM786440:UOM786442 UYI786440:UYI786442 VIE786440:VIE786442 VSA786440:VSA786442 WBW786440:WBW786442 WLS786440:WLS786442 WVO786440:WVO786442 G851976:G851978 JC851976:JC851978 SY851976:SY851978 ACU851976:ACU851978 AMQ851976:AMQ851978 AWM851976:AWM851978 BGI851976:BGI851978 BQE851976:BQE851978 CAA851976:CAA851978 CJW851976:CJW851978 CTS851976:CTS851978 DDO851976:DDO851978 DNK851976:DNK851978 DXG851976:DXG851978 EHC851976:EHC851978 EQY851976:EQY851978 FAU851976:FAU851978 FKQ851976:FKQ851978 FUM851976:FUM851978 GEI851976:GEI851978 GOE851976:GOE851978 GYA851976:GYA851978 HHW851976:HHW851978 HRS851976:HRS851978 IBO851976:IBO851978 ILK851976:ILK851978 IVG851976:IVG851978 JFC851976:JFC851978 JOY851976:JOY851978 JYU851976:JYU851978 KIQ851976:KIQ851978 KSM851976:KSM851978 LCI851976:LCI851978 LME851976:LME851978 LWA851976:LWA851978 MFW851976:MFW851978 MPS851976:MPS851978 MZO851976:MZO851978 NJK851976:NJK851978 NTG851976:NTG851978 ODC851976:ODC851978 OMY851976:OMY851978 OWU851976:OWU851978 PGQ851976:PGQ851978 PQM851976:PQM851978 QAI851976:QAI851978 QKE851976:QKE851978 QUA851976:QUA851978 RDW851976:RDW851978 RNS851976:RNS851978 RXO851976:RXO851978 SHK851976:SHK851978 SRG851976:SRG851978 TBC851976:TBC851978 TKY851976:TKY851978 TUU851976:TUU851978 UEQ851976:UEQ851978 UOM851976:UOM851978 UYI851976:UYI851978 VIE851976:VIE851978 VSA851976:VSA851978 WBW851976:WBW851978 WLS851976:WLS851978 WVO851976:WVO851978 G917512:G917514 JC917512:JC917514 SY917512:SY917514 ACU917512:ACU917514 AMQ917512:AMQ917514 AWM917512:AWM917514 BGI917512:BGI917514 BQE917512:BQE917514 CAA917512:CAA917514 CJW917512:CJW917514 CTS917512:CTS917514 DDO917512:DDO917514 DNK917512:DNK917514 DXG917512:DXG917514 EHC917512:EHC917514 EQY917512:EQY917514 FAU917512:FAU917514 FKQ917512:FKQ917514 FUM917512:FUM917514 GEI917512:GEI917514 GOE917512:GOE917514 GYA917512:GYA917514 HHW917512:HHW917514 HRS917512:HRS917514 IBO917512:IBO917514 ILK917512:ILK917514 IVG917512:IVG917514 JFC917512:JFC917514 JOY917512:JOY917514 JYU917512:JYU917514 KIQ917512:KIQ917514 KSM917512:KSM917514 LCI917512:LCI917514 LME917512:LME917514 LWA917512:LWA917514 MFW917512:MFW917514 MPS917512:MPS917514 MZO917512:MZO917514 NJK917512:NJK917514 NTG917512:NTG917514 ODC917512:ODC917514 OMY917512:OMY917514 OWU917512:OWU917514 PGQ917512:PGQ917514 PQM917512:PQM917514 QAI917512:QAI917514 QKE917512:QKE917514 QUA917512:QUA917514 RDW917512:RDW917514 RNS917512:RNS917514 RXO917512:RXO917514 SHK917512:SHK917514 SRG917512:SRG917514 TBC917512:TBC917514 TKY917512:TKY917514 TUU917512:TUU917514 UEQ917512:UEQ917514 UOM917512:UOM917514 UYI917512:UYI917514 VIE917512:VIE917514 VSA917512:VSA917514 WBW917512:WBW917514 WLS917512:WLS917514 WVO917512:WVO917514 G983048:G983050 JC983048:JC983050 SY983048:SY983050 ACU983048:ACU983050 AMQ983048:AMQ983050 AWM983048:AWM983050 BGI983048:BGI983050 BQE983048:BQE983050 CAA983048:CAA983050 CJW983048:CJW983050 CTS983048:CTS983050 DDO983048:DDO983050 DNK983048:DNK983050 DXG983048:DXG983050 EHC983048:EHC983050 EQY983048:EQY983050 FAU983048:FAU983050 FKQ983048:FKQ983050 FUM983048:FUM983050 GEI983048:GEI983050 GOE983048:GOE983050 GYA983048:GYA983050 HHW983048:HHW983050 HRS983048:HRS983050 IBO983048:IBO983050 ILK983048:ILK983050 IVG983048:IVG983050 JFC983048:JFC983050 JOY983048:JOY983050 JYU983048:JYU983050 KIQ983048:KIQ983050 KSM983048:KSM983050 LCI983048:LCI983050 LME983048:LME983050 LWA983048:LWA983050 MFW983048:MFW983050 MPS983048:MPS983050 MZO983048:MZO983050 NJK983048:NJK983050 NTG983048:NTG983050 ODC983048:ODC983050 OMY983048:OMY983050 OWU983048:OWU983050 PGQ983048:PGQ983050 PQM983048:PQM983050 QAI983048:QAI983050 QKE983048:QKE983050 QUA983048:QUA983050 RDW983048:RDW983050 RNS983048:RNS983050 RXO983048:RXO983050 SHK983048:SHK983050 SRG983048:SRG983050 TBC983048:TBC983050 TKY983048:TKY983050 TUU983048:TUU983050 UEQ983048:UEQ983050 UOM983048:UOM983050 UYI983048:UYI983050 VIE983048:VIE983050 VSA983048:VSA983050 WBW983048:WBW983050 WLS983048:WLS983050 WVO983048:WVO983050 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L65544 JH65544 TD65544 ACZ65544 AMV65544 AWR65544 BGN65544 BQJ65544 CAF65544 CKB65544 CTX65544 DDT65544 DNP65544 DXL65544 EHH65544 ERD65544 FAZ65544 FKV65544 FUR65544 GEN65544 GOJ65544 GYF65544 HIB65544 HRX65544 IBT65544 ILP65544 IVL65544 JFH65544 JPD65544 JYZ65544 KIV65544 KSR65544 LCN65544 LMJ65544 LWF65544 MGB65544 MPX65544 MZT65544 NJP65544 NTL65544 ODH65544 OND65544 OWZ65544 PGV65544 PQR65544 QAN65544 QKJ65544 QUF65544 REB65544 RNX65544 RXT65544 SHP65544 SRL65544 TBH65544 TLD65544 TUZ65544 UEV65544 UOR65544 UYN65544 VIJ65544 VSF65544 WCB65544 WLX65544 WVT65544 L131080 JH131080 TD131080 ACZ131080 AMV131080 AWR131080 BGN131080 BQJ131080 CAF131080 CKB131080 CTX131080 DDT131080 DNP131080 DXL131080 EHH131080 ERD131080 FAZ131080 FKV131080 FUR131080 GEN131080 GOJ131080 GYF131080 HIB131080 HRX131080 IBT131080 ILP131080 IVL131080 JFH131080 JPD131080 JYZ131080 KIV131080 KSR131080 LCN131080 LMJ131080 LWF131080 MGB131080 MPX131080 MZT131080 NJP131080 NTL131080 ODH131080 OND131080 OWZ131080 PGV131080 PQR131080 QAN131080 QKJ131080 QUF131080 REB131080 RNX131080 RXT131080 SHP131080 SRL131080 TBH131080 TLD131080 TUZ131080 UEV131080 UOR131080 UYN131080 VIJ131080 VSF131080 WCB131080 WLX131080 WVT131080 L196616 JH196616 TD196616 ACZ196616 AMV196616 AWR196616 BGN196616 BQJ196616 CAF196616 CKB196616 CTX196616 DDT196616 DNP196616 DXL196616 EHH196616 ERD196616 FAZ196616 FKV196616 FUR196616 GEN196616 GOJ196616 GYF196616 HIB196616 HRX196616 IBT196616 ILP196616 IVL196616 JFH196616 JPD196616 JYZ196616 KIV196616 KSR196616 LCN196616 LMJ196616 LWF196616 MGB196616 MPX196616 MZT196616 NJP196616 NTL196616 ODH196616 OND196616 OWZ196616 PGV196616 PQR196616 QAN196616 QKJ196616 QUF196616 REB196616 RNX196616 RXT196616 SHP196616 SRL196616 TBH196616 TLD196616 TUZ196616 UEV196616 UOR196616 UYN196616 VIJ196616 VSF196616 WCB196616 WLX196616 WVT196616 L262152 JH262152 TD262152 ACZ262152 AMV262152 AWR262152 BGN262152 BQJ262152 CAF262152 CKB262152 CTX262152 DDT262152 DNP262152 DXL262152 EHH262152 ERD262152 FAZ262152 FKV262152 FUR262152 GEN262152 GOJ262152 GYF262152 HIB262152 HRX262152 IBT262152 ILP262152 IVL262152 JFH262152 JPD262152 JYZ262152 KIV262152 KSR262152 LCN262152 LMJ262152 LWF262152 MGB262152 MPX262152 MZT262152 NJP262152 NTL262152 ODH262152 OND262152 OWZ262152 PGV262152 PQR262152 QAN262152 QKJ262152 QUF262152 REB262152 RNX262152 RXT262152 SHP262152 SRL262152 TBH262152 TLD262152 TUZ262152 UEV262152 UOR262152 UYN262152 VIJ262152 VSF262152 WCB262152 WLX262152 WVT262152 L327688 JH327688 TD327688 ACZ327688 AMV327688 AWR327688 BGN327688 BQJ327688 CAF327688 CKB327688 CTX327688 DDT327688 DNP327688 DXL327688 EHH327688 ERD327688 FAZ327688 FKV327688 FUR327688 GEN327688 GOJ327688 GYF327688 HIB327688 HRX327688 IBT327688 ILP327688 IVL327688 JFH327688 JPD327688 JYZ327688 KIV327688 KSR327688 LCN327688 LMJ327688 LWF327688 MGB327688 MPX327688 MZT327688 NJP327688 NTL327688 ODH327688 OND327688 OWZ327688 PGV327688 PQR327688 QAN327688 QKJ327688 QUF327688 REB327688 RNX327688 RXT327688 SHP327688 SRL327688 TBH327688 TLD327688 TUZ327688 UEV327688 UOR327688 UYN327688 VIJ327688 VSF327688 WCB327688 WLX327688 WVT327688 L393224 JH393224 TD393224 ACZ393224 AMV393224 AWR393224 BGN393224 BQJ393224 CAF393224 CKB393224 CTX393224 DDT393224 DNP393224 DXL393224 EHH393224 ERD393224 FAZ393224 FKV393224 FUR393224 GEN393224 GOJ393224 GYF393224 HIB393224 HRX393224 IBT393224 ILP393224 IVL393224 JFH393224 JPD393224 JYZ393224 KIV393224 KSR393224 LCN393224 LMJ393224 LWF393224 MGB393224 MPX393224 MZT393224 NJP393224 NTL393224 ODH393224 OND393224 OWZ393224 PGV393224 PQR393224 QAN393224 QKJ393224 QUF393224 REB393224 RNX393224 RXT393224 SHP393224 SRL393224 TBH393224 TLD393224 TUZ393224 UEV393224 UOR393224 UYN393224 VIJ393224 VSF393224 WCB393224 WLX393224 WVT393224 L458760 JH458760 TD458760 ACZ458760 AMV458760 AWR458760 BGN458760 BQJ458760 CAF458760 CKB458760 CTX458760 DDT458760 DNP458760 DXL458760 EHH458760 ERD458760 FAZ458760 FKV458760 FUR458760 GEN458760 GOJ458760 GYF458760 HIB458760 HRX458760 IBT458760 ILP458760 IVL458760 JFH458760 JPD458760 JYZ458760 KIV458760 KSR458760 LCN458760 LMJ458760 LWF458760 MGB458760 MPX458760 MZT458760 NJP458760 NTL458760 ODH458760 OND458760 OWZ458760 PGV458760 PQR458760 QAN458760 QKJ458760 QUF458760 REB458760 RNX458760 RXT458760 SHP458760 SRL458760 TBH458760 TLD458760 TUZ458760 UEV458760 UOR458760 UYN458760 VIJ458760 VSF458760 WCB458760 WLX458760 WVT458760 L524296 JH524296 TD524296 ACZ524296 AMV524296 AWR524296 BGN524296 BQJ524296 CAF524296 CKB524296 CTX524296 DDT524296 DNP524296 DXL524296 EHH524296 ERD524296 FAZ524296 FKV524296 FUR524296 GEN524296 GOJ524296 GYF524296 HIB524296 HRX524296 IBT524296 ILP524296 IVL524296 JFH524296 JPD524296 JYZ524296 KIV524296 KSR524296 LCN524296 LMJ524296 LWF524296 MGB524296 MPX524296 MZT524296 NJP524296 NTL524296 ODH524296 OND524296 OWZ524296 PGV524296 PQR524296 QAN524296 QKJ524296 QUF524296 REB524296 RNX524296 RXT524296 SHP524296 SRL524296 TBH524296 TLD524296 TUZ524296 UEV524296 UOR524296 UYN524296 VIJ524296 VSF524296 WCB524296 WLX524296 WVT524296 L589832 JH589832 TD589832 ACZ589832 AMV589832 AWR589832 BGN589832 BQJ589832 CAF589832 CKB589832 CTX589832 DDT589832 DNP589832 DXL589832 EHH589832 ERD589832 FAZ589832 FKV589832 FUR589832 GEN589832 GOJ589832 GYF589832 HIB589832 HRX589832 IBT589832 ILP589832 IVL589832 JFH589832 JPD589832 JYZ589832 KIV589832 KSR589832 LCN589832 LMJ589832 LWF589832 MGB589832 MPX589832 MZT589832 NJP589832 NTL589832 ODH589832 OND589832 OWZ589832 PGV589832 PQR589832 QAN589832 QKJ589832 QUF589832 REB589832 RNX589832 RXT589832 SHP589832 SRL589832 TBH589832 TLD589832 TUZ589832 UEV589832 UOR589832 UYN589832 VIJ589832 VSF589832 WCB589832 WLX589832 WVT589832 L655368 JH655368 TD655368 ACZ655368 AMV655368 AWR655368 BGN655368 BQJ655368 CAF655368 CKB655368 CTX655368 DDT655368 DNP655368 DXL655368 EHH655368 ERD655368 FAZ655368 FKV655368 FUR655368 GEN655368 GOJ655368 GYF655368 HIB655368 HRX655368 IBT655368 ILP655368 IVL655368 JFH655368 JPD655368 JYZ655368 KIV655368 KSR655368 LCN655368 LMJ655368 LWF655368 MGB655368 MPX655368 MZT655368 NJP655368 NTL655368 ODH655368 OND655368 OWZ655368 PGV655368 PQR655368 QAN655368 QKJ655368 QUF655368 REB655368 RNX655368 RXT655368 SHP655368 SRL655368 TBH655368 TLD655368 TUZ655368 UEV655368 UOR655368 UYN655368 VIJ655368 VSF655368 WCB655368 WLX655368 WVT655368 L720904 JH720904 TD720904 ACZ720904 AMV720904 AWR720904 BGN720904 BQJ720904 CAF720904 CKB720904 CTX720904 DDT720904 DNP720904 DXL720904 EHH720904 ERD720904 FAZ720904 FKV720904 FUR720904 GEN720904 GOJ720904 GYF720904 HIB720904 HRX720904 IBT720904 ILP720904 IVL720904 JFH720904 JPD720904 JYZ720904 KIV720904 KSR720904 LCN720904 LMJ720904 LWF720904 MGB720904 MPX720904 MZT720904 NJP720904 NTL720904 ODH720904 OND720904 OWZ720904 PGV720904 PQR720904 QAN720904 QKJ720904 QUF720904 REB720904 RNX720904 RXT720904 SHP720904 SRL720904 TBH720904 TLD720904 TUZ720904 UEV720904 UOR720904 UYN720904 VIJ720904 VSF720904 WCB720904 WLX720904 WVT720904 L786440 JH786440 TD786440 ACZ786440 AMV786440 AWR786440 BGN786440 BQJ786440 CAF786440 CKB786440 CTX786440 DDT786440 DNP786440 DXL786440 EHH786440 ERD786440 FAZ786440 FKV786440 FUR786440 GEN786440 GOJ786440 GYF786440 HIB786440 HRX786440 IBT786440 ILP786440 IVL786440 JFH786440 JPD786440 JYZ786440 KIV786440 KSR786440 LCN786440 LMJ786440 LWF786440 MGB786440 MPX786440 MZT786440 NJP786440 NTL786440 ODH786440 OND786440 OWZ786440 PGV786440 PQR786440 QAN786440 QKJ786440 QUF786440 REB786440 RNX786440 RXT786440 SHP786440 SRL786440 TBH786440 TLD786440 TUZ786440 UEV786440 UOR786440 UYN786440 VIJ786440 VSF786440 WCB786440 WLX786440 WVT786440 L851976 JH851976 TD851976 ACZ851976 AMV851976 AWR851976 BGN851976 BQJ851976 CAF851976 CKB851976 CTX851976 DDT851976 DNP851976 DXL851976 EHH851976 ERD851976 FAZ851976 FKV851976 FUR851976 GEN851976 GOJ851976 GYF851976 HIB851976 HRX851976 IBT851976 ILP851976 IVL851976 JFH851976 JPD851976 JYZ851976 KIV851976 KSR851976 LCN851976 LMJ851976 LWF851976 MGB851976 MPX851976 MZT851976 NJP851976 NTL851976 ODH851976 OND851976 OWZ851976 PGV851976 PQR851976 QAN851976 QKJ851976 QUF851976 REB851976 RNX851976 RXT851976 SHP851976 SRL851976 TBH851976 TLD851976 TUZ851976 UEV851976 UOR851976 UYN851976 VIJ851976 VSF851976 WCB851976 WLX851976 WVT851976 L917512 JH917512 TD917512 ACZ917512 AMV917512 AWR917512 BGN917512 BQJ917512 CAF917512 CKB917512 CTX917512 DDT917512 DNP917512 DXL917512 EHH917512 ERD917512 FAZ917512 FKV917512 FUR917512 GEN917512 GOJ917512 GYF917512 HIB917512 HRX917512 IBT917512 ILP917512 IVL917512 JFH917512 JPD917512 JYZ917512 KIV917512 KSR917512 LCN917512 LMJ917512 LWF917512 MGB917512 MPX917512 MZT917512 NJP917512 NTL917512 ODH917512 OND917512 OWZ917512 PGV917512 PQR917512 QAN917512 QKJ917512 QUF917512 REB917512 RNX917512 RXT917512 SHP917512 SRL917512 TBH917512 TLD917512 TUZ917512 UEV917512 UOR917512 UYN917512 VIJ917512 VSF917512 WCB917512 WLX917512 WVT917512 L983048 JH983048 TD983048 ACZ983048 AMV983048 AWR983048 BGN983048 BQJ983048 CAF983048 CKB983048 CTX983048 DDT983048 DNP983048 DXL983048 EHH983048 ERD983048 FAZ983048 FKV983048 FUR983048 GEN983048 GOJ983048 GYF983048 HIB983048 HRX983048 IBT983048 ILP983048 IVL983048 JFH983048 JPD983048 JYZ983048 KIV983048 KSR983048 LCN983048 LMJ983048 LWF983048 MGB983048 MPX983048 MZT983048 NJP983048 NTL983048 ODH983048 OND983048 OWZ983048 PGV983048 PQR983048 QAN983048 QKJ983048 QUF983048 REB983048 RNX983048 RXT983048 SHP983048 SRL983048 TBH983048 TLD983048 TUZ983048 UEV983048 UOR983048 UYN983048 VIJ983048 VSF983048 WCB983048 WLX983048 WVT983048 Y32:Y33 JU32:JU33 TQ32:TQ33 ADM32:ADM33 ANI32:ANI33 AXE32:AXE33 BHA32:BHA33 BQW32:BQW33 CAS32:CAS33 CKO32:CKO33 CUK32:CUK33 DEG32:DEG33 DOC32:DOC33 DXY32:DXY33 EHU32:EHU33 ERQ32:ERQ33 FBM32:FBM33 FLI32:FLI33 FVE32:FVE33 GFA32:GFA33 GOW32:GOW33 GYS32:GYS33 HIO32:HIO33 HSK32:HSK33 ICG32:ICG33 IMC32:IMC33 IVY32:IVY33 JFU32:JFU33 JPQ32:JPQ33 JZM32:JZM33 KJI32:KJI33 KTE32:KTE33 LDA32:LDA33 LMW32:LMW33 LWS32:LWS33 MGO32:MGO33 MQK32:MQK33 NAG32:NAG33 NKC32:NKC33 NTY32:NTY33 ODU32:ODU33 ONQ32:ONQ33 OXM32:OXM33 PHI32:PHI33 PRE32:PRE33 QBA32:QBA33 QKW32:QKW33 QUS32:QUS33 REO32:REO33 ROK32:ROK33 RYG32:RYG33 SIC32:SIC33 SRY32:SRY33 TBU32:TBU33 TLQ32:TLQ33 TVM32:TVM33 UFI32:UFI33 UPE32:UPE33 UZA32:UZA33 VIW32:VIW33 VSS32:VSS33 WCO32:WCO33 WMK32:WMK33 WWG32:WWG33 Y65568:Y65569 JU65568:JU65569 TQ65568:TQ65569 ADM65568:ADM65569 ANI65568:ANI65569 AXE65568:AXE65569 BHA65568:BHA65569 BQW65568:BQW65569 CAS65568:CAS65569 CKO65568:CKO65569 CUK65568:CUK65569 DEG65568:DEG65569 DOC65568:DOC65569 DXY65568:DXY65569 EHU65568:EHU65569 ERQ65568:ERQ65569 FBM65568:FBM65569 FLI65568:FLI65569 FVE65568:FVE65569 GFA65568:GFA65569 GOW65568:GOW65569 GYS65568:GYS65569 HIO65568:HIO65569 HSK65568:HSK65569 ICG65568:ICG65569 IMC65568:IMC65569 IVY65568:IVY65569 JFU65568:JFU65569 JPQ65568:JPQ65569 JZM65568:JZM65569 KJI65568:KJI65569 KTE65568:KTE65569 LDA65568:LDA65569 LMW65568:LMW65569 LWS65568:LWS65569 MGO65568:MGO65569 MQK65568:MQK65569 NAG65568:NAG65569 NKC65568:NKC65569 NTY65568:NTY65569 ODU65568:ODU65569 ONQ65568:ONQ65569 OXM65568:OXM65569 PHI65568:PHI65569 PRE65568:PRE65569 QBA65568:QBA65569 QKW65568:QKW65569 QUS65568:QUS65569 REO65568:REO65569 ROK65568:ROK65569 RYG65568:RYG65569 SIC65568:SIC65569 SRY65568:SRY65569 TBU65568:TBU65569 TLQ65568:TLQ65569 TVM65568:TVM65569 UFI65568:UFI65569 UPE65568:UPE65569 UZA65568:UZA65569 VIW65568:VIW65569 VSS65568:VSS65569 WCO65568:WCO65569 WMK65568:WMK65569 WWG65568:WWG65569 Y131104:Y131105 JU131104:JU131105 TQ131104:TQ131105 ADM131104:ADM131105 ANI131104:ANI131105 AXE131104:AXE131105 BHA131104:BHA131105 BQW131104:BQW131105 CAS131104:CAS131105 CKO131104:CKO131105 CUK131104:CUK131105 DEG131104:DEG131105 DOC131104:DOC131105 DXY131104:DXY131105 EHU131104:EHU131105 ERQ131104:ERQ131105 FBM131104:FBM131105 FLI131104:FLI131105 FVE131104:FVE131105 GFA131104:GFA131105 GOW131104:GOW131105 GYS131104:GYS131105 HIO131104:HIO131105 HSK131104:HSK131105 ICG131104:ICG131105 IMC131104:IMC131105 IVY131104:IVY131105 JFU131104:JFU131105 JPQ131104:JPQ131105 JZM131104:JZM131105 KJI131104:KJI131105 KTE131104:KTE131105 LDA131104:LDA131105 LMW131104:LMW131105 LWS131104:LWS131105 MGO131104:MGO131105 MQK131104:MQK131105 NAG131104:NAG131105 NKC131104:NKC131105 NTY131104:NTY131105 ODU131104:ODU131105 ONQ131104:ONQ131105 OXM131104:OXM131105 PHI131104:PHI131105 PRE131104:PRE131105 QBA131104:QBA131105 QKW131104:QKW131105 QUS131104:QUS131105 REO131104:REO131105 ROK131104:ROK131105 RYG131104:RYG131105 SIC131104:SIC131105 SRY131104:SRY131105 TBU131104:TBU131105 TLQ131104:TLQ131105 TVM131104:TVM131105 UFI131104:UFI131105 UPE131104:UPE131105 UZA131104:UZA131105 VIW131104:VIW131105 VSS131104:VSS131105 WCO131104:WCO131105 WMK131104:WMK131105 WWG131104:WWG131105 Y196640:Y196641 JU196640:JU196641 TQ196640:TQ196641 ADM196640:ADM196641 ANI196640:ANI196641 AXE196640:AXE196641 BHA196640:BHA196641 BQW196640:BQW196641 CAS196640:CAS196641 CKO196640:CKO196641 CUK196640:CUK196641 DEG196640:DEG196641 DOC196640:DOC196641 DXY196640:DXY196641 EHU196640:EHU196641 ERQ196640:ERQ196641 FBM196640:FBM196641 FLI196640:FLI196641 FVE196640:FVE196641 GFA196640:GFA196641 GOW196640:GOW196641 GYS196640:GYS196641 HIO196640:HIO196641 HSK196640:HSK196641 ICG196640:ICG196641 IMC196640:IMC196641 IVY196640:IVY196641 JFU196640:JFU196641 JPQ196640:JPQ196641 JZM196640:JZM196641 KJI196640:KJI196641 KTE196640:KTE196641 LDA196640:LDA196641 LMW196640:LMW196641 LWS196640:LWS196641 MGO196640:MGO196641 MQK196640:MQK196641 NAG196640:NAG196641 NKC196640:NKC196641 NTY196640:NTY196641 ODU196640:ODU196641 ONQ196640:ONQ196641 OXM196640:OXM196641 PHI196640:PHI196641 PRE196640:PRE196641 QBA196640:QBA196641 QKW196640:QKW196641 QUS196640:QUS196641 REO196640:REO196641 ROK196640:ROK196641 RYG196640:RYG196641 SIC196640:SIC196641 SRY196640:SRY196641 TBU196640:TBU196641 TLQ196640:TLQ196641 TVM196640:TVM196641 UFI196640:UFI196641 UPE196640:UPE196641 UZA196640:UZA196641 VIW196640:VIW196641 VSS196640:VSS196641 WCO196640:WCO196641 WMK196640:WMK196641 WWG196640:WWG196641 Y262176:Y262177 JU262176:JU262177 TQ262176:TQ262177 ADM262176:ADM262177 ANI262176:ANI262177 AXE262176:AXE262177 BHA262176:BHA262177 BQW262176:BQW262177 CAS262176:CAS262177 CKO262176:CKO262177 CUK262176:CUK262177 DEG262176:DEG262177 DOC262176:DOC262177 DXY262176:DXY262177 EHU262176:EHU262177 ERQ262176:ERQ262177 FBM262176:FBM262177 FLI262176:FLI262177 FVE262176:FVE262177 GFA262176:GFA262177 GOW262176:GOW262177 GYS262176:GYS262177 HIO262176:HIO262177 HSK262176:HSK262177 ICG262176:ICG262177 IMC262176:IMC262177 IVY262176:IVY262177 JFU262176:JFU262177 JPQ262176:JPQ262177 JZM262176:JZM262177 KJI262176:KJI262177 KTE262176:KTE262177 LDA262176:LDA262177 LMW262176:LMW262177 LWS262176:LWS262177 MGO262176:MGO262177 MQK262176:MQK262177 NAG262176:NAG262177 NKC262176:NKC262177 NTY262176:NTY262177 ODU262176:ODU262177 ONQ262176:ONQ262177 OXM262176:OXM262177 PHI262176:PHI262177 PRE262176:PRE262177 QBA262176:QBA262177 QKW262176:QKW262177 QUS262176:QUS262177 REO262176:REO262177 ROK262176:ROK262177 RYG262176:RYG262177 SIC262176:SIC262177 SRY262176:SRY262177 TBU262176:TBU262177 TLQ262176:TLQ262177 TVM262176:TVM262177 UFI262176:UFI262177 UPE262176:UPE262177 UZA262176:UZA262177 VIW262176:VIW262177 VSS262176:VSS262177 WCO262176:WCO262177 WMK262176:WMK262177 WWG262176:WWG262177 Y327712:Y327713 JU327712:JU327713 TQ327712:TQ327713 ADM327712:ADM327713 ANI327712:ANI327713 AXE327712:AXE327713 BHA327712:BHA327713 BQW327712:BQW327713 CAS327712:CAS327713 CKO327712:CKO327713 CUK327712:CUK327713 DEG327712:DEG327713 DOC327712:DOC327713 DXY327712:DXY327713 EHU327712:EHU327713 ERQ327712:ERQ327713 FBM327712:FBM327713 FLI327712:FLI327713 FVE327712:FVE327713 GFA327712:GFA327713 GOW327712:GOW327713 GYS327712:GYS327713 HIO327712:HIO327713 HSK327712:HSK327713 ICG327712:ICG327713 IMC327712:IMC327713 IVY327712:IVY327713 JFU327712:JFU327713 JPQ327712:JPQ327713 JZM327712:JZM327713 KJI327712:KJI327713 KTE327712:KTE327713 LDA327712:LDA327713 LMW327712:LMW327713 LWS327712:LWS327713 MGO327712:MGO327713 MQK327712:MQK327713 NAG327712:NAG327713 NKC327712:NKC327713 NTY327712:NTY327713 ODU327712:ODU327713 ONQ327712:ONQ327713 OXM327712:OXM327713 PHI327712:PHI327713 PRE327712:PRE327713 QBA327712:QBA327713 QKW327712:QKW327713 QUS327712:QUS327713 REO327712:REO327713 ROK327712:ROK327713 RYG327712:RYG327713 SIC327712:SIC327713 SRY327712:SRY327713 TBU327712:TBU327713 TLQ327712:TLQ327713 TVM327712:TVM327713 UFI327712:UFI327713 UPE327712:UPE327713 UZA327712:UZA327713 VIW327712:VIW327713 VSS327712:VSS327713 WCO327712:WCO327713 WMK327712:WMK327713 WWG327712:WWG327713 Y393248:Y393249 JU393248:JU393249 TQ393248:TQ393249 ADM393248:ADM393249 ANI393248:ANI393249 AXE393248:AXE393249 BHA393248:BHA393249 BQW393248:BQW393249 CAS393248:CAS393249 CKO393248:CKO393249 CUK393248:CUK393249 DEG393248:DEG393249 DOC393248:DOC393249 DXY393248:DXY393249 EHU393248:EHU393249 ERQ393248:ERQ393249 FBM393248:FBM393249 FLI393248:FLI393249 FVE393248:FVE393249 GFA393248:GFA393249 GOW393248:GOW393249 GYS393248:GYS393249 HIO393248:HIO393249 HSK393248:HSK393249 ICG393248:ICG393249 IMC393248:IMC393249 IVY393248:IVY393249 JFU393248:JFU393249 JPQ393248:JPQ393249 JZM393248:JZM393249 KJI393248:KJI393249 KTE393248:KTE393249 LDA393248:LDA393249 LMW393248:LMW393249 LWS393248:LWS393249 MGO393248:MGO393249 MQK393248:MQK393249 NAG393248:NAG393249 NKC393248:NKC393249 NTY393248:NTY393249 ODU393248:ODU393249 ONQ393248:ONQ393249 OXM393248:OXM393249 PHI393248:PHI393249 PRE393248:PRE393249 QBA393248:QBA393249 QKW393248:QKW393249 QUS393248:QUS393249 REO393248:REO393249 ROK393248:ROK393249 RYG393248:RYG393249 SIC393248:SIC393249 SRY393248:SRY393249 TBU393248:TBU393249 TLQ393248:TLQ393249 TVM393248:TVM393249 UFI393248:UFI393249 UPE393248:UPE393249 UZA393248:UZA393249 VIW393248:VIW393249 VSS393248:VSS393249 WCO393248:WCO393249 WMK393248:WMK393249 WWG393248:WWG393249 Y458784:Y458785 JU458784:JU458785 TQ458784:TQ458785 ADM458784:ADM458785 ANI458784:ANI458785 AXE458784:AXE458785 BHA458784:BHA458785 BQW458784:BQW458785 CAS458784:CAS458785 CKO458784:CKO458785 CUK458784:CUK458785 DEG458784:DEG458785 DOC458784:DOC458785 DXY458784:DXY458785 EHU458784:EHU458785 ERQ458784:ERQ458785 FBM458784:FBM458785 FLI458784:FLI458785 FVE458784:FVE458785 GFA458784:GFA458785 GOW458784:GOW458785 GYS458784:GYS458785 HIO458784:HIO458785 HSK458784:HSK458785 ICG458784:ICG458785 IMC458784:IMC458785 IVY458784:IVY458785 JFU458784:JFU458785 JPQ458784:JPQ458785 JZM458784:JZM458785 KJI458784:KJI458785 KTE458784:KTE458785 LDA458784:LDA458785 LMW458784:LMW458785 LWS458784:LWS458785 MGO458784:MGO458785 MQK458784:MQK458785 NAG458784:NAG458785 NKC458784:NKC458785 NTY458784:NTY458785 ODU458784:ODU458785 ONQ458784:ONQ458785 OXM458784:OXM458785 PHI458784:PHI458785 PRE458784:PRE458785 QBA458784:QBA458785 QKW458784:QKW458785 QUS458784:QUS458785 REO458784:REO458785 ROK458784:ROK458785 RYG458784:RYG458785 SIC458784:SIC458785 SRY458784:SRY458785 TBU458784:TBU458785 TLQ458784:TLQ458785 TVM458784:TVM458785 UFI458784:UFI458785 UPE458784:UPE458785 UZA458784:UZA458785 VIW458784:VIW458785 VSS458784:VSS458785 WCO458784:WCO458785 WMK458784:WMK458785 WWG458784:WWG458785 Y524320:Y524321 JU524320:JU524321 TQ524320:TQ524321 ADM524320:ADM524321 ANI524320:ANI524321 AXE524320:AXE524321 BHA524320:BHA524321 BQW524320:BQW524321 CAS524320:CAS524321 CKO524320:CKO524321 CUK524320:CUK524321 DEG524320:DEG524321 DOC524320:DOC524321 DXY524320:DXY524321 EHU524320:EHU524321 ERQ524320:ERQ524321 FBM524320:FBM524321 FLI524320:FLI524321 FVE524320:FVE524321 GFA524320:GFA524321 GOW524320:GOW524321 GYS524320:GYS524321 HIO524320:HIO524321 HSK524320:HSK524321 ICG524320:ICG524321 IMC524320:IMC524321 IVY524320:IVY524321 JFU524320:JFU524321 JPQ524320:JPQ524321 JZM524320:JZM524321 KJI524320:KJI524321 KTE524320:KTE524321 LDA524320:LDA524321 LMW524320:LMW524321 LWS524320:LWS524321 MGO524320:MGO524321 MQK524320:MQK524321 NAG524320:NAG524321 NKC524320:NKC524321 NTY524320:NTY524321 ODU524320:ODU524321 ONQ524320:ONQ524321 OXM524320:OXM524321 PHI524320:PHI524321 PRE524320:PRE524321 QBA524320:QBA524321 QKW524320:QKW524321 QUS524320:QUS524321 REO524320:REO524321 ROK524320:ROK524321 RYG524320:RYG524321 SIC524320:SIC524321 SRY524320:SRY524321 TBU524320:TBU524321 TLQ524320:TLQ524321 TVM524320:TVM524321 UFI524320:UFI524321 UPE524320:UPE524321 UZA524320:UZA524321 VIW524320:VIW524321 VSS524320:VSS524321 WCO524320:WCO524321 WMK524320:WMK524321 WWG524320:WWG524321 Y589856:Y589857 JU589856:JU589857 TQ589856:TQ589857 ADM589856:ADM589857 ANI589856:ANI589857 AXE589856:AXE589857 BHA589856:BHA589857 BQW589856:BQW589857 CAS589856:CAS589857 CKO589856:CKO589857 CUK589856:CUK589857 DEG589856:DEG589857 DOC589856:DOC589857 DXY589856:DXY589857 EHU589856:EHU589857 ERQ589856:ERQ589857 FBM589856:FBM589857 FLI589856:FLI589857 FVE589856:FVE589857 GFA589856:GFA589857 GOW589856:GOW589857 GYS589856:GYS589857 HIO589856:HIO589857 HSK589856:HSK589857 ICG589856:ICG589857 IMC589856:IMC589857 IVY589856:IVY589857 JFU589856:JFU589857 JPQ589856:JPQ589857 JZM589856:JZM589857 KJI589856:KJI589857 KTE589856:KTE589857 LDA589856:LDA589857 LMW589856:LMW589857 LWS589856:LWS589857 MGO589856:MGO589857 MQK589856:MQK589857 NAG589856:NAG589857 NKC589856:NKC589857 NTY589856:NTY589857 ODU589856:ODU589857 ONQ589856:ONQ589857 OXM589856:OXM589857 PHI589856:PHI589857 PRE589856:PRE589857 QBA589856:QBA589857 QKW589856:QKW589857 QUS589856:QUS589857 REO589856:REO589857 ROK589856:ROK589857 RYG589856:RYG589857 SIC589856:SIC589857 SRY589856:SRY589857 TBU589856:TBU589857 TLQ589856:TLQ589857 TVM589856:TVM589857 UFI589856:UFI589857 UPE589856:UPE589857 UZA589856:UZA589857 VIW589856:VIW589857 VSS589856:VSS589857 WCO589856:WCO589857 WMK589856:WMK589857 WWG589856:WWG589857 Y655392:Y655393 JU655392:JU655393 TQ655392:TQ655393 ADM655392:ADM655393 ANI655392:ANI655393 AXE655392:AXE655393 BHA655392:BHA655393 BQW655392:BQW655393 CAS655392:CAS655393 CKO655392:CKO655393 CUK655392:CUK655393 DEG655392:DEG655393 DOC655392:DOC655393 DXY655392:DXY655393 EHU655392:EHU655393 ERQ655392:ERQ655393 FBM655392:FBM655393 FLI655392:FLI655393 FVE655392:FVE655393 GFA655392:GFA655393 GOW655392:GOW655393 GYS655392:GYS655393 HIO655392:HIO655393 HSK655392:HSK655393 ICG655392:ICG655393 IMC655392:IMC655393 IVY655392:IVY655393 JFU655392:JFU655393 JPQ655392:JPQ655393 JZM655392:JZM655393 KJI655392:KJI655393 KTE655392:KTE655393 LDA655392:LDA655393 LMW655392:LMW655393 LWS655392:LWS655393 MGO655392:MGO655393 MQK655392:MQK655393 NAG655392:NAG655393 NKC655392:NKC655393 NTY655392:NTY655393 ODU655392:ODU655393 ONQ655392:ONQ655393 OXM655392:OXM655393 PHI655392:PHI655393 PRE655392:PRE655393 QBA655392:QBA655393 QKW655392:QKW655393 QUS655392:QUS655393 REO655392:REO655393 ROK655392:ROK655393 RYG655392:RYG655393 SIC655392:SIC655393 SRY655392:SRY655393 TBU655392:TBU655393 TLQ655392:TLQ655393 TVM655392:TVM655393 UFI655392:UFI655393 UPE655392:UPE655393 UZA655392:UZA655393 VIW655392:VIW655393 VSS655392:VSS655393 WCO655392:WCO655393 WMK655392:WMK655393 WWG655392:WWG655393 Y720928:Y720929 JU720928:JU720929 TQ720928:TQ720929 ADM720928:ADM720929 ANI720928:ANI720929 AXE720928:AXE720929 BHA720928:BHA720929 BQW720928:BQW720929 CAS720928:CAS720929 CKO720928:CKO720929 CUK720928:CUK720929 DEG720928:DEG720929 DOC720928:DOC720929 DXY720928:DXY720929 EHU720928:EHU720929 ERQ720928:ERQ720929 FBM720928:FBM720929 FLI720928:FLI720929 FVE720928:FVE720929 GFA720928:GFA720929 GOW720928:GOW720929 GYS720928:GYS720929 HIO720928:HIO720929 HSK720928:HSK720929 ICG720928:ICG720929 IMC720928:IMC720929 IVY720928:IVY720929 JFU720928:JFU720929 JPQ720928:JPQ720929 JZM720928:JZM720929 KJI720928:KJI720929 KTE720928:KTE720929 LDA720928:LDA720929 LMW720928:LMW720929 LWS720928:LWS720929 MGO720928:MGO720929 MQK720928:MQK720929 NAG720928:NAG720929 NKC720928:NKC720929 NTY720928:NTY720929 ODU720928:ODU720929 ONQ720928:ONQ720929 OXM720928:OXM720929 PHI720928:PHI720929 PRE720928:PRE720929 QBA720928:QBA720929 QKW720928:QKW720929 QUS720928:QUS720929 REO720928:REO720929 ROK720928:ROK720929 RYG720928:RYG720929 SIC720928:SIC720929 SRY720928:SRY720929 TBU720928:TBU720929 TLQ720928:TLQ720929 TVM720928:TVM720929 UFI720928:UFI720929 UPE720928:UPE720929 UZA720928:UZA720929 VIW720928:VIW720929 VSS720928:VSS720929 WCO720928:WCO720929 WMK720928:WMK720929 WWG720928:WWG720929 Y786464:Y786465 JU786464:JU786465 TQ786464:TQ786465 ADM786464:ADM786465 ANI786464:ANI786465 AXE786464:AXE786465 BHA786464:BHA786465 BQW786464:BQW786465 CAS786464:CAS786465 CKO786464:CKO786465 CUK786464:CUK786465 DEG786464:DEG786465 DOC786464:DOC786465 DXY786464:DXY786465 EHU786464:EHU786465 ERQ786464:ERQ786465 FBM786464:FBM786465 FLI786464:FLI786465 FVE786464:FVE786465 GFA786464:GFA786465 GOW786464:GOW786465 GYS786464:GYS786465 HIO786464:HIO786465 HSK786464:HSK786465 ICG786464:ICG786465 IMC786464:IMC786465 IVY786464:IVY786465 JFU786464:JFU786465 JPQ786464:JPQ786465 JZM786464:JZM786465 KJI786464:KJI786465 KTE786464:KTE786465 LDA786464:LDA786465 LMW786464:LMW786465 LWS786464:LWS786465 MGO786464:MGO786465 MQK786464:MQK786465 NAG786464:NAG786465 NKC786464:NKC786465 NTY786464:NTY786465 ODU786464:ODU786465 ONQ786464:ONQ786465 OXM786464:OXM786465 PHI786464:PHI786465 PRE786464:PRE786465 QBA786464:QBA786465 QKW786464:QKW786465 QUS786464:QUS786465 REO786464:REO786465 ROK786464:ROK786465 RYG786464:RYG786465 SIC786464:SIC786465 SRY786464:SRY786465 TBU786464:TBU786465 TLQ786464:TLQ786465 TVM786464:TVM786465 UFI786464:UFI786465 UPE786464:UPE786465 UZA786464:UZA786465 VIW786464:VIW786465 VSS786464:VSS786465 WCO786464:WCO786465 WMK786464:WMK786465 WWG786464:WWG786465 Y852000:Y852001 JU852000:JU852001 TQ852000:TQ852001 ADM852000:ADM852001 ANI852000:ANI852001 AXE852000:AXE852001 BHA852000:BHA852001 BQW852000:BQW852001 CAS852000:CAS852001 CKO852000:CKO852001 CUK852000:CUK852001 DEG852000:DEG852001 DOC852000:DOC852001 DXY852000:DXY852001 EHU852000:EHU852001 ERQ852000:ERQ852001 FBM852000:FBM852001 FLI852000:FLI852001 FVE852000:FVE852001 GFA852000:GFA852001 GOW852000:GOW852001 GYS852000:GYS852001 HIO852000:HIO852001 HSK852000:HSK852001 ICG852000:ICG852001 IMC852000:IMC852001 IVY852000:IVY852001 JFU852000:JFU852001 JPQ852000:JPQ852001 JZM852000:JZM852001 KJI852000:KJI852001 KTE852000:KTE852001 LDA852000:LDA852001 LMW852000:LMW852001 LWS852000:LWS852001 MGO852000:MGO852001 MQK852000:MQK852001 NAG852000:NAG852001 NKC852000:NKC852001 NTY852000:NTY852001 ODU852000:ODU852001 ONQ852000:ONQ852001 OXM852000:OXM852001 PHI852000:PHI852001 PRE852000:PRE852001 QBA852000:QBA852001 QKW852000:QKW852001 QUS852000:QUS852001 REO852000:REO852001 ROK852000:ROK852001 RYG852000:RYG852001 SIC852000:SIC852001 SRY852000:SRY852001 TBU852000:TBU852001 TLQ852000:TLQ852001 TVM852000:TVM852001 UFI852000:UFI852001 UPE852000:UPE852001 UZA852000:UZA852001 VIW852000:VIW852001 VSS852000:VSS852001 WCO852000:WCO852001 WMK852000:WMK852001 WWG852000:WWG852001 Y917536:Y917537 JU917536:JU917537 TQ917536:TQ917537 ADM917536:ADM917537 ANI917536:ANI917537 AXE917536:AXE917537 BHA917536:BHA917537 BQW917536:BQW917537 CAS917536:CAS917537 CKO917536:CKO917537 CUK917536:CUK917537 DEG917536:DEG917537 DOC917536:DOC917537 DXY917536:DXY917537 EHU917536:EHU917537 ERQ917536:ERQ917537 FBM917536:FBM917537 FLI917536:FLI917537 FVE917536:FVE917537 GFA917536:GFA917537 GOW917536:GOW917537 GYS917536:GYS917537 HIO917536:HIO917537 HSK917536:HSK917537 ICG917536:ICG917537 IMC917536:IMC917537 IVY917536:IVY917537 JFU917536:JFU917537 JPQ917536:JPQ917537 JZM917536:JZM917537 KJI917536:KJI917537 KTE917536:KTE917537 LDA917536:LDA917537 LMW917536:LMW917537 LWS917536:LWS917537 MGO917536:MGO917537 MQK917536:MQK917537 NAG917536:NAG917537 NKC917536:NKC917537 NTY917536:NTY917537 ODU917536:ODU917537 ONQ917536:ONQ917537 OXM917536:OXM917537 PHI917536:PHI917537 PRE917536:PRE917537 QBA917536:QBA917537 QKW917536:QKW917537 QUS917536:QUS917537 REO917536:REO917537 ROK917536:ROK917537 RYG917536:RYG917537 SIC917536:SIC917537 SRY917536:SRY917537 TBU917536:TBU917537 TLQ917536:TLQ917537 TVM917536:TVM917537 UFI917536:UFI917537 UPE917536:UPE917537 UZA917536:UZA917537 VIW917536:VIW917537 VSS917536:VSS917537 WCO917536:WCO917537 WMK917536:WMK917537 WWG917536:WWG917537 Y983072:Y983073 JU983072:JU983073 TQ983072:TQ983073 ADM983072:ADM983073 ANI983072:ANI983073 AXE983072:AXE983073 BHA983072:BHA983073 BQW983072:BQW983073 CAS983072:CAS983073 CKO983072:CKO983073 CUK983072:CUK983073 DEG983072:DEG983073 DOC983072:DOC983073 DXY983072:DXY983073 EHU983072:EHU983073 ERQ983072:ERQ983073 FBM983072:FBM983073 FLI983072:FLI983073 FVE983072:FVE983073 GFA983072:GFA983073 GOW983072:GOW983073 GYS983072:GYS983073 HIO983072:HIO983073 HSK983072:HSK983073 ICG983072:ICG983073 IMC983072:IMC983073 IVY983072:IVY983073 JFU983072:JFU983073 JPQ983072:JPQ983073 JZM983072:JZM983073 KJI983072:KJI983073 KTE983072:KTE983073 LDA983072:LDA983073 LMW983072:LMW983073 LWS983072:LWS983073 MGO983072:MGO983073 MQK983072:MQK983073 NAG983072:NAG983073 NKC983072:NKC983073 NTY983072:NTY983073 ODU983072:ODU983073 ONQ983072:ONQ983073 OXM983072:OXM983073 PHI983072:PHI983073 PRE983072:PRE983073 QBA983072:QBA983073 QKW983072:QKW983073 QUS983072:QUS983073 REO983072:REO983073 ROK983072:ROK983073 RYG983072:RYG983073 SIC983072:SIC983073 SRY983072:SRY983073 TBU983072:TBU983073 TLQ983072:TLQ983073 TVM983072:TVM983073 UFI983072:UFI983073 UPE983072:UPE983073 UZA983072:UZA983073 VIW983072:VIW983073 VSS983072:VSS983073 WCO983072:WCO983073 WMK983072:WMK983073 WWG983072:WWG983073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B1:Z82"/>
  <sheetViews>
    <sheetView showGridLines="0" view="pageBreakPreview" zoomScale="115" zoomScaleNormal="100" zoomScaleSheetLayoutView="115" workbookViewId="0">
      <selection activeCell="B2" sqref="B2"/>
    </sheetView>
  </sheetViews>
  <sheetFormatPr defaultColWidth="9" defaultRowHeight="13.5" x14ac:dyDescent="0.15"/>
  <cols>
    <col min="1" max="1" width="2.125" style="433" customWidth="1"/>
    <col min="2" max="23" width="3.625" style="433" customWidth="1"/>
    <col min="24" max="24" width="2.125" style="433" customWidth="1"/>
    <col min="25" max="39" width="5.625" style="433" customWidth="1"/>
    <col min="40" max="256" width="9" style="433"/>
    <col min="257" max="257" width="2.125" style="433" customWidth="1"/>
    <col min="258" max="279" width="3.625" style="433" customWidth="1"/>
    <col min="280" max="280" width="2.125" style="433" customWidth="1"/>
    <col min="281" max="295" width="5.625" style="433" customWidth="1"/>
    <col min="296" max="512" width="9" style="433"/>
    <col min="513" max="513" width="2.125" style="433" customWidth="1"/>
    <col min="514" max="535" width="3.625" style="433" customWidth="1"/>
    <col min="536" max="536" width="2.125" style="433" customWidth="1"/>
    <col min="537" max="551" width="5.625" style="433" customWidth="1"/>
    <col min="552" max="768" width="9" style="433"/>
    <col min="769" max="769" width="2.125" style="433" customWidth="1"/>
    <col min="770" max="791" width="3.625" style="433" customWidth="1"/>
    <col min="792" max="792" width="2.125" style="433" customWidth="1"/>
    <col min="793" max="807" width="5.625" style="433" customWidth="1"/>
    <col min="808" max="1024" width="9" style="433"/>
    <col min="1025" max="1025" width="2.125" style="433" customWidth="1"/>
    <col min="1026" max="1047" width="3.625" style="433" customWidth="1"/>
    <col min="1048" max="1048" width="2.125" style="433" customWidth="1"/>
    <col min="1049" max="1063" width="5.625" style="433" customWidth="1"/>
    <col min="1064" max="1280" width="9" style="433"/>
    <col min="1281" max="1281" width="2.125" style="433" customWidth="1"/>
    <col min="1282" max="1303" width="3.625" style="433" customWidth="1"/>
    <col min="1304" max="1304" width="2.125" style="433" customWidth="1"/>
    <col min="1305" max="1319" width="5.625" style="433" customWidth="1"/>
    <col min="1320" max="1536" width="9" style="433"/>
    <col min="1537" max="1537" width="2.125" style="433" customWidth="1"/>
    <col min="1538" max="1559" width="3.625" style="433" customWidth="1"/>
    <col min="1560" max="1560" width="2.125" style="433" customWidth="1"/>
    <col min="1561" max="1575" width="5.625" style="433" customWidth="1"/>
    <col min="1576" max="1792" width="9" style="433"/>
    <col min="1793" max="1793" width="2.125" style="433" customWidth="1"/>
    <col min="1794" max="1815" width="3.625" style="433" customWidth="1"/>
    <col min="1816" max="1816" width="2.125" style="433" customWidth="1"/>
    <col min="1817" max="1831" width="5.625" style="433" customWidth="1"/>
    <col min="1832" max="2048" width="9" style="433"/>
    <col min="2049" max="2049" width="2.125" style="433" customWidth="1"/>
    <col min="2050" max="2071" width="3.625" style="433" customWidth="1"/>
    <col min="2072" max="2072" width="2.125" style="433" customWidth="1"/>
    <col min="2073" max="2087" width="5.625" style="433" customWidth="1"/>
    <col min="2088" max="2304" width="9" style="433"/>
    <col min="2305" max="2305" width="2.125" style="433" customWidth="1"/>
    <col min="2306" max="2327" width="3.625" style="433" customWidth="1"/>
    <col min="2328" max="2328" width="2.125" style="433" customWidth="1"/>
    <col min="2329" max="2343" width="5.625" style="433" customWidth="1"/>
    <col min="2344" max="2560" width="9" style="433"/>
    <col min="2561" max="2561" width="2.125" style="433" customWidth="1"/>
    <col min="2562" max="2583" width="3.625" style="433" customWidth="1"/>
    <col min="2584" max="2584" width="2.125" style="433" customWidth="1"/>
    <col min="2585" max="2599" width="5.625" style="433" customWidth="1"/>
    <col min="2600" max="2816" width="9" style="433"/>
    <col min="2817" max="2817" width="2.125" style="433" customWidth="1"/>
    <col min="2818" max="2839" width="3.625" style="433" customWidth="1"/>
    <col min="2840" max="2840" width="2.125" style="433" customWidth="1"/>
    <col min="2841" max="2855" width="5.625" style="433" customWidth="1"/>
    <col min="2856" max="3072" width="9" style="433"/>
    <col min="3073" max="3073" width="2.125" style="433" customWidth="1"/>
    <col min="3074" max="3095" width="3.625" style="433" customWidth="1"/>
    <col min="3096" max="3096" width="2.125" style="433" customWidth="1"/>
    <col min="3097" max="3111" width="5.625" style="433" customWidth="1"/>
    <col min="3112" max="3328" width="9" style="433"/>
    <col min="3329" max="3329" width="2.125" style="433" customWidth="1"/>
    <col min="3330" max="3351" width="3.625" style="433" customWidth="1"/>
    <col min="3352" max="3352" width="2.125" style="433" customWidth="1"/>
    <col min="3353" max="3367" width="5.625" style="433" customWidth="1"/>
    <col min="3368" max="3584" width="9" style="433"/>
    <col min="3585" max="3585" width="2.125" style="433" customWidth="1"/>
    <col min="3586" max="3607" width="3.625" style="433" customWidth="1"/>
    <col min="3608" max="3608" width="2.125" style="433" customWidth="1"/>
    <col min="3609" max="3623" width="5.625" style="433" customWidth="1"/>
    <col min="3624" max="3840" width="9" style="433"/>
    <col min="3841" max="3841" width="2.125" style="433" customWidth="1"/>
    <col min="3842" max="3863" width="3.625" style="433" customWidth="1"/>
    <col min="3864" max="3864" width="2.125" style="433" customWidth="1"/>
    <col min="3865" max="3879" width="5.625" style="433" customWidth="1"/>
    <col min="3880" max="4096" width="9" style="433"/>
    <col min="4097" max="4097" width="2.125" style="433" customWidth="1"/>
    <col min="4098" max="4119" width="3.625" style="433" customWidth="1"/>
    <col min="4120" max="4120" width="2.125" style="433" customWidth="1"/>
    <col min="4121" max="4135" width="5.625" style="433" customWidth="1"/>
    <col min="4136" max="4352" width="9" style="433"/>
    <col min="4353" max="4353" width="2.125" style="433" customWidth="1"/>
    <col min="4354" max="4375" width="3.625" style="433" customWidth="1"/>
    <col min="4376" max="4376" width="2.125" style="433" customWidth="1"/>
    <col min="4377" max="4391" width="5.625" style="433" customWidth="1"/>
    <col min="4392" max="4608" width="9" style="433"/>
    <col min="4609" max="4609" width="2.125" style="433" customWidth="1"/>
    <col min="4610" max="4631" width="3.625" style="433" customWidth="1"/>
    <col min="4632" max="4632" width="2.125" style="433" customWidth="1"/>
    <col min="4633" max="4647" width="5.625" style="433" customWidth="1"/>
    <col min="4648" max="4864" width="9" style="433"/>
    <col min="4865" max="4865" width="2.125" style="433" customWidth="1"/>
    <col min="4866" max="4887" width="3.625" style="433" customWidth="1"/>
    <col min="4888" max="4888" width="2.125" style="433" customWidth="1"/>
    <col min="4889" max="4903" width="5.625" style="433" customWidth="1"/>
    <col min="4904" max="5120" width="9" style="433"/>
    <col min="5121" max="5121" width="2.125" style="433" customWidth="1"/>
    <col min="5122" max="5143" width="3.625" style="433" customWidth="1"/>
    <col min="5144" max="5144" width="2.125" style="433" customWidth="1"/>
    <col min="5145" max="5159" width="5.625" style="433" customWidth="1"/>
    <col min="5160" max="5376" width="9" style="433"/>
    <col min="5377" max="5377" width="2.125" style="433" customWidth="1"/>
    <col min="5378" max="5399" width="3.625" style="433" customWidth="1"/>
    <col min="5400" max="5400" width="2.125" style="433" customWidth="1"/>
    <col min="5401" max="5415" width="5.625" style="433" customWidth="1"/>
    <col min="5416" max="5632" width="9" style="433"/>
    <col min="5633" max="5633" width="2.125" style="433" customWidth="1"/>
    <col min="5634" max="5655" width="3.625" style="433" customWidth="1"/>
    <col min="5656" max="5656" width="2.125" style="433" customWidth="1"/>
    <col min="5657" max="5671" width="5.625" style="433" customWidth="1"/>
    <col min="5672" max="5888" width="9" style="433"/>
    <col min="5889" max="5889" width="2.125" style="433" customWidth="1"/>
    <col min="5890" max="5911" width="3.625" style="433" customWidth="1"/>
    <col min="5912" max="5912" width="2.125" style="433" customWidth="1"/>
    <col min="5913" max="5927" width="5.625" style="433" customWidth="1"/>
    <col min="5928" max="6144" width="9" style="433"/>
    <col min="6145" max="6145" width="2.125" style="433" customWidth="1"/>
    <col min="6146" max="6167" width="3.625" style="433" customWidth="1"/>
    <col min="6168" max="6168" width="2.125" style="433" customWidth="1"/>
    <col min="6169" max="6183" width="5.625" style="433" customWidth="1"/>
    <col min="6184" max="6400" width="9" style="433"/>
    <col min="6401" max="6401" width="2.125" style="433" customWidth="1"/>
    <col min="6402" max="6423" width="3.625" style="433" customWidth="1"/>
    <col min="6424" max="6424" width="2.125" style="433" customWidth="1"/>
    <col min="6425" max="6439" width="5.625" style="433" customWidth="1"/>
    <col min="6440" max="6656" width="9" style="433"/>
    <col min="6657" max="6657" width="2.125" style="433" customWidth="1"/>
    <col min="6658" max="6679" width="3.625" style="433" customWidth="1"/>
    <col min="6680" max="6680" width="2.125" style="433" customWidth="1"/>
    <col min="6681" max="6695" width="5.625" style="433" customWidth="1"/>
    <col min="6696" max="6912" width="9" style="433"/>
    <col min="6913" max="6913" width="2.125" style="433" customWidth="1"/>
    <col min="6914" max="6935" width="3.625" style="433" customWidth="1"/>
    <col min="6936" max="6936" width="2.125" style="433" customWidth="1"/>
    <col min="6937" max="6951" width="5.625" style="433" customWidth="1"/>
    <col min="6952" max="7168" width="9" style="433"/>
    <col min="7169" max="7169" width="2.125" style="433" customWidth="1"/>
    <col min="7170" max="7191" width="3.625" style="433" customWidth="1"/>
    <col min="7192" max="7192" width="2.125" style="433" customWidth="1"/>
    <col min="7193" max="7207" width="5.625" style="433" customWidth="1"/>
    <col min="7208" max="7424" width="9" style="433"/>
    <col min="7425" max="7425" width="2.125" style="433" customWidth="1"/>
    <col min="7426" max="7447" width="3.625" style="433" customWidth="1"/>
    <col min="7448" max="7448" width="2.125" style="433" customWidth="1"/>
    <col min="7449" max="7463" width="5.625" style="433" customWidth="1"/>
    <col min="7464" max="7680" width="9" style="433"/>
    <col min="7681" max="7681" width="2.125" style="433" customWidth="1"/>
    <col min="7682" max="7703" width="3.625" style="433" customWidth="1"/>
    <col min="7704" max="7704" width="2.125" style="433" customWidth="1"/>
    <col min="7705" max="7719" width="5.625" style="433" customWidth="1"/>
    <col min="7720" max="7936" width="9" style="433"/>
    <col min="7937" max="7937" width="2.125" style="433" customWidth="1"/>
    <col min="7938" max="7959" width="3.625" style="433" customWidth="1"/>
    <col min="7960" max="7960" width="2.125" style="433" customWidth="1"/>
    <col min="7961" max="7975" width="5.625" style="433" customWidth="1"/>
    <col min="7976" max="8192" width="9" style="433"/>
    <col min="8193" max="8193" width="2.125" style="433" customWidth="1"/>
    <col min="8194" max="8215" width="3.625" style="433" customWidth="1"/>
    <col min="8216" max="8216" width="2.125" style="433" customWidth="1"/>
    <col min="8217" max="8231" width="5.625" style="433" customWidth="1"/>
    <col min="8232" max="8448" width="9" style="433"/>
    <col min="8449" max="8449" width="2.125" style="433" customWidth="1"/>
    <col min="8450" max="8471" width="3.625" style="433" customWidth="1"/>
    <col min="8472" max="8472" width="2.125" style="433" customWidth="1"/>
    <col min="8473" max="8487" width="5.625" style="433" customWidth="1"/>
    <col min="8488" max="8704" width="9" style="433"/>
    <col min="8705" max="8705" width="2.125" style="433" customWidth="1"/>
    <col min="8706" max="8727" width="3.625" style="433" customWidth="1"/>
    <col min="8728" max="8728" width="2.125" style="433" customWidth="1"/>
    <col min="8729" max="8743" width="5.625" style="433" customWidth="1"/>
    <col min="8744" max="8960" width="9" style="433"/>
    <col min="8961" max="8961" width="2.125" style="433" customWidth="1"/>
    <col min="8962" max="8983" width="3.625" style="433" customWidth="1"/>
    <col min="8984" max="8984" width="2.125" style="433" customWidth="1"/>
    <col min="8985" max="8999" width="5.625" style="433" customWidth="1"/>
    <col min="9000" max="9216" width="9" style="433"/>
    <col min="9217" max="9217" width="2.125" style="433" customWidth="1"/>
    <col min="9218" max="9239" width="3.625" style="433" customWidth="1"/>
    <col min="9240" max="9240" width="2.125" style="433" customWidth="1"/>
    <col min="9241" max="9255" width="5.625" style="433" customWidth="1"/>
    <col min="9256" max="9472" width="9" style="433"/>
    <col min="9473" max="9473" width="2.125" style="433" customWidth="1"/>
    <col min="9474" max="9495" width="3.625" style="433" customWidth="1"/>
    <col min="9496" max="9496" width="2.125" style="433" customWidth="1"/>
    <col min="9497" max="9511" width="5.625" style="433" customWidth="1"/>
    <col min="9512" max="9728" width="9" style="433"/>
    <col min="9729" max="9729" width="2.125" style="433" customWidth="1"/>
    <col min="9730" max="9751" width="3.625" style="433" customWidth="1"/>
    <col min="9752" max="9752" width="2.125" style="433" customWidth="1"/>
    <col min="9753" max="9767" width="5.625" style="433" customWidth="1"/>
    <col min="9768" max="9984" width="9" style="433"/>
    <col min="9985" max="9985" width="2.125" style="433" customWidth="1"/>
    <col min="9986" max="10007" width="3.625" style="433" customWidth="1"/>
    <col min="10008" max="10008" width="2.125" style="433" customWidth="1"/>
    <col min="10009" max="10023" width="5.625" style="433" customWidth="1"/>
    <col min="10024" max="10240" width="9" style="433"/>
    <col min="10241" max="10241" width="2.125" style="433" customWidth="1"/>
    <col min="10242" max="10263" width="3.625" style="433" customWidth="1"/>
    <col min="10264" max="10264" width="2.125" style="433" customWidth="1"/>
    <col min="10265" max="10279" width="5.625" style="433" customWidth="1"/>
    <col min="10280" max="10496" width="9" style="433"/>
    <col min="10497" max="10497" width="2.125" style="433" customWidth="1"/>
    <col min="10498" max="10519" width="3.625" style="433" customWidth="1"/>
    <col min="10520" max="10520" width="2.125" style="433" customWidth="1"/>
    <col min="10521" max="10535" width="5.625" style="433" customWidth="1"/>
    <col min="10536" max="10752" width="9" style="433"/>
    <col min="10753" max="10753" width="2.125" style="433" customWidth="1"/>
    <col min="10754" max="10775" width="3.625" style="433" customWidth="1"/>
    <col min="10776" max="10776" width="2.125" style="433" customWidth="1"/>
    <col min="10777" max="10791" width="5.625" style="433" customWidth="1"/>
    <col min="10792" max="11008" width="9" style="433"/>
    <col min="11009" max="11009" width="2.125" style="433" customWidth="1"/>
    <col min="11010" max="11031" width="3.625" style="433" customWidth="1"/>
    <col min="11032" max="11032" width="2.125" style="433" customWidth="1"/>
    <col min="11033" max="11047" width="5.625" style="433" customWidth="1"/>
    <col min="11048" max="11264" width="9" style="433"/>
    <col min="11265" max="11265" width="2.125" style="433" customWidth="1"/>
    <col min="11266" max="11287" width="3.625" style="433" customWidth="1"/>
    <col min="11288" max="11288" width="2.125" style="433" customWidth="1"/>
    <col min="11289" max="11303" width="5.625" style="433" customWidth="1"/>
    <col min="11304" max="11520" width="9" style="433"/>
    <col min="11521" max="11521" width="2.125" style="433" customWidth="1"/>
    <col min="11522" max="11543" width="3.625" style="433" customWidth="1"/>
    <col min="11544" max="11544" width="2.125" style="433" customWidth="1"/>
    <col min="11545" max="11559" width="5.625" style="433" customWidth="1"/>
    <col min="11560" max="11776" width="9" style="433"/>
    <col min="11777" max="11777" width="2.125" style="433" customWidth="1"/>
    <col min="11778" max="11799" width="3.625" style="433" customWidth="1"/>
    <col min="11800" max="11800" width="2.125" style="433" customWidth="1"/>
    <col min="11801" max="11815" width="5.625" style="433" customWidth="1"/>
    <col min="11816" max="12032" width="9" style="433"/>
    <col min="12033" max="12033" width="2.125" style="433" customWidth="1"/>
    <col min="12034" max="12055" width="3.625" style="433" customWidth="1"/>
    <col min="12056" max="12056" width="2.125" style="433" customWidth="1"/>
    <col min="12057" max="12071" width="5.625" style="433" customWidth="1"/>
    <col min="12072" max="12288" width="9" style="433"/>
    <col min="12289" max="12289" width="2.125" style="433" customWidth="1"/>
    <col min="12290" max="12311" width="3.625" style="433" customWidth="1"/>
    <col min="12312" max="12312" width="2.125" style="433" customWidth="1"/>
    <col min="12313" max="12327" width="5.625" style="433" customWidth="1"/>
    <col min="12328" max="12544" width="9" style="433"/>
    <col min="12545" max="12545" width="2.125" style="433" customWidth="1"/>
    <col min="12546" max="12567" width="3.625" style="433" customWidth="1"/>
    <col min="12568" max="12568" width="2.125" style="433" customWidth="1"/>
    <col min="12569" max="12583" width="5.625" style="433" customWidth="1"/>
    <col min="12584" max="12800" width="9" style="433"/>
    <col min="12801" max="12801" width="2.125" style="433" customWidth="1"/>
    <col min="12802" max="12823" width="3.625" style="433" customWidth="1"/>
    <col min="12824" max="12824" width="2.125" style="433" customWidth="1"/>
    <col min="12825" max="12839" width="5.625" style="433" customWidth="1"/>
    <col min="12840" max="13056" width="9" style="433"/>
    <col min="13057" max="13057" width="2.125" style="433" customWidth="1"/>
    <col min="13058" max="13079" width="3.625" style="433" customWidth="1"/>
    <col min="13080" max="13080" width="2.125" style="433" customWidth="1"/>
    <col min="13081" max="13095" width="5.625" style="433" customWidth="1"/>
    <col min="13096" max="13312" width="9" style="433"/>
    <col min="13313" max="13313" width="2.125" style="433" customWidth="1"/>
    <col min="13314" max="13335" width="3.625" style="433" customWidth="1"/>
    <col min="13336" max="13336" width="2.125" style="433" customWidth="1"/>
    <col min="13337" max="13351" width="5.625" style="433" customWidth="1"/>
    <col min="13352" max="13568" width="9" style="433"/>
    <col min="13569" max="13569" width="2.125" style="433" customWidth="1"/>
    <col min="13570" max="13591" width="3.625" style="433" customWidth="1"/>
    <col min="13592" max="13592" width="2.125" style="433" customWidth="1"/>
    <col min="13593" max="13607" width="5.625" style="433" customWidth="1"/>
    <col min="13608" max="13824" width="9" style="433"/>
    <col min="13825" max="13825" width="2.125" style="433" customWidth="1"/>
    <col min="13826" max="13847" width="3.625" style="433" customWidth="1"/>
    <col min="13848" max="13848" width="2.125" style="433" customWidth="1"/>
    <col min="13849" max="13863" width="5.625" style="433" customWidth="1"/>
    <col min="13864" max="14080" width="9" style="433"/>
    <col min="14081" max="14081" width="2.125" style="433" customWidth="1"/>
    <col min="14082" max="14103" width="3.625" style="433" customWidth="1"/>
    <col min="14104" max="14104" width="2.125" style="433" customWidth="1"/>
    <col min="14105" max="14119" width="5.625" style="433" customWidth="1"/>
    <col min="14120" max="14336" width="9" style="433"/>
    <col min="14337" max="14337" width="2.125" style="433" customWidth="1"/>
    <col min="14338" max="14359" width="3.625" style="433" customWidth="1"/>
    <col min="14360" max="14360" width="2.125" style="433" customWidth="1"/>
    <col min="14361" max="14375" width="5.625" style="433" customWidth="1"/>
    <col min="14376" max="14592" width="9" style="433"/>
    <col min="14593" max="14593" width="2.125" style="433" customWidth="1"/>
    <col min="14594" max="14615" width="3.625" style="433" customWidth="1"/>
    <col min="14616" max="14616" width="2.125" style="433" customWidth="1"/>
    <col min="14617" max="14631" width="5.625" style="433" customWidth="1"/>
    <col min="14632" max="14848" width="9" style="433"/>
    <col min="14849" max="14849" width="2.125" style="433" customWidth="1"/>
    <col min="14850" max="14871" width="3.625" style="433" customWidth="1"/>
    <col min="14872" max="14872" width="2.125" style="433" customWidth="1"/>
    <col min="14873" max="14887" width="5.625" style="433" customWidth="1"/>
    <col min="14888" max="15104" width="9" style="433"/>
    <col min="15105" max="15105" width="2.125" style="433" customWidth="1"/>
    <col min="15106" max="15127" width="3.625" style="433" customWidth="1"/>
    <col min="15128" max="15128" width="2.125" style="433" customWidth="1"/>
    <col min="15129" max="15143" width="5.625" style="433" customWidth="1"/>
    <col min="15144" max="15360" width="9" style="433"/>
    <col min="15361" max="15361" width="2.125" style="433" customWidth="1"/>
    <col min="15362" max="15383" width="3.625" style="433" customWidth="1"/>
    <col min="15384" max="15384" width="2.125" style="433" customWidth="1"/>
    <col min="15385" max="15399" width="5.625" style="433" customWidth="1"/>
    <col min="15400" max="15616" width="9" style="433"/>
    <col min="15617" max="15617" width="2.125" style="433" customWidth="1"/>
    <col min="15618" max="15639" width="3.625" style="433" customWidth="1"/>
    <col min="15640" max="15640" width="2.125" style="433" customWidth="1"/>
    <col min="15641" max="15655" width="5.625" style="433" customWidth="1"/>
    <col min="15656" max="15872" width="9" style="433"/>
    <col min="15873" max="15873" width="2.125" style="433" customWidth="1"/>
    <col min="15874" max="15895" width="3.625" style="433" customWidth="1"/>
    <col min="15896" max="15896" width="2.125" style="433" customWidth="1"/>
    <col min="15897" max="15911" width="5.625" style="433" customWidth="1"/>
    <col min="15912" max="16128" width="9" style="433"/>
    <col min="16129" max="16129" width="2.125" style="433" customWidth="1"/>
    <col min="16130" max="16151" width="3.625" style="433" customWidth="1"/>
    <col min="16152" max="16152" width="2.125" style="433" customWidth="1"/>
    <col min="16153" max="16167" width="5.625" style="433" customWidth="1"/>
    <col min="16168" max="16384" width="9" style="433"/>
  </cols>
  <sheetData>
    <row r="1" spans="2:26" x14ac:dyDescent="0.15">
      <c r="B1" s="432" t="s">
        <v>451</v>
      </c>
      <c r="M1" s="434"/>
      <c r="N1" s="435"/>
      <c r="O1" s="435"/>
      <c r="P1" s="435"/>
      <c r="Q1" s="434" t="s">
        <v>350</v>
      </c>
      <c r="R1" s="436"/>
      <c r="S1" s="435" t="s">
        <v>351</v>
      </c>
      <c r="T1" s="436"/>
      <c r="U1" s="435" t="s">
        <v>352</v>
      </c>
      <c r="V1" s="436"/>
      <c r="W1" s="435" t="s">
        <v>353</v>
      </c>
      <c r="Z1" s="432"/>
    </row>
    <row r="2" spans="2:26" ht="5.0999999999999996" customHeight="1" x14ac:dyDescent="0.15">
      <c r="M2" s="434"/>
      <c r="N2" s="435"/>
      <c r="O2" s="435"/>
      <c r="P2" s="435"/>
      <c r="Q2" s="434"/>
      <c r="R2" s="435"/>
      <c r="S2" s="435"/>
      <c r="T2" s="435"/>
      <c r="U2" s="435"/>
      <c r="V2" s="435"/>
      <c r="W2" s="435"/>
    </row>
    <row r="3" spans="2:26" x14ac:dyDescent="0.15">
      <c r="B3" s="512" t="s">
        <v>434</v>
      </c>
      <c r="C3" s="512"/>
      <c r="D3" s="512"/>
      <c r="E3" s="512"/>
      <c r="F3" s="512"/>
      <c r="G3" s="512"/>
      <c r="H3" s="512"/>
      <c r="I3" s="512"/>
      <c r="J3" s="512"/>
      <c r="K3" s="512"/>
      <c r="L3" s="512"/>
      <c r="M3" s="512"/>
      <c r="N3" s="512"/>
      <c r="O3" s="512"/>
      <c r="P3" s="512"/>
      <c r="Q3" s="512"/>
      <c r="R3" s="512"/>
      <c r="S3" s="512"/>
      <c r="T3" s="512"/>
      <c r="U3" s="512"/>
      <c r="V3" s="512"/>
      <c r="W3" s="512"/>
    </row>
    <row r="4" spans="2:26" ht="5.0999999999999996" customHeight="1" x14ac:dyDescent="0.15">
      <c r="B4" s="435"/>
      <c r="C4" s="435"/>
      <c r="D4" s="435"/>
      <c r="E4" s="435"/>
      <c r="F4" s="435"/>
      <c r="G4" s="435"/>
      <c r="H4" s="435"/>
      <c r="I4" s="435"/>
      <c r="J4" s="435"/>
      <c r="K4" s="435"/>
      <c r="L4" s="435"/>
      <c r="M4" s="435"/>
      <c r="N4" s="435"/>
      <c r="O4" s="435"/>
      <c r="P4" s="435"/>
      <c r="Q4" s="435"/>
      <c r="R4" s="435"/>
      <c r="S4" s="435"/>
      <c r="T4" s="435"/>
      <c r="U4" s="435"/>
      <c r="V4" s="435"/>
      <c r="W4" s="435"/>
    </row>
    <row r="5" spans="2:26" x14ac:dyDescent="0.15">
      <c r="B5" s="435"/>
      <c r="C5" s="435"/>
      <c r="D5" s="435"/>
      <c r="E5" s="435"/>
      <c r="F5" s="435"/>
      <c r="G5" s="435"/>
      <c r="H5" s="435"/>
      <c r="I5" s="435"/>
      <c r="J5" s="435"/>
      <c r="K5" s="435"/>
      <c r="L5" s="435"/>
      <c r="M5" s="435"/>
      <c r="N5" s="435"/>
      <c r="O5" s="435"/>
      <c r="P5" s="437" t="s">
        <v>0</v>
      </c>
      <c r="Q5" s="513"/>
      <c r="R5" s="513"/>
      <c r="S5" s="513"/>
      <c r="T5" s="513"/>
      <c r="U5" s="513"/>
      <c r="V5" s="513"/>
      <c r="W5" s="513"/>
    </row>
    <row r="6" spans="2:26" x14ac:dyDescent="0.15">
      <c r="B6" s="435"/>
      <c r="C6" s="435"/>
      <c r="D6" s="435"/>
      <c r="E6" s="435"/>
      <c r="F6" s="435"/>
      <c r="G6" s="435"/>
      <c r="H6" s="435"/>
      <c r="I6" s="435"/>
      <c r="J6" s="435"/>
      <c r="K6" s="435"/>
      <c r="L6" s="435"/>
      <c r="M6" s="435"/>
      <c r="N6" s="435"/>
      <c r="O6" s="435"/>
      <c r="P6" s="437" t="s">
        <v>407</v>
      </c>
      <c r="Q6" s="514"/>
      <c r="R6" s="514"/>
      <c r="S6" s="514"/>
      <c r="T6" s="514"/>
      <c r="U6" s="514"/>
      <c r="V6" s="514"/>
      <c r="W6" s="514"/>
    </row>
    <row r="7" spans="2:26" ht="10.5" customHeight="1" x14ac:dyDescent="0.15">
      <c r="B7" s="435"/>
      <c r="C7" s="435"/>
      <c r="D7" s="435"/>
      <c r="E7" s="435"/>
      <c r="F7" s="435"/>
      <c r="G7" s="435"/>
      <c r="H7" s="435"/>
      <c r="I7" s="435"/>
      <c r="J7" s="435"/>
      <c r="K7" s="435"/>
      <c r="L7" s="435"/>
      <c r="M7" s="435"/>
      <c r="N7" s="435"/>
      <c r="O7" s="435"/>
      <c r="P7" s="435"/>
      <c r="Q7" s="435"/>
      <c r="R7" s="435"/>
      <c r="S7" s="435"/>
      <c r="T7" s="435"/>
      <c r="U7" s="435"/>
      <c r="V7" s="435"/>
      <c r="W7" s="435"/>
    </row>
    <row r="8" spans="2:26" x14ac:dyDescent="0.15">
      <c r="B8" s="433" t="s">
        <v>435</v>
      </c>
    </row>
    <row r="9" spans="2:26" x14ac:dyDescent="0.15">
      <c r="C9" s="436" t="s">
        <v>128</v>
      </c>
      <c r="D9" s="433" t="s">
        <v>409</v>
      </c>
      <c r="J9" s="436" t="s">
        <v>128</v>
      </c>
      <c r="K9" s="433" t="s">
        <v>410</v>
      </c>
    </row>
    <row r="10" spans="2:26" ht="10.5" customHeight="1" x14ac:dyDescent="0.15"/>
    <row r="11" spans="2:26" x14ac:dyDescent="0.15">
      <c r="B11" s="433" t="s">
        <v>411</v>
      </c>
    </row>
    <row r="12" spans="2:26" x14ac:dyDescent="0.15">
      <c r="C12" s="436" t="s">
        <v>128</v>
      </c>
      <c r="D12" s="433" t="s">
        <v>412</v>
      </c>
    </row>
    <row r="13" spans="2:26" x14ac:dyDescent="0.15">
      <c r="C13" s="436" t="s">
        <v>128</v>
      </c>
      <c r="D13" s="433" t="s">
        <v>413</v>
      </c>
    </row>
    <row r="14" spans="2:26" ht="10.5" customHeight="1" x14ac:dyDescent="0.15"/>
    <row r="15" spans="2:26" x14ac:dyDescent="0.15">
      <c r="B15" s="433" t="s">
        <v>341</v>
      </c>
    </row>
    <row r="16" spans="2:26" ht="60" customHeight="1" x14ac:dyDescent="0.15">
      <c r="B16" s="515"/>
      <c r="C16" s="515"/>
      <c r="D16" s="515"/>
      <c r="E16" s="515"/>
      <c r="F16" s="516" t="s">
        <v>414</v>
      </c>
      <c r="G16" s="517"/>
      <c r="H16" s="517"/>
      <c r="I16" s="517"/>
      <c r="J16" s="517"/>
      <c r="K16" s="517"/>
      <c r="L16" s="518"/>
      <c r="M16" s="519" t="s">
        <v>436</v>
      </c>
      <c r="N16" s="519"/>
      <c r="O16" s="519"/>
      <c r="P16" s="519"/>
      <c r="Q16" s="519"/>
      <c r="R16" s="519"/>
      <c r="S16" s="519"/>
    </row>
    <row r="17" spans="2:23" x14ac:dyDescent="0.15">
      <c r="B17" s="520">
        <v>4</v>
      </c>
      <c r="C17" s="521"/>
      <c r="D17" s="521" t="s">
        <v>416</v>
      </c>
      <c r="E17" s="522"/>
      <c r="F17" s="523"/>
      <c r="G17" s="524"/>
      <c r="H17" s="524"/>
      <c r="I17" s="524"/>
      <c r="J17" s="524"/>
      <c r="K17" s="524"/>
      <c r="L17" s="438" t="s">
        <v>2</v>
      </c>
      <c r="M17" s="523"/>
      <c r="N17" s="524"/>
      <c r="O17" s="524"/>
      <c r="P17" s="524"/>
      <c r="Q17" s="524"/>
      <c r="R17" s="524"/>
      <c r="S17" s="438" t="s">
        <v>2</v>
      </c>
    </row>
    <row r="18" spans="2:23" x14ac:dyDescent="0.15">
      <c r="B18" s="520">
        <v>5</v>
      </c>
      <c r="C18" s="521"/>
      <c r="D18" s="521" t="s">
        <v>416</v>
      </c>
      <c r="E18" s="522"/>
      <c r="F18" s="523"/>
      <c r="G18" s="524"/>
      <c r="H18" s="524"/>
      <c r="I18" s="524"/>
      <c r="J18" s="524"/>
      <c r="K18" s="524"/>
      <c r="L18" s="438" t="s">
        <v>2</v>
      </c>
      <c r="M18" s="523"/>
      <c r="N18" s="524"/>
      <c r="O18" s="524"/>
      <c r="P18" s="524"/>
      <c r="Q18" s="524"/>
      <c r="R18" s="524"/>
      <c r="S18" s="438" t="s">
        <v>2</v>
      </c>
    </row>
    <row r="19" spans="2:23" x14ac:dyDescent="0.15">
      <c r="B19" s="520">
        <v>6</v>
      </c>
      <c r="C19" s="521"/>
      <c r="D19" s="521" t="s">
        <v>416</v>
      </c>
      <c r="E19" s="522"/>
      <c r="F19" s="523"/>
      <c r="G19" s="524"/>
      <c r="H19" s="524"/>
      <c r="I19" s="524"/>
      <c r="J19" s="524"/>
      <c r="K19" s="524"/>
      <c r="L19" s="438" t="s">
        <v>2</v>
      </c>
      <c r="M19" s="523"/>
      <c r="N19" s="524"/>
      <c r="O19" s="524"/>
      <c r="P19" s="524"/>
      <c r="Q19" s="524"/>
      <c r="R19" s="524"/>
      <c r="S19" s="438" t="s">
        <v>2</v>
      </c>
    </row>
    <row r="20" spans="2:23" x14ac:dyDescent="0.15">
      <c r="B20" s="520">
        <v>7</v>
      </c>
      <c r="C20" s="521"/>
      <c r="D20" s="521" t="s">
        <v>416</v>
      </c>
      <c r="E20" s="522"/>
      <c r="F20" s="523"/>
      <c r="G20" s="524"/>
      <c r="H20" s="524"/>
      <c r="I20" s="524"/>
      <c r="J20" s="524"/>
      <c r="K20" s="524"/>
      <c r="L20" s="438" t="s">
        <v>2</v>
      </c>
      <c r="M20" s="523"/>
      <c r="N20" s="524"/>
      <c r="O20" s="524"/>
      <c r="P20" s="524"/>
      <c r="Q20" s="524"/>
      <c r="R20" s="524"/>
      <c r="S20" s="438" t="s">
        <v>2</v>
      </c>
    </row>
    <row r="21" spans="2:23" x14ac:dyDescent="0.15">
      <c r="B21" s="520">
        <v>8</v>
      </c>
      <c r="C21" s="521"/>
      <c r="D21" s="521" t="s">
        <v>416</v>
      </c>
      <c r="E21" s="522"/>
      <c r="F21" s="523"/>
      <c r="G21" s="524"/>
      <c r="H21" s="524"/>
      <c r="I21" s="524"/>
      <c r="J21" s="524"/>
      <c r="K21" s="524"/>
      <c r="L21" s="438" t="s">
        <v>2</v>
      </c>
      <c r="M21" s="523"/>
      <c r="N21" s="524"/>
      <c r="O21" s="524"/>
      <c r="P21" s="524"/>
      <c r="Q21" s="524"/>
      <c r="R21" s="524"/>
      <c r="S21" s="438" t="s">
        <v>2</v>
      </c>
    </row>
    <row r="22" spans="2:23" x14ac:dyDescent="0.15">
      <c r="B22" s="520">
        <v>9</v>
      </c>
      <c r="C22" s="521"/>
      <c r="D22" s="521" t="s">
        <v>416</v>
      </c>
      <c r="E22" s="522"/>
      <c r="F22" s="523"/>
      <c r="G22" s="524"/>
      <c r="H22" s="524"/>
      <c r="I22" s="524"/>
      <c r="J22" s="524"/>
      <c r="K22" s="524"/>
      <c r="L22" s="438" t="s">
        <v>2</v>
      </c>
      <c r="M22" s="523"/>
      <c r="N22" s="524"/>
      <c r="O22" s="524"/>
      <c r="P22" s="524"/>
      <c r="Q22" s="524"/>
      <c r="R22" s="524"/>
      <c r="S22" s="438" t="s">
        <v>2</v>
      </c>
    </row>
    <row r="23" spans="2:23" x14ac:dyDescent="0.15">
      <c r="B23" s="520">
        <v>10</v>
      </c>
      <c r="C23" s="521"/>
      <c r="D23" s="521" t="s">
        <v>416</v>
      </c>
      <c r="E23" s="522"/>
      <c r="F23" s="523"/>
      <c r="G23" s="524"/>
      <c r="H23" s="524"/>
      <c r="I23" s="524"/>
      <c r="J23" s="524"/>
      <c r="K23" s="524"/>
      <c r="L23" s="438" t="s">
        <v>2</v>
      </c>
      <c r="M23" s="523"/>
      <c r="N23" s="524"/>
      <c r="O23" s="524"/>
      <c r="P23" s="524"/>
      <c r="Q23" s="524"/>
      <c r="R23" s="524"/>
      <c r="S23" s="438" t="s">
        <v>2</v>
      </c>
    </row>
    <row r="24" spans="2:23" x14ac:dyDescent="0.15">
      <c r="B24" s="520">
        <v>11</v>
      </c>
      <c r="C24" s="521"/>
      <c r="D24" s="521" t="s">
        <v>416</v>
      </c>
      <c r="E24" s="522"/>
      <c r="F24" s="523"/>
      <c r="G24" s="524"/>
      <c r="H24" s="524"/>
      <c r="I24" s="524"/>
      <c r="J24" s="524"/>
      <c r="K24" s="524"/>
      <c r="L24" s="438" t="s">
        <v>2</v>
      </c>
      <c r="M24" s="523"/>
      <c r="N24" s="524"/>
      <c r="O24" s="524"/>
      <c r="P24" s="524"/>
      <c r="Q24" s="524"/>
      <c r="R24" s="524"/>
      <c r="S24" s="438" t="s">
        <v>2</v>
      </c>
    </row>
    <row r="25" spans="2:23" x14ac:dyDescent="0.15">
      <c r="B25" s="520">
        <v>12</v>
      </c>
      <c r="C25" s="521"/>
      <c r="D25" s="521" t="s">
        <v>416</v>
      </c>
      <c r="E25" s="522"/>
      <c r="F25" s="523"/>
      <c r="G25" s="524"/>
      <c r="H25" s="524"/>
      <c r="I25" s="524"/>
      <c r="J25" s="524"/>
      <c r="K25" s="524"/>
      <c r="L25" s="438" t="s">
        <v>2</v>
      </c>
      <c r="M25" s="523"/>
      <c r="N25" s="524"/>
      <c r="O25" s="524"/>
      <c r="P25" s="524"/>
      <c r="Q25" s="524"/>
      <c r="R25" s="524"/>
      <c r="S25" s="438" t="s">
        <v>2</v>
      </c>
      <c r="U25" s="515" t="s">
        <v>417</v>
      </c>
      <c r="V25" s="515"/>
      <c r="W25" s="515"/>
    </row>
    <row r="26" spans="2:23" x14ac:dyDescent="0.15">
      <c r="B26" s="520">
        <v>1</v>
      </c>
      <c r="C26" s="521"/>
      <c r="D26" s="521" t="s">
        <v>416</v>
      </c>
      <c r="E26" s="522"/>
      <c r="F26" s="523"/>
      <c r="G26" s="524"/>
      <c r="H26" s="524"/>
      <c r="I26" s="524"/>
      <c r="J26" s="524"/>
      <c r="K26" s="524"/>
      <c r="L26" s="438" t="s">
        <v>2</v>
      </c>
      <c r="M26" s="523"/>
      <c r="N26" s="524"/>
      <c r="O26" s="524"/>
      <c r="P26" s="524"/>
      <c r="Q26" s="524"/>
      <c r="R26" s="524"/>
      <c r="S26" s="438" t="s">
        <v>2</v>
      </c>
      <c r="U26" s="525"/>
      <c r="V26" s="525"/>
      <c r="W26" s="525"/>
    </row>
    <row r="27" spans="2:23" x14ac:dyDescent="0.15">
      <c r="B27" s="520">
        <v>2</v>
      </c>
      <c r="C27" s="521"/>
      <c r="D27" s="521" t="s">
        <v>416</v>
      </c>
      <c r="E27" s="522"/>
      <c r="F27" s="523"/>
      <c r="G27" s="524"/>
      <c r="H27" s="524"/>
      <c r="I27" s="524"/>
      <c r="J27" s="524"/>
      <c r="K27" s="524"/>
      <c r="L27" s="438" t="s">
        <v>2</v>
      </c>
      <c r="M27" s="523"/>
      <c r="N27" s="524"/>
      <c r="O27" s="524"/>
      <c r="P27" s="524"/>
      <c r="Q27" s="524"/>
      <c r="R27" s="524"/>
      <c r="S27" s="438" t="s">
        <v>2</v>
      </c>
    </row>
    <row r="28" spans="2:23" x14ac:dyDescent="0.15">
      <c r="B28" s="515" t="s">
        <v>39</v>
      </c>
      <c r="C28" s="515"/>
      <c r="D28" s="515"/>
      <c r="E28" s="515"/>
      <c r="F28" s="520" t="str">
        <f>IF(SUM(F17:K27)=0,"",SUM(F17:K27))</f>
        <v/>
      </c>
      <c r="G28" s="521"/>
      <c r="H28" s="521"/>
      <c r="I28" s="521"/>
      <c r="J28" s="521"/>
      <c r="K28" s="521"/>
      <c r="L28" s="438" t="s">
        <v>2</v>
      </c>
      <c r="M28" s="520" t="str">
        <f>IF(SUM(M17:R27)=0,"",SUM(M17:R27))</f>
        <v/>
      </c>
      <c r="N28" s="521"/>
      <c r="O28" s="521"/>
      <c r="P28" s="521"/>
      <c r="Q28" s="521"/>
      <c r="R28" s="521"/>
      <c r="S28" s="438" t="s">
        <v>2</v>
      </c>
      <c r="U28" s="515" t="s">
        <v>418</v>
      </c>
      <c r="V28" s="515"/>
      <c r="W28" s="515"/>
    </row>
    <row r="29" spans="2:23" ht="39.950000000000003" customHeight="1" x14ac:dyDescent="0.15">
      <c r="B29" s="519" t="s">
        <v>419</v>
      </c>
      <c r="C29" s="515"/>
      <c r="D29" s="515"/>
      <c r="E29" s="515"/>
      <c r="F29" s="526" t="str">
        <f>IF(F28="","",F28/U26)</f>
        <v/>
      </c>
      <c r="G29" s="527"/>
      <c r="H29" s="527"/>
      <c r="I29" s="527"/>
      <c r="J29" s="527"/>
      <c r="K29" s="527"/>
      <c r="L29" s="438" t="s">
        <v>2</v>
      </c>
      <c r="M29" s="526" t="str">
        <f>IF(M28="","",M28/U26)</f>
        <v/>
      </c>
      <c r="N29" s="527"/>
      <c r="O29" s="527"/>
      <c r="P29" s="527"/>
      <c r="Q29" s="527"/>
      <c r="R29" s="527"/>
      <c r="S29" s="438" t="s">
        <v>2</v>
      </c>
      <c r="U29" s="528" t="str">
        <f>IF(F29="","",ROUNDDOWN(M29/F29,3))</f>
        <v/>
      </c>
      <c r="V29" s="529"/>
      <c r="W29" s="530"/>
    </row>
    <row r="31" spans="2:23" x14ac:dyDescent="0.15">
      <c r="B31" s="433" t="s">
        <v>342</v>
      </c>
    </row>
    <row r="32" spans="2:23" ht="60" customHeight="1" x14ac:dyDescent="0.15">
      <c r="B32" s="515"/>
      <c r="C32" s="515"/>
      <c r="D32" s="515"/>
      <c r="E32" s="515"/>
      <c r="F32" s="516" t="s">
        <v>414</v>
      </c>
      <c r="G32" s="517"/>
      <c r="H32" s="517"/>
      <c r="I32" s="517"/>
      <c r="J32" s="517"/>
      <c r="K32" s="517"/>
      <c r="L32" s="518"/>
      <c r="M32" s="519" t="s">
        <v>436</v>
      </c>
      <c r="N32" s="519"/>
      <c r="O32" s="519"/>
      <c r="P32" s="519"/>
      <c r="Q32" s="519"/>
      <c r="R32" s="519"/>
      <c r="S32" s="519"/>
    </row>
    <row r="33" spans="2:23" x14ac:dyDescent="0.15">
      <c r="B33" s="523"/>
      <c r="C33" s="524"/>
      <c r="D33" s="524"/>
      <c r="E33" s="439" t="s">
        <v>416</v>
      </c>
      <c r="F33" s="523"/>
      <c r="G33" s="524"/>
      <c r="H33" s="524"/>
      <c r="I33" s="524"/>
      <c r="J33" s="524"/>
      <c r="K33" s="524"/>
      <c r="L33" s="438" t="s">
        <v>2</v>
      </c>
      <c r="M33" s="523"/>
      <c r="N33" s="524"/>
      <c r="O33" s="524"/>
      <c r="P33" s="524"/>
      <c r="Q33" s="524"/>
      <c r="R33" s="524"/>
      <c r="S33" s="438" t="s">
        <v>2</v>
      </c>
    </row>
    <row r="34" spans="2:23" x14ac:dyDescent="0.15">
      <c r="B34" s="523"/>
      <c r="C34" s="524"/>
      <c r="D34" s="524"/>
      <c r="E34" s="439" t="s">
        <v>416</v>
      </c>
      <c r="F34" s="523"/>
      <c r="G34" s="524"/>
      <c r="H34" s="524"/>
      <c r="I34" s="524"/>
      <c r="J34" s="524"/>
      <c r="K34" s="524"/>
      <c r="L34" s="438" t="s">
        <v>2</v>
      </c>
      <c r="M34" s="523"/>
      <c r="N34" s="524"/>
      <c r="O34" s="524"/>
      <c r="P34" s="524"/>
      <c r="Q34" s="524"/>
      <c r="R34" s="524"/>
      <c r="S34" s="438" t="s">
        <v>2</v>
      </c>
    </row>
    <row r="35" spans="2:23" x14ac:dyDescent="0.15">
      <c r="B35" s="523"/>
      <c r="C35" s="524"/>
      <c r="D35" s="524"/>
      <c r="E35" s="439" t="s">
        <v>68</v>
      </c>
      <c r="F35" s="523"/>
      <c r="G35" s="524"/>
      <c r="H35" s="524"/>
      <c r="I35" s="524"/>
      <c r="J35" s="524"/>
      <c r="K35" s="524"/>
      <c r="L35" s="438" t="s">
        <v>2</v>
      </c>
      <c r="M35" s="523"/>
      <c r="N35" s="524"/>
      <c r="O35" s="524"/>
      <c r="P35" s="524"/>
      <c r="Q35" s="524"/>
      <c r="R35" s="524"/>
      <c r="S35" s="438" t="s">
        <v>2</v>
      </c>
    </row>
    <row r="36" spans="2:23" x14ac:dyDescent="0.15">
      <c r="B36" s="515" t="s">
        <v>39</v>
      </c>
      <c r="C36" s="515"/>
      <c r="D36" s="515"/>
      <c r="E36" s="515"/>
      <c r="F36" s="520" t="str">
        <f>IF(SUM(F33:K35)=0,"",SUM(F33:K35))</f>
        <v/>
      </c>
      <c r="G36" s="521"/>
      <c r="H36" s="521"/>
      <c r="I36" s="521"/>
      <c r="J36" s="521"/>
      <c r="K36" s="521"/>
      <c r="L36" s="438" t="s">
        <v>2</v>
      </c>
      <c r="M36" s="520" t="str">
        <f>IF(SUM(M33:R35)=0,"",SUM(M33:R35))</f>
        <v/>
      </c>
      <c r="N36" s="521"/>
      <c r="O36" s="521"/>
      <c r="P36" s="521"/>
      <c r="Q36" s="521"/>
      <c r="R36" s="521"/>
      <c r="S36" s="438" t="s">
        <v>2</v>
      </c>
      <c r="U36" s="515" t="s">
        <v>418</v>
      </c>
      <c r="V36" s="515"/>
      <c r="W36" s="515"/>
    </row>
    <row r="37" spans="2:23" ht="39.950000000000003" customHeight="1" x14ac:dyDescent="0.15">
      <c r="B37" s="519" t="s">
        <v>419</v>
      </c>
      <c r="C37" s="515"/>
      <c r="D37" s="515"/>
      <c r="E37" s="515"/>
      <c r="F37" s="526" t="str">
        <f>IF(F36="","",F36/3)</f>
        <v/>
      </c>
      <c r="G37" s="527"/>
      <c r="H37" s="527"/>
      <c r="I37" s="527"/>
      <c r="J37" s="527"/>
      <c r="K37" s="527"/>
      <c r="L37" s="438" t="s">
        <v>2</v>
      </c>
      <c r="M37" s="526" t="str">
        <f>IF(M36="","",M36/3)</f>
        <v/>
      </c>
      <c r="N37" s="527"/>
      <c r="O37" s="527"/>
      <c r="P37" s="527"/>
      <c r="Q37" s="527"/>
      <c r="R37" s="527"/>
      <c r="S37" s="438" t="s">
        <v>2</v>
      </c>
      <c r="U37" s="528" t="str">
        <f>IF(F37="","",ROUNDDOWN(M37/F37,3))</f>
        <v/>
      </c>
      <c r="V37" s="529"/>
      <c r="W37" s="530"/>
    </row>
    <row r="38" spans="2:23" ht="5.0999999999999996" customHeight="1" x14ac:dyDescent="0.15">
      <c r="B38" s="440"/>
      <c r="C38" s="441"/>
      <c r="D38" s="441"/>
      <c r="E38" s="441"/>
      <c r="F38" s="442"/>
      <c r="G38" s="442"/>
      <c r="H38" s="442"/>
      <c r="I38" s="442"/>
      <c r="J38" s="442"/>
      <c r="K38" s="442"/>
      <c r="L38" s="441"/>
      <c r="M38" s="442"/>
      <c r="N38" s="442"/>
      <c r="O38" s="442"/>
      <c r="P38" s="442"/>
      <c r="Q38" s="442"/>
      <c r="R38" s="442"/>
      <c r="S38" s="441"/>
      <c r="U38" s="443"/>
      <c r="V38" s="443"/>
      <c r="W38" s="443"/>
    </row>
    <row r="39" spans="2:23" x14ac:dyDescent="0.15">
      <c r="B39" s="433" t="s">
        <v>384</v>
      </c>
    </row>
    <row r="40" spans="2:23" x14ac:dyDescent="0.15">
      <c r="B40" s="531" t="s">
        <v>437</v>
      </c>
      <c r="C40" s="531"/>
      <c r="D40" s="531"/>
      <c r="E40" s="531"/>
      <c r="F40" s="531"/>
      <c r="G40" s="531"/>
      <c r="H40" s="531"/>
      <c r="I40" s="531"/>
      <c r="J40" s="531"/>
      <c r="K40" s="531"/>
      <c r="L40" s="531"/>
      <c r="M40" s="531"/>
      <c r="N40" s="531"/>
      <c r="O40" s="531"/>
      <c r="P40" s="531"/>
      <c r="Q40" s="531"/>
      <c r="R40" s="531"/>
      <c r="S40" s="531"/>
      <c r="T40" s="531"/>
      <c r="U40" s="531"/>
      <c r="V40" s="531"/>
      <c r="W40" s="531"/>
    </row>
    <row r="41" spans="2:23" x14ac:dyDescent="0.15">
      <c r="B41" s="531" t="s">
        <v>438</v>
      </c>
      <c r="C41" s="531"/>
      <c r="D41" s="531"/>
      <c r="E41" s="531"/>
      <c r="F41" s="531"/>
      <c r="G41" s="531"/>
      <c r="H41" s="531"/>
      <c r="I41" s="531"/>
      <c r="J41" s="531"/>
      <c r="K41" s="531"/>
      <c r="L41" s="531"/>
      <c r="M41" s="531"/>
      <c r="N41" s="531"/>
      <c r="O41" s="531"/>
      <c r="P41" s="531"/>
      <c r="Q41" s="531"/>
      <c r="R41" s="531"/>
      <c r="S41" s="531"/>
      <c r="T41" s="531"/>
      <c r="U41" s="531"/>
      <c r="V41" s="531"/>
      <c r="W41" s="531"/>
    </row>
    <row r="42" spans="2:23" x14ac:dyDescent="0.15">
      <c r="B42" s="566" t="s">
        <v>439</v>
      </c>
      <c r="C42" s="566"/>
      <c r="D42" s="566"/>
      <c r="E42" s="566"/>
      <c r="F42" s="566"/>
      <c r="G42" s="566"/>
      <c r="H42" s="566"/>
      <c r="I42" s="566"/>
      <c r="J42" s="566"/>
      <c r="K42" s="566"/>
      <c r="L42" s="566"/>
      <c r="M42" s="566"/>
      <c r="N42" s="566"/>
      <c r="O42" s="566"/>
      <c r="P42" s="566"/>
      <c r="Q42" s="566"/>
      <c r="R42" s="566"/>
      <c r="S42" s="566"/>
      <c r="T42" s="566"/>
      <c r="U42" s="566"/>
      <c r="V42" s="566"/>
      <c r="W42" s="566"/>
    </row>
    <row r="43" spans="2:23" x14ac:dyDescent="0.15">
      <c r="B43" s="531" t="s">
        <v>422</v>
      </c>
      <c r="C43" s="531"/>
      <c r="D43" s="531"/>
      <c r="E43" s="531"/>
      <c r="F43" s="531"/>
      <c r="G43" s="531"/>
      <c r="H43" s="531"/>
      <c r="I43" s="531"/>
      <c r="J43" s="531"/>
      <c r="K43" s="531"/>
      <c r="L43" s="531"/>
      <c r="M43" s="531"/>
      <c r="N43" s="531"/>
      <c r="O43" s="531"/>
      <c r="P43" s="531"/>
      <c r="Q43" s="531"/>
      <c r="R43" s="531"/>
      <c r="S43" s="531"/>
      <c r="T43" s="531"/>
      <c r="U43" s="531"/>
      <c r="V43" s="531"/>
      <c r="W43" s="531"/>
    </row>
    <row r="44" spans="2:23" x14ac:dyDescent="0.15">
      <c r="B44" s="531" t="s">
        <v>423</v>
      </c>
      <c r="C44" s="531"/>
      <c r="D44" s="531"/>
      <c r="E44" s="531"/>
      <c r="F44" s="531"/>
      <c r="G44" s="531"/>
      <c r="H44" s="531"/>
      <c r="I44" s="531"/>
      <c r="J44" s="531"/>
      <c r="K44" s="531"/>
      <c r="L44" s="531"/>
      <c r="M44" s="531"/>
      <c r="N44" s="531"/>
      <c r="O44" s="531"/>
      <c r="P44" s="531"/>
      <c r="Q44" s="531"/>
      <c r="R44" s="531"/>
      <c r="S44" s="531"/>
      <c r="T44" s="531"/>
      <c r="U44" s="531"/>
      <c r="V44" s="531"/>
      <c r="W44" s="531"/>
    </row>
    <row r="45" spans="2:23" x14ac:dyDescent="0.15">
      <c r="B45" s="531" t="s">
        <v>424</v>
      </c>
      <c r="C45" s="531"/>
      <c r="D45" s="531"/>
      <c r="E45" s="531"/>
      <c r="F45" s="531"/>
      <c r="G45" s="531"/>
      <c r="H45" s="531"/>
      <c r="I45" s="531"/>
      <c r="J45" s="531"/>
      <c r="K45" s="531"/>
      <c r="L45" s="531"/>
      <c r="M45" s="531"/>
      <c r="N45" s="531"/>
      <c r="O45" s="531"/>
      <c r="P45" s="531"/>
      <c r="Q45" s="531"/>
      <c r="R45" s="531"/>
      <c r="S45" s="531"/>
      <c r="T45" s="531"/>
      <c r="U45" s="531"/>
      <c r="V45" s="531"/>
      <c r="W45" s="531"/>
    </row>
    <row r="46" spans="2:23" x14ac:dyDescent="0.15">
      <c r="B46" s="531" t="s">
        <v>425</v>
      </c>
      <c r="C46" s="531"/>
      <c r="D46" s="531"/>
      <c r="E46" s="531"/>
      <c r="F46" s="531"/>
      <c r="G46" s="531"/>
      <c r="H46" s="531"/>
      <c r="I46" s="531"/>
      <c r="J46" s="531"/>
      <c r="K46" s="531"/>
      <c r="L46" s="531"/>
      <c r="M46" s="531"/>
      <c r="N46" s="531"/>
      <c r="O46" s="531"/>
      <c r="P46" s="531"/>
      <c r="Q46" s="531"/>
      <c r="R46" s="531"/>
      <c r="S46" s="531"/>
      <c r="T46" s="531"/>
      <c r="U46" s="531"/>
      <c r="V46" s="531"/>
      <c r="W46" s="531"/>
    </row>
    <row r="47" spans="2:23" x14ac:dyDescent="0.15">
      <c r="B47" s="531" t="s">
        <v>426</v>
      </c>
      <c r="C47" s="531"/>
      <c r="D47" s="531"/>
      <c r="E47" s="531"/>
      <c r="F47" s="531"/>
      <c r="G47" s="531"/>
      <c r="H47" s="531"/>
      <c r="I47" s="531"/>
      <c r="J47" s="531"/>
      <c r="K47" s="531"/>
      <c r="L47" s="531"/>
      <c r="M47" s="531"/>
      <c r="N47" s="531"/>
      <c r="O47" s="531"/>
      <c r="P47" s="531"/>
      <c r="Q47" s="531"/>
      <c r="R47" s="531"/>
      <c r="S47" s="531"/>
      <c r="T47" s="531"/>
      <c r="U47" s="531"/>
      <c r="V47" s="531"/>
      <c r="W47" s="531"/>
    </row>
    <row r="48" spans="2:23" x14ac:dyDescent="0.15">
      <c r="B48" s="531" t="s">
        <v>427</v>
      </c>
      <c r="C48" s="531"/>
      <c r="D48" s="531"/>
      <c r="E48" s="531"/>
      <c r="F48" s="531"/>
      <c r="G48" s="531"/>
      <c r="H48" s="531"/>
      <c r="I48" s="531"/>
      <c r="J48" s="531"/>
      <c r="K48" s="531"/>
      <c r="L48" s="531"/>
      <c r="M48" s="531"/>
      <c r="N48" s="531"/>
      <c r="O48" s="531"/>
      <c r="P48" s="531"/>
      <c r="Q48" s="531"/>
      <c r="R48" s="531"/>
      <c r="S48" s="531"/>
      <c r="T48" s="531"/>
      <c r="U48" s="531"/>
      <c r="V48" s="531"/>
      <c r="W48" s="531"/>
    </row>
    <row r="49" spans="2:23" x14ac:dyDescent="0.15">
      <c r="B49" s="531"/>
      <c r="C49" s="531"/>
      <c r="D49" s="531"/>
      <c r="E49" s="531"/>
      <c r="F49" s="531"/>
      <c r="G49" s="531"/>
      <c r="H49" s="531"/>
      <c r="I49" s="531"/>
      <c r="J49" s="531"/>
      <c r="K49" s="531"/>
      <c r="L49" s="531"/>
      <c r="M49" s="531"/>
      <c r="N49" s="531"/>
      <c r="O49" s="531"/>
      <c r="P49" s="531"/>
      <c r="Q49" s="531"/>
      <c r="R49" s="531"/>
      <c r="S49" s="531"/>
      <c r="T49" s="531"/>
      <c r="U49" s="531"/>
      <c r="V49" s="531"/>
      <c r="W49" s="531"/>
    </row>
    <row r="50" spans="2:23" x14ac:dyDescent="0.15">
      <c r="B50" s="531"/>
      <c r="C50" s="531"/>
      <c r="D50" s="531"/>
      <c r="E50" s="531"/>
      <c r="F50" s="531"/>
      <c r="G50" s="531"/>
      <c r="H50" s="531"/>
      <c r="I50" s="531"/>
      <c r="J50" s="531"/>
      <c r="K50" s="531"/>
      <c r="L50" s="531"/>
      <c r="M50" s="531"/>
      <c r="N50" s="531"/>
      <c r="O50" s="531"/>
      <c r="P50" s="531"/>
      <c r="Q50" s="531"/>
      <c r="R50" s="531"/>
      <c r="S50" s="531"/>
      <c r="T50" s="531"/>
      <c r="U50" s="531"/>
      <c r="V50" s="531"/>
      <c r="W50" s="531"/>
    </row>
    <row r="51" spans="2:23" x14ac:dyDescent="0.15">
      <c r="B51" s="531"/>
      <c r="C51" s="531"/>
      <c r="D51" s="531"/>
      <c r="E51" s="531"/>
      <c r="F51" s="531"/>
      <c r="G51" s="531"/>
      <c r="H51" s="531"/>
      <c r="I51" s="531"/>
      <c r="J51" s="531"/>
      <c r="K51" s="531"/>
      <c r="L51" s="531"/>
      <c r="M51" s="531"/>
      <c r="N51" s="531"/>
      <c r="O51" s="531"/>
      <c r="P51" s="531"/>
      <c r="Q51" s="531"/>
      <c r="R51" s="531"/>
      <c r="S51" s="531"/>
      <c r="T51" s="531"/>
      <c r="U51" s="531"/>
      <c r="V51" s="531"/>
      <c r="W51" s="531"/>
    </row>
    <row r="52" spans="2:23" x14ac:dyDescent="0.15">
      <c r="B52" s="531"/>
      <c r="C52" s="531"/>
      <c r="D52" s="531"/>
      <c r="E52" s="531"/>
      <c r="F52" s="531"/>
      <c r="G52" s="531"/>
      <c r="H52" s="531"/>
      <c r="I52" s="531"/>
      <c r="J52" s="531"/>
      <c r="K52" s="531"/>
      <c r="L52" s="531"/>
      <c r="M52" s="531"/>
      <c r="N52" s="531"/>
      <c r="O52" s="531"/>
      <c r="P52" s="531"/>
      <c r="Q52" s="531"/>
      <c r="R52" s="531"/>
      <c r="S52" s="531"/>
      <c r="T52" s="531"/>
      <c r="U52" s="531"/>
      <c r="V52" s="531"/>
      <c r="W52" s="531"/>
    </row>
    <row r="53" spans="2:23" x14ac:dyDescent="0.15">
      <c r="B53" s="531"/>
      <c r="C53" s="531"/>
      <c r="D53" s="531"/>
      <c r="E53" s="531"/>
      <c r="F53" s="531"/>
      <c r="G53" s="531"/>
      <c r="H53" s="531"/>
      <c r="I53" s="531"/>
      <c r="J53" s="531"/>
      <c r="K53" s="531"/>
      <c r="L53" s="531"/>
      <c r="M53" s="531"/>
      <c r="N53" s="531"/>
      <c r="O53" s="531"/>
      <c r="P53" s="531"/>
      <c r="Q53" s="531"/>
      <c r="R53" s="531"/>
      <c r="S53" s="531"/>
      <c r="T53" s="531"/>
      <c r="U53" s="531"/>
      <c r="V53" s="531"/>
      <c r="W53" s="531"/>
    </row>
    <row r="54" spans="2:23" x14ac:dyDescent="0.15">
      <c r="B54" s="531"/>
      <c r="C54" s="531"/>
      <c r="D54" s="531"/>
      <c r="E54" s="531"/>
      <c r="F54" s="531"/>
      <c r="G54" s="531"/>
      <c r="H54" s="531"/>
      <c r="I54" s="531"/>
      <c r="J54" s="531"/>
      <c r="K54" s="531"/>
      <c r="L54" s="531"/>
      <c r="M54" s="531"/>
      <c r="N54" s="531"/>
      <c r="O54" s="531"/>
      <c r="P54" s="531"/>
      <c r="Q54" s="531"/>
      <c r="R54" s="531"/>
      <c r="S54" s="531"/>
      <c r="T54" s="531"/>
      <c r="U54" s="531"/>
      <c r="V54" s="531"/>
      <c r="W54" s="531"/>
    </row>
    <row r="55" spans="2:23" x14ac:dyDescent="0.15">
      <c r="B55" s="531"/>
      <c r="C55" s="531"/>
      <c r="D55" s="531"/>
      <c r="E55" s="531"/>
      <c r="F55" s="531"/>
      <c r="G55" s="531"/>
      <c r="H55" s="531"/>
      <c r="I55" s="531"/>
      <c r="J55" s="531"/>
      <c r="K55" s="531"/>
      <c r="L55" s="531"/>
      <c r="M55" s="531"/>
      <c r="N55" s="531"/>
      <c r="O55" s="531"/>
      <c r="P55" s="531"/>
      <c r="Q55" s="531"/>
      <c r="R55" s="531"/>
      <c r="S55" s="531"/>
      <c r="T55" s="531"/>
      <c r="U55" s="531"/>
      <c r="V55" s="531"/>
      <c r="W55" s="531"/>
    </row>
    <row r="56" spans="2:23" x14ac:dyDescent="0.15">
      <c r="B56" s="531"/>
      <c r="C56" s="531"/>
      <c r="D56" s="531"/>
      <c r="E56" s="531"/>
      <c r="F56" s="531"/>
      <c r="G56" s="531"/>
      <c r="H56" s="531"/>
      <c r="I56" s="531"/>
      <c r="J56" s="531"/>
      <c r="K56" s="531"/>
      <c r="L56" s="531"/>
      <c r="M56" s="531"/>
      <c r="N56" s="531"/>
      <c r="O56" s="531"/>
      <c r="P56" s="531"/>
      <c r="Q56" s="531"/>
      <c r="R56" s="531"/>
      <c r="S56" s="531"/>
      <c r="T56" s="531"/>
      <c r="U56" s="531"/>
      <c r="V56" s="531"/>
      <c r="W56" s="531"/>
    </row>
    <row r="57" spans="2:23" x14ac:dyDescent="0.15">
      <c r="B57" s="531"/>
      <c r="C57" s="531"/>
      <c r="D57" s="531"/>
      <c r="E57" s="531"/>
      <c r="F57" s="531"/>
      <c r="G57" s="531"/>
      <c r="H57" s="531"/>
      <c r="I57" s="531"/>
      <c r="J57" s="531"/>
      <c r="K57" s="531"/>
      <c r="L57" s="531"/>
      <c r="M57" s="531"/>
      <c r="N57" s="531"/>
      <c r="O57" s="531"/>
      <c r="P57" s="531"/>
      <c r="Q57" s="531"/>
      <c r="R57" s="531"/>
      <c r="S57" s="531"/>
      <c r="T57" s="531"/>
      <c r="U57" s="531"/>
      <c r="V57" s="531"/>
      <c r="W57" s="531"/>
    </row>
    <row r="58" spans="2:23" x14ac:dyDescent="0.15">
      <c r="B58" s="531"/>
      <c r="C58" s="531"/>
      <c r="D58" s="531"/>
      <c r="E58" s="531"/>
      <c r="F58" s="531"/>
      <c r="G58" s="531"/>
      <c r="H58" s="531"/>
      <c r="I58" s="531"/>
      <c r="J58" s="531"/>
      <c r="K58" s="531"/>
      <c r="L58" s="531"/>
      <c r="M58" s="531"/>
      <c r="N58" s="531"/>
      <c r="O58" s="531"/>
      <c r="P58" s="531"/>
      <c r="Q58" s="531"/>
      <c r="R58" s="531"/>
      <c r="S58" s="531"/>
      <c r="T58" s="531"/>
      <c r="U58" s="531"/>
      <c r="V58" s="531"/>
      <c r="W58" s="531"/>
    </row>
    <row r="82" spans="12:12" x14ac:dyDescent="0.15">
      <c r="L82" s="444"/>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2:W42"/>
    <mergeCell ref="B43:W43"/>
    <mergeCell ref="B44:W44"/>
    <mergeCell ref="B45:W45"/>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1"/>
  <dataValidations count="1">
    <dataValidation type="list" allowBlank="1" showInputMessage="1" showErrorMessage="1" sqref="C9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J9 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J65545 JF65545 TB65545 ACX65545 AMT65545 AWP65545 BGL65545 BQH65545 CAD65545 CJZ65545 CTV65545 DDR65545 DNN65545 DXJ65545 EHF65545 ERB65545 FAX65545 FKT65545 FUP65545 GEL65545 GOH65545 GYD65545 HHZ65545 HRV65545 IBR65545 ILN65545 IVJ65545 JFF65545 JPB65545 JYX65545 KIT65545 KSP65545 LCL65545 LMH65545 LWD65545 MFZ65545 MPV65545 MZR65545 NJN65545 NTJ65545 ODF65545 ONB65545 OWX65545 PGT65545 PQP65545 QAL65545 QKH65545 QUD65545 RDZ65545 RNV65545 RXR65545 SHN65545 SRJ65545 TBF65545 TLB65545 TUX65545 UET65545 UOP65545 UYL65545 VIH65545 VSD65545 WBZ65545 WLV65545 WVR65545 J131081 JF131081 TB131081 ACX131081 AMT131081 AWP131081 BGL131081 BQH131081 CAD131081 CJZ131081 CTV131081 DDR131081 DNN131081 DXJ131081 EHF131081 ERB131081 FAX131081 FKT131081 FUP131081 GEL131081 GOH131081 GYD131081 HHZ131081 HRV131081 IBR131081 ILN131081 IVJ131081 JFF131081 JPB131081 JYX131081 KIT131081 KSP131081 LCL131081 LMH131081 LWD131081 MFZ131081 MPV131081 MZR131081 NJN131081 NTJ131081 ODF131081 ONB131081 OWX131081 PGT131081 PQP131081 QAL131081 QKH131081 QUD131081 RDZ131081 RNV131081 RXR131081 SHN131081 SRJ131081 TBF131081 TLB131081 TUX131081 UET131081 UOP131081 UYL131081 VIH131081 VSD131081 WBZ131081 WLV131081 WVR131081 J196617 JF196617 TB196617 ACX196617 AMT196617 AWP196617 BGL196617 BQH196617 CAD196617 CJZ196617 CTV196617 DDR196617 DNN196617 DXJ196617 EHF196617 ERB196617 FAX196617 FKT196617 FUP196617 GEL196617 GOH196617 GYD196617 HHZ196617 HRV196617 IBR196617 ILN196617 IVJ196617 JFF196617 JPB196617 JYX196617 KIT196617 KSP196617 LCL196617 LMH196617 LWD196617 MFZ196617 MPV196617 MZR196617 NJN196617 NTJ196617 ODF196617 ONB196617 OWX196617 PGT196617 PQP196617 QAL196617 QKH196617 QUD196617 RDZ196617 RNV196617 RXR196617 SHN196617 SRJ196617 TBF196617 TLB196617 TUX196617 UET196617 UOP196617 UYL196617 VIH196617 VSD196617 WBZ196617 WLV196617 WVR196617 J262153 JF262153 TB262153 ACX262153 AMT262153 AWP262153 BGL262153 BQH262153 CAD262153 CJZ262153 CTV262153 DDR262153 DNN262153 DXJ262153 EHF262153 ERB262153 FAX262153 FKT262153 FUP262153 GEL262153 GOH262153 GYD262153 HHZ262153 HRV262153 IBR262153 ILN262153 IVJ262153 JFF262153 JPB262153 JYX262153 KIT262153 KSP262153 LCL262153 LMH262153 LWD262153 MFZ262153 MPV262153 MZR262153 NJN262153 NTJ262153 ODF262153 ONB262153 OWX262153 PGT262153 PQP262153 QAL262153 QKH262153 QUD262153 RDZ262153 RNV262153 RXR262153 SHN262153 SRJ262153 TBF262153 TLB262153 TUX262153 UET262153 UOP262153 UYL262153 VIH262153 VSD262153 WBZ262153 WLV262153 WVR262153 J327689 JF327689 TB327689 ACX327689 AMT327689 AWP327689 BGL327689 BQH327689 CAD327689 CJZ327689 CTV327689 DDR327689 DNN327689 DXJ327689 EHF327689 ERB327689 FAX327689 FKT327689 FUP327689 GEL327689 GOH327689 GYD327689 HHZ327689 HRV327689 IBR327689 ILN327689 IVJ327689 JFF327689 JPB327689 JYX327689 KIT327689 KSP327689 LCL327689 LMH327689 LWD327689 MFZ327689 MPV327689 MZR327689 NJN327689 NTJ327689 ODF327689 ONB327689 OWX327689 PGT327689 PQP327689 QAL327689 QKH327689 QUD327689 RDZ327689 RNV327689 RXR327689 SHN327689 SRJ327689 TBF327689 TLB327689 TUX327689 UET327689 UOP327689 UYL327689 VIH327689 VSD327689 WBZ327689 WLV327689 WVR327689 J393225 JF393225 TB393225 ACX393225 AMT393225 AWP393225 BGL393225 BQH393225 CAD393225 CJZ393225 CTV393225 DDR393225 DNN393225 DXJ393225 EHF393225 ERB393225 FAX393225 FKT393225 FUP393225 GEL393225 GOH393225 GYD393225 HHZ393225 HRV393225 IBR393225 ILN393225 IVJ393225 JFF393225 JPB393225 JYX393225 KIT393225 KSP393225 LCL393225 LMH393225 LWD393225 MFZ393225 MPV393225 MZR393225 NJN393225 NTJ393225 ODF393225 ONB393225 OWX393225 PGT393225 PQP393225 QAL393225 QKH393225 QUD393225 RDZ393225 RNV393225 RXR393225 SHN393225 SRJ393225 TBF393225 TLB393225 TUX393225 UET393225 UOP393225 UYL393225 VIH393225 VSD393225 WBZ393225 WLV393225 WVR393225 J458761 JF458761 TB458761 ACX458761 AMT458761 AWP458761 BGL458761 BQH458761 CAD458761 CJZ458761 CTV458761 DDR458761 DNN458761 DXJ458761 EHF458761 ERB458761 FAX458761 FKT458761 FUP458761 GEL458761 GOH458761 GYD458761 HHZ458761 HRV458761 IBR458761 ILN458761 IVJ458761 JFF458761 JPB458761 JYX458761 KIT458761 KSP458761 LCL458761 LMH458761 LWD458761 MFZ458761 MPV458761 MZR458761 NJN458761 NTJ458761 ODF458761 ONB458761 OWX458761 PGT458761 PQP458761 QAL458761 QKH458761 QUD458761 RDZ458761 RNV458761 RXR458761 SHN458761 SRJ458761 TBF458761 TLB458761 TUX458761 UET458761 UOP458761 UYL458761 VIH458761 VSD458761 WBZ458761 WLV458761 WVR458761 J524297 JF524297 TB524297 ACX524297 AMT524297 AWP524297 BGL524297 BQH524297 CAD524297 CJZ524297 CTV524297 DDR524297 DNN524297 DXJ524297 EHF524297 ERB524297 FAX524297 FKT524297 FUP524297 GEL524297 GOH524297 GYD524297 HHZ524297 HRV524297 IBR524297 ILN524297 IVJ524297 JFF524297 JPB524297 JYX524297 KIT524297 KSP524297 LCL524297 LMH524297 LWD524297 MFZ524297 MPV524297 MZR524297 NJN524297 NTJ524297 ODF524297 ONB524297 OWX524297 PGT524297 PQP524297 QAL524297 QKH524297 QUD524297 RDZ524297 RNV524297 RXR524297 SHN524297 SRJ524297 TBF524297 TLB524297 TUX524297 UET524297 UOP524297 UYL524297 VIH524297 VSD524297 WBZ524297 WLV524297 WVR524297 J589833 JF589833 TB589833 ACX589833 AMT589833 AWP589833 BGL589833 BQH589833 CAD589833 CJZ589833 CTV589833 DDR589833 DNN589833 DXJ589833 EHF589833 ERB589833 FAX589833 FKT589833 FUP589833 GEL589833 GOH589833 GYD589833 HHZ589833 HRV589833 IBR589833 ILN589833 IVJ589833 JFF589833 JPB589833 JYX589833 KIT589833 KSP589833 LCL589833 LMH589833 LWD589833 MFZ589833 MPV589833 MZR589833 NJN589833 NTJ589833 ODF589833 ONB589833 OWX589833 PGT589833 PQP589833 QAL589833 QKH589833 QUD589833 RDZ589833 RNV589833 RXR589833 SHN589833 SRJ589833 TBF589833 TLB589833 TUX589833 UET589833 UOP589833 UYL589833 VIH589833 VSD589833 WBZ589833 WLV589833 WVR589833 J655369 JF655369 TB655369 ACX655369 AMT655369 AWP655369 BGL655369 BQH655369 CAD655369 CJZ655369 CTV655369 DDR655369 DNN655369 DXJ655369 EHF655369 ERB655369 FAX655369 FKT655369 FUP655369 GEL655369 GOH655369 GYD655369 HHZ655369 HRV655369 IBR655369 ILN655369 IVJ655369 JFF655369 JPB655369 JYX655369 KIT655369 KSP655369 LCL655369 LMH655369 LWD655369 MFZ655369 MPV655369 MZR655369 NJN655369 NTJ655369 ODF655369 ONB655369 OWX655369 PGT655369 PQP655369 QAL655369 QKH655369 QUD655369 RDZ655369 RNV655369 RXR655369 SHN655369 SRJ655369 TBF655369 TLB655369 TUX655369 UET655369 UOP655369 UYL655369 VIH655369 VSD655369 WBZ655369 WLV655369 WVR655369 J720905 JF720905 TB720905 ACX720905 AMT720905 AWP720905 BGL720905 BQH720905 CAD720905 CJZ720905 CTV720905 DDR720905 DNN720905 DXJ720905 EHF720905 ERB720905 FAX720905 FKT720905 FUP720905 GEL720905 GOH720905 GYD720905 HHZ720905 HRV720905 IBR720905 ILN720905 IVJ720905 JFF720905 JPB720905 JYX720905 KIT720905 KSP720905 LCL720905 LMH720905 LWD720905 MFZ720905 MPV720905 MZR720905 NJN720905 NTJ720905 ODF720905 ONB720905 OWX720905 PGT720905 PQP720905 QAL720905 QKH720905 QUD720905 RDZ720905 RNV720905 RXR720905 SHN720905 SRJ720905 TBF720905 TLB720905 TUX720905 UET720905 UOP720905 UYL720905 VIH720905 VSD720905 WBZ720905 WLV720905 WVR720905 J786441 JF786441 TB786441 ACX786441 AMT786441 AWP786441 BGL786441 BQH786441 CAD786441 CJZ786441 CTV786441 DDR786441 DNN786441 DXJ786441 EHF786441 ERB786441 FAX786441 FKT786441 FUP786441 GEL786441 GOH786441 GYD786441 HHZ786441 HRV786441 IBR786441 ILN786441 IVJ786441 JFF786441 JPB786441 JYX786441 KIT786441 KSP786441 LCL786441 LMH786441 LWD786441 MFZ786441 MPV786441 MZR786441 NJN786441 NTJ786441 ODF786441 ONB786441 OWX786441 PGT786441 PQP786441 QAL786441 QKH786441 QUD786441 RDZ786441 RNV786441 RXR786441 SHN786441 SRJ786441 TBF786441 TLB786441 TUX786441 UET786441 UOP786441 UYL786441 VIH786441 VSD786441 WBZ786441 WLV786441 WVR786441 J851977 JF851977 TB851977 ACX851977 AMT851977 AWP851977 BGL851977 BQH851977 CAD851977 CJZ851977 CTV851977 DDR851977 DNN851977 DXJ851977 EHF851977 ERB851977 FAX851977 FKT851977 FUP851977 GEL851977 GOH851977 GYD851977 HHZ851977 HRV851977 IBR851977 ILN851977 IVJ851977 JFF851977 JPB851977 JYX851977 KIT851977 KSP851977 LCL851977 LMH851977 LWD851977 MFZ851977 MPV851977 MZR851977 NJN851977 NTJ851977 ODF851977 ONB851977 OWX851977 PGT851977 PQP851977 QAL851977 QKH851977 QUD851977 RDZ851977 RNV851977 RXR851977 SHN851977 SRJ851977 TBF851977 TLB851977 TUX851977 UET851977 UOP851977 UYL851977 VIH851977 VSD851977 WBZ851977 WLV851977 WVR851977 J917513 JF917513 TB917513 ACX917513 AMT917513 AWP917513 BGL917513 BQH917513 CAD917513 CJZ917513 CTV917513 DDR917513 DNN917513 DXJ917513 EHF917513 ERB917513 FAX917513 FKT917513 FUP917513 GEL917513 GOH917513 GYD917513 HHZ917513 HRV917513 IBR917513 ILN917513 IVJ917513 JFF917513 JPB917513 JYX917513 KIT917513 KSP917513 LCL917513 LMH917513 LWD917513 MFZ917513 MPV917513 MZR917513 NJN917513 NTJ917513 ODF917513 ONB917513 OWX917513 PGT917513 PQP917513 QAL917513 QKH917513 QUD917513 RDZ917513 RNV917513 RXR917513 SHN917513 SRJ917513 TBF917513 TLB917513 TUX917513 UET917513 UOP917513 UYL917513 VIH917513 VSD917513 WBZ917513 WLV917513 WVR917513 J983049 JF983049 TB983049 ACX983049 AMT983049 AWP983049 BGL983049 BQH983049 CAD983049 CJZ983049 CTV983049 DDR983049 DNN983049 DXJ983049 EHF983049 ERB983049 FAX983049 FKT983049 FUP983049 GEL983049 GOH983049 GYD983049 HHZ983049 HRV983049 IBR983049 ILN983049 IVJ983049 JFF983049 JPB983049 JYX983049 KIT983049 KSP983049 LCL983049 LMH983049 LWD983049 MFZ983049 MPV983049 MZR983049 NJN983049 NTJ983049 ODF983049 ONB983049 OWX983049 PGT983049 PQP983049 QAL983049 QKH983049 QUD983049 RDZ983049 RNV983049 RXR983049 SHN983049 SRJ983049 TBF983049 TLB983049 TUX983049 UET983049 UOP983049 UYL983049 VIH983049 VSD983049 WBZ983049 WLV983049 WVR983049 C12:C13 IY12:IY13 SU12:SU13 ACQ12:ACQ13 AMM12:AMM13 AWI12:AWI13 BGE12:BGE13 BQA12:BQA13 BZW12:BZW13 CJS12:CJS13 CTO12:CTO13 DDK12:DDK13 DNG12:DNG13 DXC12:DXC13 EGY12:EGY13 EQU12:EQU13 FAQ12:FAQ13 FKM12:FKM13 FUI12:FUI13 GEE12:GEE13 GOA12:GOA13 GXW12:GXW13 HHS12:HHS13 HRO12:HRO13 IBK12:IBK13 ILG12:ILG13 IVC12:IVC13 JEY12:JEY13 JOU12:JOU13 JYQ12:JYQ13 KIM12:KIM13 KSI12:KSI13 LCE12:LCE13 LMA12:LMA13 LVW12:LVW13 MFS12:MFS13 MPO12:MPO13 MZK12:MZK13 NJG12:NJG13 NTC12:NTC13 OCY12:OCY13 OMU12:OMU13 OWQ12:OWQ13 PGM12:PGM13 PQI12:PQI13 QAE12:QAE13 QKA12:QKA13 QTW12:QTW13 RDS12:RDS13 RNO12:RNO13 RXK12:RXK13 SHG12:SHG13 SRC12:SRC13 TAY12:TAY13 TKU12:TKU13 TUQ12:TUQ13 UEM12:UEM13 UOI12:UOI13 UYE12:UYE13 VIA12:VIA13 VRW12:VRW13 WBS12:WBS13 WLO12:WLO13 WVK12:WVK13 C65548:C65549 IY65548:IY65549 SU65548:SU65549 ACQ65548:ACQ65549 AMM65548:AMM65549 AWI65548:AWI65549 BGE65548:BGE65549 BQA65548:BQA65549 BZW65548:BZW65549 CJS65548:CJS65549 CTO65548:CTO65549 DDK65548:DDK65549 DNG65548:DNG65549 DXC65548:DXC65549 EGY65548:EGY65549 EQU65548:EQU65549 FAQ65548:FAQ65549 FKM65548:FKM65549 FUI65548:FUI65549 GEE65548:GEE65549 GOA65548:GOA65549 GXW65548:GXW65549 HHS65548:HHS65549 HRO65548:HRO65549 IBK65548:IBK65549 ILG65548:ILG65549 IVC65548:IVC65549 JEY65548:JEY65549 JOU65548:JOU65549 JYQ65548:JYQ65549 KIM65548:KIM65549 KSI65548:KSI65549 LCE65548:LCE65549 LMA65548:LMA65549 LVW65548:LVW65549 MFS65548:MFS65549 MPO65548:MPO65549 MZK65548:MZK65549 NJG65548:NJG65549 NTC65548:NTC65549 OCY65548:OCY65549 OMU65548:OMU65549 OWQ65548:OWQ65549 PGM65548:PGM65549 PQI65548:PQI65549 QAE65548:QAE65549 QKA65548:QKA65549 QTW65548:QTW65549 RDS65548:RDS65549 RNO65548:RNO65549 RXK65548:RXK65549 SHG65548:SHG65549 SRC65548:SRC65549 TAY65548:TAY65549 TKU65548:TKU65549 TUQ65548:TUQ65549 UEM65548:UEM65549 UOI65548:UOI65549 UYE65548:UYE65549 VIA65548:VIA65549 VRW65548:VRW65549 WBS65548:WBS65549 WLO65548:WLO65549 WVK65548:WVK65549 C131084:C131085 IY131084:IY131085 SU131084:SU131085 ACQ131084:ACQ131085 AMM131084:AMM131085 AWI131084:AWI131085 BGE131084:BGE131085 BQA131084:BQA131085 BZW131084:BZW131085 CJS131084:CJS131085 CTO131084:CTO131085 DDK131084:DDK131085 DNG131084:DNG131085 DXC131084:DXC131085 EGY131084:EGY131085 EQU131084:EQU131085 FAQ131084:FAQ131085 FKM131084:FKM131085 FUI131084:FUI131085 GEE131084:GEE131085 GOA131084:GOA131085 GXW131084:GXW131085 HHS131084:HHS131085 HRO131084:HRO131085 IBK131084:IBK131085 ILG131084:ILG131085 IVC131084:IVC131085 JEY131084:JEY131085 JOU131084:JOU131085 JYQ131084:JYQ131085 KIM131084:KIM131085 KSI131084:KSI131085 LCE131084:LCE131085 LMA131084:LMA131085 LVW131084:LVW131085 MFS131084:MFS131085 MPO131084:MPO131085 MZK131084:MZK131085 NJG131084:NJG131085 NTC131084:NTC131085 OCY131084:OCY131085 OMU131084:OMU131085 OWQ131084:OWQ131085 PGM131084:PGM131085 PQI131084:PQI131085 QAE131084:QAE131085 QKA131084:QKA131085 QTW131084:QTW131085 RDS131084:RDS131085 RNO131084:RNO131085 RXK131084:RXK131085 SHG131084:SHG131085 SRC131084:SRC131085 TAY131084:TAY131085 TKU131084:TKU131085 TUQ131084:TUQ131085 UEM131084:UEM131085 UOI131084:UOI131085 UYE131084:UYE131085 VIA131084:VIA131085 VRW131084:VRW131085 WBS131084:WBS131085 WLO131084:WLO131085 WVK131084:WVK131085 C196620:C196621 IY196620:IY196621 SU196620:SU196621 ACQ196620:ACQ196621 AMM196620:AMM196621 AWI196620:AWI196621 BGE196620:BGE196621 BQA196620:BQA196621 BZW196620:BZW196621 CJS196620:CJS196621 CTO196620:CTO196621 DDK196620:DDK196621 DNG196620:DNG196621 DXC196620:DXC196621 EGY196620:EGY196621 EQU196620:EQU196621 FAQ196620:FAQ196621 FKM196620:FKM196621 FUI196620:FUI196621 GEE196620:GEE196621 GOA196620:GOA196621 GXW196620:GXW196621 HHS196620:HHS196621 HRO196620:HRO196621 IBK196620:IBK196621 ILG196620:ILG196621 IVC196620:IVC196621 JEY196620:JEY196621 JOU196620:JOU196621 JYQ196620:JYQ196621 KIM196620:KIM196621 KSI196620:KSI196621 LCE196620:LCE196621 LMA196620:LMA196621 LVW196620:LVW196621 MFS196620:MFS196621 MPO196620:MPO196621 MZK196620:MZK196621 NJG196620:NJG196621 NTC196620:NTC196621 OCY196620:OCY196621 OMU196620:OMU196621 OWQ196620:OWQ196621 PGM196620:PGM196621 PQI196620:PQI196621 QAE196620:QAE196621 QKA196620:QKA196621 QTW196620:QTW196621 RDS196620:RDS196621 RNO196620:RNO196621 RXK196620:RXK196621 SHG196620:SHG196621 SRC196620:SRC196621 TAY196620:TAY196621 TKU196620:TKU196621 TUQ196620:TUQ196621 UEM196620:UEM196621 UOI196620:UOI196621 UYE196620:UYE196621 VIA196620:VIA196621 VRW196620:VRW196621 WBS196620:WBS196621 WLO196620:WLO196621 WVK196620:WVK196621 C262156:C262157 IY262156:IY262157 SU262156:SU262157 ACQ262156:ACQ262157 AMM262156:AMM262157 AWI262156:AWI262157 BGE262156:BGE262157 BQA262156:BQA262157 BZW262156:BZW262157 CJS262156:CJS262157 CTO262156:CTO262157 DDK262156:DDK262157 DNG262156:DNG262157 DXC262156:DXC262157 EGY262156:EGY262157 EQU262156:EQU262157 FAQ262156:FAQ262157 FKM262156:FKM262157 FUI262156:FUI262157 GEE262156:GEE262157 GOA262156:GOA262157 GXW262156:GXW262157 HHS262156:HHS262157 HRO262156:HRO262157 IBK262156:IBK262157 ILG262156:ILG262157 IVC262156:IVC262157 JEY262156:JEY262157 JOU262156:JOU262157 JYQ262156:JYQ262157 KIM262156:KIM262157 KSI262156:KSI262157 LCE262156:LCE262157 LMA262156:LMA262157 LVW262156:LVW262157 MFS262156:MFS262157 MPO262156:MPO262157 MZK262156:MZK262157 NJG262156:NJG262157 NTC262156:NTC262157 OCY262156:OCY262157 OMU262156:OMU262157 OWQ262156:OWQ262157 PGM262156:PGM262157 PQI262156:PQI262157 QAE262156:QAE262157 QKA262156:QKA262157 QTW262156:QTW262157 RDS262156:RDS262157 RNO262156:RNO262157 RXK262156:RXK262157 SHG262156:SHG262157 SRC262156:SRC262157 TAY262156:TAY262157 TKU262156:TKU262157 TUQ262156:TUQ262157 UEM262156:UEM262157 UOI262156:UOI262157 UYE262156:UYE262157 VIA262156:VIA262157 VRW262156:VRW262157 WBS262156:WBS262157 WLO262156:WLO262157 WVK262156:WVK262157 C327692:C327693 IY327692:IY327693 SU327692:SU327693 ACQ327692:ACQ327693 AMM327692:AMM327693 AWI327692:AWI327693 BGE327692:BGE327693 BQA327692:BQA327693 BZW327692:BZW327693 CJS327692:CJS327693 CTO327692:CTO327693 DDK327692:DDK327693 DNG327692:DNG327693 DXC327692:DXC327693 EGY327692:EGY327693 EQU327692:EQU327693 FAQ327692:FAQ327693 FKM327692:FKM327693 FUI327692:FUI327693 GEE327692:GEE327693 GOA327692:GOA327693 GXW327692:GXW327693 HHS327692:HHS327693 HRO327692:HRO327693 IBK327692:IBK327693 ILG327692:ILG327693 IVC327692:IVC327693 JEY327692:JEY327693 JOU327692:JOU327693 JYQ327692:JYQ327693 KIM327692:KIM327693 KSI327692:KSI327693 LCE327692:LCE327693 LMA327692:LMA327693 LVW327692:LVW327693 MFS327692:MFS327693 MPO327692:MPO327693 MZK327692:MZK327693 NJG327692:NJG327693 NTC327692:NTC327693 OCY327692:OCY327693 OMU327692:OMU327693 OWQ327692:OWQ327693 PGM327692:PGM327693 PQI327692:PQI327693 QAE327692:QAE327693 QKA327692:QKA327693 QTW327692:QTW327693 RDS327692:RDS327693 RNO327692:RNO327693 RXK327692:RXK327693 SHG327692:SHG327693 SRC327692:SRC327693 TAY327692:TAY327693 TKU327692:TKU327693 TUQ327692:TUQ327693 UEM327692:UEM327693 UOI327692:UOI327693 UYE327692:UYE327693 VIA327692:VIA327693 VRW327692:VRW327693 WBS327692:WBS327693 WLO327692:WLO327693 WVK327692:WVK327693 C393228:C393229 IY393228:IY393229 SU393228:SU393229 ACQ393228:ACQ393229 AMM393228:AMM393229 AWI393228:AWI393229 BGE393228:BGE393229 BQA393228:BQA393229 BZW393228:BZW393229 CJS393228:CJS393229 CTO393228:CTO393229 DDK393228:DDK393229 DNG393228:DNG393229 DXC393228:DXC393229 EGY393228:EGY393229 EQU393228:EQU393229 FAQ393228:FAQ393229 FKM393228:FKM393229 FUI393228:FUI393229 GEE393228:GEE393229 GOA393228:GOA393229 GXW393228:GXW393229 HHS393228:HHS393229 HRO393228:HRO393229 IBK393228:IBK393229 ILG393228:ILG393229 IVC393228:IVC393229 JEY393228:JEY393229 JOU393228:JOU393229 JYQ393228:JYQ393229 KIM393228:KIM393229 KSI393228:KSI393229 LCE393228:LCE393229 LMA393228:LMA393229 LVW393228:LVW393229 MFS393228:MFS393229 MPO393228:MPO393229 MZK393228:MZK393229 NJG393228:NJG393229 NTC393228:NTC393229 OCY393228:OCY393229 OMU393228:OMU393229 OWQ393228:OWQ393229 PGM393228:PGM393229 PQI393228:PQI393229 QAE393228:QAE393229 QKA393228:QKA393229 QTW393228:QTW393229 RDS393228:RDS393229 RNO393228:RNO393229 RXK393228:RXK393229 SHG393228:SHG393229 SRC393228:SRC393229 TAY393228:TAY393229 TKU393228:TKU393229 TUQ393228:TUQ393229 UEM393228:UEM393229 UOI393228:UOI393229 UYE393228:UYE393229 VIA393228:VIA393229 VRW393228:VRW393229 WBS393228:WBS393229 WLO393228:WLO393229 WVK393228:WVK393229 C458764:C458765 IY458764:IY458765 SU458764:SU458765 ACQ458764:ACQ458765 AMM458764:AMM458765 AWI458764:AWI458765 BGE458764:BGE458765 BQA458764:BQA458765 BZW458764:BZW458765 CJS458764:CJS458765 CTO458764:CTO458765 DDK458764:DDK458765 DNG458764:DNG458765 DXC458764:DXC458765 EGY458764:EGY458765 EQU458764:EQU458765 FAQ458764:FAQ458765 FKM458764:FKM458765 FUI458764:FUI458765 GEE458764:GEE458765 GOA458764:GOA458765 GXW458764:GXW458765 HHS458764:HHS458765 HRO458764:HRO458765 IBK458764:IBK458765 ILG458764:ILG458765 IVC458764:IVC458765 JEY458764:JEY458765 JOU458764:JOU458765 JYQ458764:JYQ458765 KIM458764:KIM458765 KSI458764:KSI458765 LCE458764:LCE458765 LMA458764:LMA458765 LVW458764:LVW458765 MFS458764:MFS458765 MPO458764:MPO458765 MZK458764:MZK458765 NJG458764:NJG458765 NTC458764:NTC458765 OCY458764:OCY458765 OMU458764:OMU458765 OWQ458764:OWQ458765 PGM458764:PGM458765 PQI458764:PQI458765 QAE458764:QAE458765 QKA458764:QKA458765 QTW458764:QTW458765 RDS458764:RDS458765 RNO458764:RNO458765 RXK458764:RXK458765 SHG458764:SHG458765 SRC458764:SRC458765 TAY458764:TAY458765 TKU458764:TKU458765 TUQ458764:TUQ458765 UEM458764:UEM458765 UOI458764:UOI458765 UYE458764:UYE458765 VIA458764:VIA458765 VRW458764:VRW458765 WBS458764:WBS458765 WLO458764:WLO458765 WVK458764:WVK458765 C524300:C524301 IY524300:IY524301 SU524300:SU524301 ACQ524300:ACQ524301 AMM524300:AMM524301 AWI524300:AWI524301 BGE524300:BGE524301 BQA524300:BQA524301 BZW524300:BZW524301 CJS524300:CJS524301 CTO524300:CTO524301 DDK524300:DDK524301 DNG524300:DNG524301 DXC524300:DXC524301 EGY524300:EGY524301 EQU524300:EQU524301 FAQ524300:FAQ524301 FKM524300:FKM524301 FUI524300:FUI524301 GEE524300:GEE524301 GOA524300:GOA524301 GXW524300:GXW524301 HHS524300:HHS524301 HRO524300:HRO524301 IBK524300:IBK524301 ILG524300:ILG524301 IVC524300:IVC524301 JEY524300:JEY524301 JOU524300:JOU524301 JYQ524300:JYQ524301 KIM524300:KIM524301 KSI524300:KSI524301 LCE524300:LCE524301 LMA524300:LMA524301 LVW524300:LVW524301 MFS524300:MFS524301 MPO524300:MPO524301 MZK524300:MZK524301 NJG524300:NJG524301 NTC524300:NTC524301 OCY524300:OCY524301 OMU524300:OMU524301 OWQ524300:OWQ524301 PGM524300:PGM524301 PQI524300:PQI524301 QAE524300:QAE524301 QKA524300:QKA524301 QTW524300:QTW524301 RDS524300:RDS524301 RNO524300:RNO524301 RXK524300:RXK524301 SHG524300:SHG524301 SRC524300:SRC524301 TAY524300:TAY524301 TKU524300:TKU524301 TUQ524300:TUQ524301 UEM524300:UEM524301 UOI524300:UOI524301 UYE524300:UYE524301 VIA524300:VIA524301 VRW524300:VRW524301 WBS524300:WBS524301 WLO524300:WLO524301 WVK524300:WVK524301 C589836:C589837 IY589836:IY589837 SU589836:SU589837 ACQ589836:ACQ589837 AMM589836:AMM589837 AWI589836:AWI589837 BGE589836:BGE589837 BQA589836:BQA589837 BZW589836:BZW589837 CJS589836:CJS589837 CTO589836:CTO589837 DDK589836:DDK589837 DNG589836:DNG589837 DXC589836:DXC589837 EGY589836:EGY589837 EQU589836:EQU589837 FAQ589836:FAQ589837 FKM589836:FKM589837 FUI589836:FUI589837 GEE589836:GEE589837 GOA589836:GOA589837 GXW589836:GXW589837 HHS589836:HHS589837 HRO589836:HRO589837 IBK589836:IBK589837 ILG589836:ILG589837 IVC589836:IVC589837 JEY589836:JEY589837 JOU589836:JOU589837 JYQ589836:JYQ589837 KIM589836:KIM589837 KSI589836:KSI589837 LCE589836:LCE589837 LMA589836:LMA589837 LVW589836:LVW589837 MFS589836:MFS589837 MPO589836:MPO589837 MZK589836:MZK589837 NJG589836:NJG589837 NTC589836:NTC589837 OCY589836:OCY589837 OMU589836:OMU589837 OWQ589836:OWQ589837 PGM589836:PGM589837 PQI589836:PQI589837 QAE589836:QAE589837 QKA589836:QKA589837 QTW589836:QTW589837 RDS589836:RDS589837 RNO589836:RNO589837 RXK589836:RXK589837 SHG589836:SHG589837 SRC589836:SRC589837 TAY589836:TAY589837 TKU589836:TKU589837 TUQ589836:TUQ589837 UEM589836:UEM589837 UOI589836:UOI589837 UYE589836:UYE589837 VIA589836:VIA589837 VRW589836:VRW589837 WBS589836:WBS589837 WLO589836:WLO589837 WVK589836:WVK589837 C655372:C655373 IY655372:IY655373 SU655372:SU655373 ACQ655372:ACQ655373 AMM655372:AMM655373 AWI655372:AWI655373 BGE655372:BGE655373 BQA655372:BQA655373 BZW655372:BZW655373 CJS655372:CJS655373 CTO655372:CTO655373 DDK655372:DDK655373 DNG655372:DNG655373 DXC655372:DXC655373 EGY655372:EGY655373 EQU655372:EQU655373 FAQ655372:FAQ655373 FKM655372:FKM655373 FUI655372:FUI655373 GEE655372:GEE655373 GOA655372:GOA655373 GXW655372:GXW655373 HHS655372:HHS655373 HRO655372:HRO655373 IBK655372:IBK655373 ILG655372:ILG655373 IVC655372:IVC655373 JEY655372:JEY655373 JOU655372:JOU655373 JYQ655372:JYQ655373 KIM655372:KIM655373 KSI655372:KSI655373 LCE655372:LCE655373 LMA655372:LMA655373 LVW655372:LVW655373 MFS655372:MFS655373 MPO655372:MPO655373 MZK655372:MZK655373 NJG655372:NJG655373 NTC655372:NTC655373 OCY655372:OCY655373 OMU655372:OMU655373 OWQ655372:OWQ655373 PGM655372:PGM655373 PQI655372:PQI655373 QAE655372:QAE655373 QKA655372:QKA655373 QTW655372:QTW655373 RDS655372:RDS655373 RNO655372:RNO655373 RXK655372:RXK655373 SHG655372:SHG655373 SRC655372:SRC655373 TAY655372:TAY655373 TKU655372:TKU655373 TUQ655372:TUQ655373 UEM655372:UEM655373 UOI655372:UOI655373 UYE655372:UYE655373 VIA655372:VIA655373 VRW655372:VRW655373 WBS655372:WBS655373 WLO655372:WLO655373 WVK655372:WVK655373 C720908:C720909 IY720908:IY720909 SU720908:SU720909 ACQ720908:ACQ720909 AMM720908:AMM720909 AWI720908:AWI720909 BGE720908:BGE720909 BQA720908:BQA720909 BZW720908:BZW720909 CJS720908:CJS720909 CTO720908:CTO720909 DDK720908:DDK720909 DNG720908:DNG720909 DXC720908:DXC720909 EGY720908:EGY720909 EQU720908:EQU720909 FAQ720908:FAQ720909 FKM720908:FKM720909 FUI720908:FUI720909 GEE720908:GEE720909 GOA720908:GOA720909 GXW720908:GXW720909 HHS720908:HHS720909 HRO720908:HRO720909 IBK720908:IBK720909 ILG720908:ILG720909 IVC720908:IVC720909 JEY720908:JEY720909 JOU720908:JOU720909 JYQ720908:JYQ720909 KIM720908:KIM720909 KSI720908:KSI720909 LCE720908:LCE720909 LMA720908:LMA720909 LVW720908:LVW720909 MFS720908:MFS720909 MPO720908:MPO720909 MZK720908:MZK720909 NJG720908:NJG720909 NTC720908:NTC720909 OCY720908:OCY720909 OMU720908:OMU720909 OWQ720908:OWQ720909 PGM720908:PGM720909 PQI720908:PQI720909 QAE720908:QAE720909 QKA720908:QKA720909 QTW720908:QTW720909 RDS720908:RDS720909 RNO720908:RNO720909 RXK720908:RXK720909 SHG720908:SHG720909 SRC720908:SRC720909 TAY720908:TAY720909 TKU720908:TKU720909 TUQ720908:TUQ720909 UEM720908:UEM720909 UOI720908:UOI720909 UYE720908:UYE720909 VIA720908:VIA720909 VRW720908:VRW720909 WBS720908:WBS720909 WLO720908:WLO720909 WVK720908:WVK720909 C786444:C786445 IY786444:IY786445 SU786444:SU786445 ACQ786444:ACQ786445 AMM786444:AMM786445 AWI786444:AWI786445 BGE786444:BGE786445 BQA786444:BQA786445 BZW786444:BZW786445 CJS786444:CJS786445 CTO786444:CTO786445 DDK786444:DDK786445 DNG786444:DNG786445 DXC786444:DXC786445 EGY786444:EGY786445 EQU786444:EQU786445 FAQ786444:FAQ786445 FKM786444:FKM786445 FUI786444:FUI786445 GEE786444:GEE786445 GOA786444:GOA786445 GXW786444:GXW786445 HHS786444:HHS786445 HRO786444:HRO786445 IBK786444:IBK786445 ILG786444:ILG786445 IVC786444:IVC786445 JEY786444:JEY786445 JOU786444:JOU786445 JYQ786444:JYQ786445 KIM786444:KIM786445 KSI786444:KSI786445 LCE786444:LCE786445 LMA786444:LMA786445 LVW786444:LVW786445 MFS786444:MFS786445 MPO786444:MPO786445 MZK786444:MZK786445 NJG786444:NJG786445 NTC786444:NTC786445 OCY786444:OCY786445 OMU786444:OMU786445 OWQ786444:OWQ786445 PGM786444:PGM786445 PQI786444:PQI786445 QAE786444:QAE786445 QKA786444:QKA786445 QTW786444:QTW786445 RDS786444:RDS786445 RNO786444:RNO786445 RXK786444:RXK786445 SHG786444:SHG786445 SRC786444:SRC786445 TAY786444:TAY786445 TKU786444:TKU786445 TUQ786444:TUQ786445 UEM786444:UEM786445 UOI786444:UOI786445 UYE786444:UYE786445 VIA786444:VIA786445 VRW786444:VRW786445 WBS786444:WBS786445 WLO786444:WLO786445 WVK786444:WVK786445 C851980:C851981 IY851980:IY851981 SU851980:SU851981 ACQ851980:ACQ851981 AMM851980:AMM851981 AWI851980:AWI851981 BGE851980:BGE851981 BQA851980:BQA851981 BZW851980:BZW851981 CJS851980:CJS851981 CTO851980:CTO851981 DDK851980:DDK851981 DNG851980:DNG851981 DXC851980:DXC851981 EGY851980:EGY851981 EQU851980:EQU851981 FAQ851980:FAQ851981 FKM851980:FKM851981 FUI851980:FUI851981 GEE851980:GEE851981 GOA851980:GOA851981 GXW851980:GXW851981 HHS851980:HHS851981 HRO851980:HRO851981 IBK851980:IBK851981 ILG851980:ILG851981 IVC851980:IVC851981 JEY851980:JEY851981 JOU851980:JOU851981 JYQ851980:JYQ851981 KIM851980:KIM851981 KSI851980:KSI851981 LCE851980:LCE851981 LMA851980:LMA851981 LVW851980:LVW851981 MFS851980:MFS851981 MPO851980:MPO851981 MZK851980:MZK851981 NJG851980:NJG851981 NTC851980:NTC851981 OCY851980:OCY851981 OMU851980:OMU851981 OWQ851980:OWQ851981 PGM851980:PGM851981 PQI851980:PQI851981 QAE851980:QAE851981 QKA851980:QKA851981 QTW851980:QTW851981 RDS851980:RDS851981 RNO851980:RNO851981 RXK851980:RXK851981 SHG851980:SHG851981 SRC851980:SRC851981 TAY851980:TAY851981 TKU851980:TKU851981 TUQ851980:TUQ851981 UEM851980:UEM851981 UOI851980:UOI851981 UYE851980:UYE851981 VIA851980:VIA851981 VRW851980:VRW851981 WBS851980:WBS851981 WLO851980:WLO851981 WVK851980:WVK851981 C917516:C917517 IY917516:IY917517 SU917516:SU917517 ACQ917516:ACQ917517 AMM917516:AMM917517 AWI917516:AWI917517 BGE917516:BGE917517 BQA917516:BQA917517 BZW917516:BZW917517 CJS917516:CJS917517 CTO917516:CTO917517 DDK917516:DDK917517 DNG917516:DNG917517 DXC917516:DXC917517 EGY917516:EGY917517 EQU917516:EQU917517 FAQ917516:FAQ917517 FKM917516:FKM917517 FUI917516:FUI917517 GEE917516:GEE917517 GOA917516:GOA917517 GXW917516:GXW917517 HHS917516:HHS917517 HRO917516:HRO917517 IBK917516:IBK917517 ILG917516:ILG917517 IVC917516:IVC917517 JEY917516:JEY917517 JOU917516:JOU917517 JYQ917516:JYQ917517 KIM917516:KIM917517 KSI917516:KSI917517 LCE917516:LCE917517 LMA917516:LMA917517 LVW917516:LVW917517 MFS917516:MFS917517 MPO917516:MPO917517 MZK917516:MZK917517 NJG917516:NJG917517 NTC917516:NTC917517 OCY917516:OCY917517 OMU917516:OMU917517 OWQ917516:OWQ917517 PGM917516:PGM917517 PQI917516:PQI917517 QAE917516:QAE917517 QKA917516:QKA917517 QTW917516:QTW917517 RDS917516:RDS917517 RNO917516:RNO917517 RXK917516:RXK917517 SHG917516:SHG917517 SRC917516:SRC917517 TAY917516:TAY917517 TKU917516:TKU917517 TUQ917516:TUQ917517 UEM917516:UEM917517 UOI917516:UOI917517 UYE917516:UYE917517 VIA917516:VIA917517 VRW917516:VRW917517 WBS917516:WBS917517 WLO917516:WLO917517 WVK917516:WVK917517 C983052:C983053 IY983052:IY983053 SU983052:SU983053 ACQ983052:ACQ983053 AMM983052:AMM983053 AWI983052:AWI983053 BGE983052:BGE983053 BQA983052:BQA983053 BZW983052:BZW983053 CJS983052:CJS983053 CTO983052:CTO983053 DDK983052:DDK983053 DNG983052:DNG983053 DXC983052:DXC983053 EGY983052:EGY983053 EQU983052:EQU983053 FAQ983052:FAQ983053 FKM983052:FKM983053 FUI983052:FUI983053 GEE983052:GEE983053 GOA983052:GOA983053 GXW983052:GXW983053 HHS983052:HHS983053 HRO983052:HRO983053 IBK983052:IBK983053 ILG983052:ILG983053 IVC983052:IVC983053 JEY983052:JEY983053 JOU983052:JOU983053 JYQ983052:JYQ983053 KIM983052:KIM983053 KSI983052:KSI983053 LCE983052:LCE983053 LMA983052:LMA983053 LVW983052:LVW983053 MFS983052:MFS983053 MPO983052:MPO983053 MZK983052:MZK983053 NJG983052:NJG983053 NTC983052:NTC983053 OCY983052:OCY983053 OMU983052:OMU983053 OWQ983052:OWQ983053 PGM983052:PGM983053 PQI983052:PQI983053 QAE983052:QAE983053 QKA983052:QKA983053 QTW983052:QTW983053 RDS983052:RDS983053 RNO983052:RNO983053 RXK983052:RXK983053 SHG983052:SHG983053 SRC983052:SRC983053 TAY983052:TAY983053 TKU983052:TKU983053 TUQ983052:TUQ983053 UEM983052:UEM983053 UOI983052:UOI983053 UYE983052:UYE983053 VIA983052:VIA983053 VRW983052:VRW983053 WBS983052:WBS983053 WLO983052:WLO983053 WVK983052:WVK98305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blackAndWhite="1" r:id="rId1"/>
  <rowBreaks count="1" manualBreakCount="1">
    <brk id="3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AE86"/>
  <sheetViews>
    <sheetView showGridLines="0" view="pageBreakPreview" zoomScaleNormal="100" zoomScaleSheetLayoutView="100" workbookViewId="0">
      <selection activeCell="B3" sqref="B3"/>
    </sheetView>
  </sheetViews>
  <sheetFormatPr defaultColWidth="3.5" defaultRowHeight="13.5" x14ac:dyDescent="0.15"/>
  <cols>
    <col min="1" max="1" width="1.25" style="377" customWidth="1"/>
    <col min="2" max="2" width="3.125" style="404" customWidth="1"/>
    <col min="3" max="30" width="3.125" style="377" customWidth="1"/>
    <col min="31" max="31" width="1.25" style="377" customWidth="1"/>
    <col min="32" max="256" width="3.5" style="377"/>
    <col min="257" max="257" width="1.25" style="377" customWidth="1"/>
    <col min="258" max="286" width="3.125" style="377" customWidth="1"/>
    <col min="287" max="287" width="1.25" style="377" customWidth="1"/>
    <col min="288" max="512" width="3.5" style="377"/>
    <col min="513" max="513" width="1.25" style="377" customWidth="1"/>
    <col min="514" max="542" width="3.125" style="377" customWidth="1"/>
    <col min="543" max="543" width="1.25" style="377" customWidth="1"/>
    <col min="544" max="768" width="3.5" style="377"/>
    <col min="769" max="769" width="1.25" style="377" customWidth="1"/>
    <col min="770" max="798" width="3.125" style="377" customWidth="1"/>
    <col min="799" max="799" width="1.25" style="377" customWidth="1"/>
    <col min="800" max="1024" width="3.5" style="377"/>
    <col min="1025" max="1025" width="1.25" style="377" customWidth="1"/>
    <col min="1026" max="1054" width="3.125" style="377" customWidth="1"/>
    <col min="1055" max="1055" width="1.25" style="377" customWidth="1"/>
    <col min="1056" max="1280" width="3.5" style="377"/>
    <col min="1281" max="1281" width="1.25" style="377" customWidth="1"/>
    <col min="1282" max="1310" width="3.125" style="377" customWidth="1"/>
    <col min="1311" max="1311" width="1.25" style="377" customWidth="1"/>
    <col min="1312" max="1536" width="3.5" style="377"/>
    <col min="1537" max="1537" width="1.25" style="377" customWidth="1"/>
    <col min="1538" max="1566" width="3.125" style="377" customWidth="1"/>
    <col min="1567" max="1567" width="1.25" style="377" customWidth="1"/>
    <col min="1568" max="1792" width="3.5" style="377"/>
    <col min="1793" max="1793" width="1.25" style="377" customWidth="1"/>
    <col min="1794" max="1822" width="3.125" style="377" customWidth="1"/>
    <col min="1823" max="1823" width="1.25" style="377" customWidth="1"/>
    <col min="1824" max="2048" width="3.5" style="377"/>
    <col min="2049" max="2049" width="1.25" style="377" customWidth="1"/>
    <col min="2050" max="2078" width="3.125" style="377" customWidth="1"/>
    <col min="2079" max="2079" width="1.25" style="377" customWidth="1"/>
    <col min="2080" max="2304" width="3.5" style="377"/>
    <col min="2305" max="2305" width="1.25" style="377" customWidth="1"/>
    <col min="2306" max="2334" width="3.125" style="377" customWidth="1"/>
    <col min="2335" max="2335" width="1.25" style="377" customWidth="1"/>
    <col min="2336" max="2560" width="3.5" style="377"/>
    <col min="2561" max="2561" width="1.25" style="377" customWidth="1"/>
    <col min="2562" max="2590" width="3.125" style="377" customWidth="1"/>
    <col min="2591" max="2591" width="1.25" style="377" customWidth="1"/>
    <col min="2592" max="2816" width="3.5" style="377"/>
    <col min="2817" max="2817" width="1.25" style="377" customWidth="1"/>
    <col min="2818" max="2846" width="3.125" style="377" customWidth="1"/>
    <col min="2847" max="2847" width="1.25" style="377" customWidth="1"/>
    <col min="2848" max="3072" width="3.5" style="377"/>
    <col min="3073" max="3073" width="1.25" style="377" customWidth="1"/>
    <col min="3074" max="3102" width="3.125" style="377" customWidth="1"/>
    <col min="3103" max="3103" width="1.25" style="377" customWidth="1"/>
    <col min="3104" max="3328" width="3.5" style="377"/>
    <col min="3329" max="3329" width="1.25" style="377" customWidth="1"/>
    <col min="3330" max="3358" width="3.125" style="377" customWidth="1"/>
    <col min="3359" max="3359" width="1.25" style="377" customWidth="1"/>
    <col min="3360" max="3584" width="3.5" style="377"/>
    <col min="3585" max="3585" width="1.25" style="377" customWidth="1"/>
    <col min="3586" max="3614" width="3.125" style="377" customWidth="1"/>
    <col min="3615" max="3615" width="1.25" style="377" customWidth="1"/>
    <col min="3616" max="3840" width="3.5" style="377"/>
    <col min="3841" max="3841" width="1.25" style="377" customWidth="1"/>
    <col min="3842" max="3870" width="3.125" style="377" customWidth="1"/>
    <col min="3871" max="3871" width="1.25" style="377" customWidth="1"/>
    <col min="3872" max="4096" width="3.5" style="377"/>
    <col min="4097" max="4097" width="1.25" style="377" customWidth="1"/>
    <col min="4098" max="4126" width="3.125" style="377" customWidth="1"/>
    <col min="4127" max="4127" width="1.25" style="377" customWidth="1"/>
    <col min="4128" max="4352" width="3.5" style="377"/>
    <col min="4353" max="4353" width="1.25" style="377" customWidth="1"/>
    <col min="4354" max="4382" width="3.125" style="377" customWidth="1"/>
    <col min="4383" max="4383" width="1.25" style="377" customWidth="1"/>
    <col min="4384" max="4608" width="3.5" style="377"/>
    <col min="4609" max="4609" width="1.25" style="377" customWidth="1"/>
    <col min="4610" max="4638" width="3.125" style="377" customWidth="1"/>
    <col min="4639" max="4639" width="1.25" style="377" customWidth="1"/>
    <col min="4640" max="4864" width="3.5" style="377"/>
    <col min="4865" max="4865" width="1.25" style="377" customWidth="1"/>
    <col min="4866" max="4894" width="3.125" style="377" customWidth="1"/>
    <col min="4895" max="4895" width="1.25" style="377" customWidth="1"/>
    <col min="4896" max="5120" width="3.5" style="377"/>
    <col min="5121" max="5121" width="1.25" style="377" customWidth="1"/>
    <col min="5122" max="5150" width="3.125" style="377" customWidth="1"/>
    <col min="5151" max="5151" width="1.25" style="377" customWidth="1"/>
    <col min="5152" max="5376" width="3.5" style="377"/>
    <col min="5377" max="5377" width="1.25" style="377" customWidth="1"/>
    <col min="5378" max="5406" width="3.125" style="377" customWidth="1"/>
    <col min="5407" max="5407" width="1.25" style="377" customWidth="1"/>
    <col min="5408" max="5632" width="3.5" style="377"/>
    <col min="5633" max="5633" width="1.25" style="377" customWidth="1"/>
    <col min="5634" max="5662" width="3.125" style="377" customWidth="1"/>
    <col min="5663" max="5663" width="1.25" style="377" customWidth="1"/>
    <col min="5664" max="5888" width="3.5" style="377"/>
    <col min="5889" max="5889" width="1.25" style="377" customWidth="1"/>
    <col min="5890" max="5918" width="3.125" style="377" customWidth="1"/>
    <col min="5919" max="5919" width="1.25" style="377" customWidth="1"/>
    <col min="5920" max="6144" width="3.5" style="377"/>
    <col min="6145" max="6145" width="1.25" style="377" customWidth="1"/>
    <col min="6146" max="6174" width="3.125" style="377" customWidth="1"/>
    <col min="6175" max="6175" width="1.25" style="377" customWidth="1"/>
    <col min="6176" max="6400" width="3.5" style="377"/>
    <col min="6401" max="6401" width="1.25" style="377" customWidth="1"/>
    <col min="6402" max="6430" width="3.125" style="377" customWidth="1"/>
    <col min="6431" max="6431" width="1.25" style="377" customWidth="1"/>
    <col min="6432" max="6656" width="3.5" style="377"/>
    <col min="6657" max="6657" width="1.25" style="377" customWidth="1"/>
    <col min="6658" max="6686" width="3.125" style="377" customWidth="1"/>
    <col min="6687" max="6687" width="1.25" style="377" customWidth="1"/>
    <col min="6688" max="6912" width="3.5" style="377"/>
    <col min="6913" max="6913" width="1.25" style="377" customWidth="1"/>
    <col min="6914" max="6942" width="3.125" style="377" customWidth="1"/>
    <col min="6943" max="6943" width="1.25" style="377" customWidth="1"/>
    <col min="6944" max="7168" width="3.5" style="377"/>
    <col min="7169" max="7169" width="1.25" style="377" customWidth="1"/>
    <col min="7170" max="7198" width="3.125" style="377" customWidth="1"/>
    <col min="7199" max="7199" width="1.25" style="377" customWidth="1"/>
    <col min="7200" max="7424" width="3.5" style="377"/>
    <col min="7425" max="7425" width="1.25" style="377" customWidth="1"/>
    <col min="7426" max="7454" width="3.125" style="377" customWidth="1"/>
    <col min="7455" max="7455" width="1.25" style="377" customWidth="1"/>
    <col min="7456" max="7680" width="3.5" style="377"/>
    <col min="7681" max="7681" width="1.25" style="377" customWidth="1"/>
    <col min="7682" max="7710" width="3.125" style="377" customWidth="1"/>
    <col min="7711" max="7711" width="1.25" style="377" customWidth="1"/>
    <col min="7712" max="7936" width="3.5" style="377"/>
    <col min="7937" max="7937" width="1.25" style="377" customWidth="1"/>
    <col min="7938" max="7966" width="3.125" style="377" customWidth="1"/>
    <col min="7967" max="7967" width="1.25" style="377" customWidth="1"/>
    <col min="7968" max="8192" width="3.5" style="377"/>
    <col min="8193" max="8193" width="1.25" style="377" customWidth="1"/>
    <col min="8194" max="8222" width="3.125" style="377" customWidth="1"/>
    <col min="8223" max="8223" width="1.25" style="377" customWidth="1"/>
    <col min="8224" max="8448" width="3.5" style="377"/>
    <col min="8449" max="8449" width="1.25" style="377" customWidth="1"/>
    <col min="8450" max="8478" width="3.125" style="377" customWidth="1"/>
    <col min="8479" max="8479" width="1.25" style="377" customWidth="1"/>
    <col min="8480" max="8704" width="3.5" style="377"/>
    <col min="8705" max="8705" width="1.25" style="377" customWidth="1"/>
    <col min="8706" max="8734" width="3.125" style="377" customWidth="1"/>
    <col min="8735" max="8735" width="1.25" style="377" customWidth="1"/>
    <col min="8736" max="8960" width="3.5" style="377"/>
    <col min="8961" max="8961" width="1.25" style="377" customWidth="1"/>
    <col min="8962" max="8990" width="3.125" style="377" customWidth="1"/>
    <col min="8991" max="8991" width="1.25" style="377" customWidth="1"/>
    <col min="8992" max="9216" width="3.5" style="377"/>
    <col min="9217" max="9217" width="1.25" style="377" customWidth="1"/>
    <col min="9218" max="9246" width="3.125" style="377" customWidth="1"/>
    <col min="9247" max="9247" width="1.25" style="377" customWidth="1"/>
    <col min="9248" max="9472" width="3.5" style="377"/>
    <col min="9473" max="9473" width="1.25" style="377" customWidth="1"/>
    <col min="9474" max="9502" width="3.125" style="377" customWidth="1"/>
    <col min="9503" max="9503" width="1.25" style="377" customWidth="1"/>
    <col min="9504" max="9728" width="3.5" style="377"/>
    <col min="9729" max="9729" width="1.25" style="377" customWidth="1"/>
    <col min="9730" max="9758" width="3.125" style="377" customWidth="1"/>
    <col min="9759" max="9759" width="1.25" style="377" customWidth="1"/>
    <col min="9760" max="9984" width="3.5" style="377"/>
    <col min="9985" max="9985" width="1.25" style="377" customWidth="1"/>
    <col min="9986" max="10014" width="3.125" style="377" customWidth="1"/>
    <col min="10015" max="10015" width="1.25" style="377" customWidth="1"/>
    <col min="10016" max="10240" width="3.5" style="377"/>
    <col min="10241" max="10241" width="1.25" style="377" customWidth="1"/>
    <col min="10242" max="10270" width="3.125" style="377" customWidth="1"/>
    <col min="10271" max="10271" width="1.25" style="377" customWidth="1"/>
    <col min="10272" max="10496" width="3.5" style="377"/>
    <col min="10497" max="10497" width="1.25" style="377" customWidth="1"/>
    <col min="10498" max="10526" width="3.125" style="377" customWidth="1"/>
    <col min="10527" max="10527" width="1.25" style="377" customWidth="1"/>
    <col min="10528" max="10752" width="3.5" style="377"/>
    <col min="10753" max="10753" width="1.25" style="377" customWidth="1"/>
    <col min="10754" max="10782" width="3.125" style="377" customWidth="1"/>
    <col min="10783" max="10783" width="1.25" style="377" customWidth="1"/>
    <col min="10784" max="11008" width="3.5" style="377"/>
    <col min="11009" max="11009" width="1.25" style="377" customWidth="1"/>
    <col min="11010" max="11038" width="3.125" style="377" customWidth="1"/>
    <col min="11039" max="11039" width="1.25" style="377" customWidth="1"/>
    <col min="11040" max="11264" width="3.5" style="377"/>
    <col min="11265" max="11265" width="1.25" style="377" customWidth="1"/>
    <col min="11266" max="11294" width="3.125" style="377" customWidth="1"/>
    <col min="11295" max="11295" width="1.25" style="377" customWidth="1"/>
    <col min="11296" max="11520" width="3.5" style="377"/>
    <col min="11521" max="11521" width="1.25" style="377" customWidth="1"/>
    <col min="11522" max="11550" width="3.125" style="377" customWidth="1"/>
    <col min="11551" max="11551" width="1.25" style="377" customWidth="1"/>
    <col min="11552" max="11776" width="3.5" style="377"/>
    <col min="11777" max="11777" width="1.25" style="377" customWidth="1"/>
    <col min="11778" max="11806" width="3.125" style="377" customWidth="1"/>
    <col min="11807" max="11807" width="1.25" style="377" customWidth="1"/>
    <col min="11808" max="12032" width="3.5" style="377"/>
    <col min="12033" max="12033" width="1.25" style="377" customWidth="1"/>
    <col min="12034" max="12062" width="3.125" style="377" customWidth="1"/>
    <col min="12063" max="12063" width="1.25" style="377" customWidth="1"/>
    <col min="12064" max="12288" width="3.5" style="377"/>
    <col min="12289" max="12289" width="1.25" style="377" customWidth="1"/>
    <col min="12290" max="12318" width="3.125" style="377" customWidth="1"/>
    <col min="12319" max="12319" width="1.25" style="377" customWidth="1"/>
    <col min="12320" max="12544" width="3.5" style="377"/>
    <col min="12545" max="12545" width="1.25" style="377" customWidth="1"/>
    <col min="12546" max="12574" width="3.125" style="377" customWidth="1"/>
    <col min="12575" max="12575" width="1.25" style="377" customWidth="1"/>
    <col min="12576" max="12800" width="3.5" style="377"/>
    <col min="12801" max="12801" width="1.25" style="377" customWidth="1"/>
    <col min="12802" max="12830" width="3.125" style="377" customWidth="1"/>
    <col min="12831" max="12831" width="1.25" style="377" customWidth="1"/>
    <col min="12832" max="13056" width="3.5" style="377"/>
    <col min="13057" max="13057" width="1.25" style="377" customWidth="1"/>
    <col min="13058" max="13086" width="3.125" style="377" customWidth="1"/>
    <col min="13087" max="13087" width="1.25" style="377" customWidth="1"/>
    <col min="13088" max="13312" width="3.5" style="377"/>
    <col min="13313" max="13313" width="1.25" style="377" customWidth="1"/>
    <col min="13314" max="13342" width="3.125" style="377" customWidth="1"/>
    <col min="13343" max="13343" width="1.25" style="377" customWidth="1"/>
    <col min="13344" max="13568" width="3.5" style="377"/>
    <col min="13569" max="13569" width="1.25" style="377" customWidth="1"/>
    <col min="13570" max="13598" width="3.125" style="377" customWidth="1"/>
    <col min="13599" max="13599" width="1.25" style="377" customWidth="1"/>
    <col min="13600" max="13824" width="3.5" style="377"/>
    <col min="13825" max="13825" width="1.25" style="377" customWidth="1"/>
    <col min="13826" max="13854" width="3.125" style="377" customWidth="1"/>
    <col min="13855" max="13855" width="1.25" style="377" customWidth="1"/>
    <col min="13856" max="14080" width="3.5" style="377"/>
    <col min="14081" max="14081" width="1.25" style="377" customWidth="1"/>
    <col min="14082" max="14110" width="3.125" style="377" customWidth="1"/>
    <col min="14111" max="14111" width="1.25" style="377" customWidth="1"/>
    <col min="14112" max="14336" width="3.5" style="377"/>
    <col min="14337" max="14337" width="1.25" style="377" customWidth="1"/>
    <col min="14338" max="14366" width="3.125" style="377" customWidth="1"/>
    <col min="14367" max="14367" width="1.25" style="377" customWidth="1"/>
    <col min="14368" max="14592" width="3.5" style="377"/>
    <col min="14593" max="14593" width="1.25" style="377" customWidth="1"/>
    <col min="14594" max="14622" width="3.125" style="377" customWidth="1"/>
    <col min="14623" max="14623" width="1.25" style="377" customWidth="1"/>
    <col min="14624" max="14848" width="3.5" style="377"/>
    <col min="14849" max="14849" width="1.25" style="377" customWidth="1"/>
    <col min="14850" max="14878" width="3.125" style="377" customWidth="1"/>
    <col min="14879" max="14879" width="1.25" style="377" customWidth="1"/>
    <col min="14880" max="15104" width="3.5" style="377"/>
    <col min="15105" max="15105" width="1.25" style="377" customWidth="1"/>
    <col min="15106" max="15134" width="3.125" style="377" customWidth="1"/>
    <col min="15135" max="15135" width="1.25" style="377" customWidth="1"/>
    <col min="15136" max="15360" width="3.5" style="377"/>
    <col min="15361" max="15361" width="1.25" style="377" customWidth="1"/>
    <col min="15362" max="15390" width="3.125" style="377" customWidth="1"/>
    <col min="15391" max="15391" width="1.25" style="377" customWidth="1"/>
    <col min="15392" max="15616" width="3.5" style="377"/>
    <col min="15617" max="15617" width="1.25" style="377" customWidth="1"/>
    <col min="15618" max="15646" width="3.125" style="377" customWidth="1"/>
    <col min="15647" max="15647" width="1.25" style="377" customWidth="1"/>
    <col min="15648" max="15872" width="3.5" style="377"/>
    <col min="15873" max="15873" width="1.25" style="377" customWidth="1"/>
    <col min="15874" max="15902" width="3.125" style="377" customWidth="1"/>
    <col min="15903" max="15903" width="1.25" style="377" customWidth="1"/>
    <col min="15904" max="16128" width="3.5" style="377"/>
    <col min="16129" max="16129" width="1.25" style="377" customWidth="1"/>
    <col min="16130" max="16158" width="3.125" style="377" customWidth="1"/>
    <col min="16159" max="16159" width="1.25" style="377" customWidth="1"/>
    <col min="16160" max="16384" width="3.5" style="377"/>
  </cols>
  <sheetData>
    <row r="1" spans="2:30" s="126" customFormat="1" x14ac:dyDescent="0.15"/>
    <row r="2" spans="2:30" s="126" customFormat="1" x14ac:dyDescent="0.15">
      <c r="B2" s="126" t="s">
        <v>452</v>
      </c>
    </row>
    <row r="3" spans="2:30" s="126" customFormat="1" x14ac:dyDescent="0.15">
      <c r="U3" s="374" t="s">
        <v>350</v>
      </c>
      <c r="V3" s="495"/>
      <c r="W3" s="495"/>
      <c r="X3" s="374" t="s">
        <v>351</v>
      </c>
      <c r="Y3" s="495"/>
      <c r="Z3" s="495"/>
      <c r="AA3" s="374" t="s">
        <v>352</v>
      </c>
      <c r="AB3" s="495"/>
      <c r="AC3" s="495"/>
      <c r="AD3" s="374" t="s">
        <v>353</v>
      </c>
    </row>
    <row r="4" spans="2:30" s="126" customFormat="1" x14ac:dyDescent="0.15">
      <c r="AD4" s="374"/>
    </row>
    <row r="5" spans="2:30" s="126" customFormat="1" x14ac:dyDescent="0.15">
      <c r="B5" s="495" t="s">
        <v>354</v>
      </c>
      <c r="C5" s="495"/>
      <c r="D5" s="495"/>
      <c r="E5" s="495"/>
      <c r="F5" s="495"/>
      <c r="G5" s="495"/>
      <c r="H5" s="495"/>
      <c r="I5" s="495"/>
      <c r="J5" s="495"/>
      <c r="K5" s="495"/>
      <c r="L5" s="495"/>
      <c r="M5" s="495"/>
      <c r="N5" s="495"/>
      <c r="O5" s="495"/>
      <c r="P5" s="495"/>
      <c r="Q5" s="495"/>
      <c r="R5" s="495"/>
      <c r="S5" s="495"/>
      <c r="T5" s="495"/>
      <c r="U5" s="495"/>
      <c r="V5" s="495"/>
      <c r="W5" s="495"/>
      <c r="X5" s="495"/>
      <c r="Y5" s="495"/>
      <c r="Z5" s="495"/>
      <c r="AA5" s="495"/>
      <c r="AB5" s="495"/>
      <c r="AC5" s="495"/>
      <c r="AD5" s="495"/>
    </row>
    <row r="6" spans="2:30" s="126" customFormat="1" ht="28.5" customHeight="1" x14ac:dyDescent="0.15">
      <c r="B6" s="571" t="s">
        <v>355</v>
      </c>
      <c r="C6" s="571"/>
      <c r="D6" s="571"/>
      <c r="E6" s="571"/>
      <c r="F6" s="571"/>
      <c r="G6" s="571"/>
      <c r="H6" s="571"/>
      <c r="I6" s="571"/>
      <c r="J6" s="571"/>
      <c r="K6" s="571"/>
      <c r="L6" s="571"/>
      <c r="M6" s="571"/>
      <c r="N6" s="571"/>
      <c r="O6" s="571"/>
      <c r="P6" s="571"/>
      <c r="Q6" s="571"/>
      <c r="R6" s="571"/>
      <c r="S6" s="571"/>
      <c r="T6" s="571"/>
      <c r="U6" s="571"/>
      <c r="V6" s="571"/>
      <c r="W6" s="571"/>
      <c r="X6" s="571"/>
      <c r="Y6" s="571"/>
      <c r="Z6" s="571"/>
      <c r="AA6" s="571"/>
      <c r="AB6" s="571"/>
      <c r="AC6" s="571"/>
      <c r="AD6" s="571"/>
    </row>
    <row r="7" spans="2:30" s="126" customFormat="1" x14ac:dyDescent="0.15"/>
    <row r="8" spans="2:30" s="126" customFormat="1" ht="23.25" customHeight="1" x14ac:dyDescent="0.15">
      <c r="B8" s="567" t="s">
        <v>356</v>
      </c>
      <c r="C8" s="567"/>
      <c r="D8" s="567"/>
      <c r="E8" s="567"/>
      <c r="F8" s="497"/>
      <c r="G8" s="568"/>
      <c r="H8" s="569"/>
      <c r="I8" s="569"/>
      <c r="J8" s="569"/>
      <c r="K8" s="569"/>
      <c r="L8" s="569"/>
      <c r="M8" s="569"/>
      <c r="N8" s="569"/>
      <c r="O8" s="569"/>
      <c r="P8" s="569"/>
      <c r="Q8" s="569"/>
      <c r="R8" s="569"/>
      <c r="S8" s="569"/>
      <c r="T8" s="569"/>
      <c r="U8" s="569"/>
      <c r="V8" s="569"/>
      <c r="W8" s="569"/>
      <c r="X8" s="569"/>
      <c r="Y8" s="569"/>
      <c r="Z8" s="569"/>
      <c r="AA8" s="569"/>
      <c r="AB8" s="569"/>
      <c r="AC8" s="569"/>
      <c r="AD8" s="570"/>
    </row>
    <row r="9" spans="2:30" ht="23.25" customHeight="1" x14ac:dyDescent="0.15">
      <c r="B9" s="497" t="s">
        <v>357</v>
      </c>
      <c r="C9" s="498"/>
      <c r="D9" s="498"/>
      <c r="E9" s="498"/>
      <c r="F9" s="498"/>
      <c r="G9" s="362" t="s">
        <v>128</v>
      </c>
      <c r="H9" s="127" t="s">
        <v>129</v>
      </c>
      <c r="I9" s="127"/>
      <c r="J9" s="127"/>
      <c r="K9" s="127"/>
      <c r="L9" s="135" t="s">
        <v>128</v>
      </c>
      <c r="M9" s="127" t="s">
        <v>130</v>
      </c>
      <c r="N9" s="127"/>
      <c r="O9" s="127"/>
      <c r="P9" s="127"/>
      <c r="Q9" s="135" t="s">
        <v>128</v>
      </c>
      <c r="R9" s="127" t="s">
        <v>131</v>
      </c>
      <c r="S9" s="375"/>
      <c r="T9" s="375"/>
      <c r="U9" s="375"/>
      <c r="V9" s="375"/>
      <c r="W9" s="375"/>
      <c r="X9" s="375"/>
      <c r="Y9" s="375"/>
      <c r="Z9" s="375"/>
      <c r="AA9" s="375"/>
      <c r="AB9" s="375"/>
      <c r="AC9" s="375"/>
      <c r="AD9" s="376"/>
    </row>
    <row r="10" spans="2:30" ht="23.25" customHeight="1" x14ac:dyDescent="0.15">
      <c r="B10" s="572" t="s">
        <v>358</v>
      </c>
      <c r="C10" s="573"/>
      <c r="D10" s="573"/>
      <c r="E10" s="573"/>
      <c r="F10" s="574"/>
      <c r="G10" s="135" t="s">
        <v>128</v>
      </c>
      <c r="H10" s="365" t="s">
        <v>359</v>
      </c>
      <c r="I10" s="378"/>
      <c r="J10" s="378"/>
      <c r="K10" s="378"/>
      <c r="L10" s="378"/>
      <c r="M10" s="378"/>
      <c r="N10" s="365"/>
      <c r="O10" s="378"/>
      <c r="P10" s="406" t="s">
        <v>128</v>
      </c>
      <c r="Q10" s="407" t="s">
        <v>360</v>
      </c>
      <c r="R10" s="408"/>
      <c r="S10" s="407"/>
      <c r="T10" s="409"/>
      <c r="U10" s="409"/>
      <c r="V10" s="409"/>
      <c r="W10" s="409"/>
      <c r="X10" s="409"/>
      <c r="Y10" s="409"/>
      <c r="Z10" s="409"/>
      <c r="AA10" s="409"/>
      <c r="AB10" s="409"/>
      <c r="AC10" s="409"/>
      <c r="AD10" s="410"/>
    </row>
    <row r="11" spans="2:30" ht="23.25" customHeight="1" x14ac:dyDescent="0.15">
      <c r="B11" s="575"/>
      <c r="C11" s="576"/>
      <c r="D11" s="576"/>
      <c r="E11" s="576"/>
      <c r="F11" s="577"/>
      <c r="G11" s="415" t="s">
        <v>128</v>
      </c>
      <c r="H11" s="411" t="s">
        <v>361</v>
      </c>
      <c r="I11" s="412"/>
      <c r="J11" s="412"/>
      <c r="K11" s="412"/>
      <c r="L11" s="412"/>
      <c r="M11" s="412"/>
      <c r="N11" s="412"/>
      <c r="O11" s="412"/>
      <c r="P11" s="406" t="s">
        <v>128</v>
      </c>
      <c r="Q11" s="411" t="s">
        <v>362</v>
      </c>
      <c r="R11" s="412"/>
      <c r="S11" s="413"/>
      <c r="T11" s="413"/>
      <c r="U11" s="413"/>
      <c r="V11" s="413"/>
      <c r="W11" s="413"/>
      <c r="X11" s="413"/>
      <c r="Y11" s="413"/>
      <c r="Z11" s="413"/>
      <c r="AA11" s="413"/>
      <c r="AB11" s="413"/>
      <c r="AC11" s="413"/>
      <c r="AD11" s="414"/>
    </row>
    <row r="12" spans="2:30" ht="23.25" customHeight="1" x14ac:dyDescent="0.15">
      <c r="B12" s="572" t="s">
        <v>363</v>
      </c>
      <c r="C12" s="573"/>
      <c r="D12" s="573"/>
      <c r="E12" s="573"/>
      <c r="F12" s="574"/>
      <c r="G12" s="135" t="s">
        <v>128</v>
      </c>
      <c r="H12" s="365" t="s">
        <v>364</v>
      </c>
      <c r="I12" s="378"/>
      <c r="J12" s="378"/>
      <c r="K12" s="378"/>
      <c r="L12" s="378"/>
      <c r="M12" s="378"/>
      <c r="N12" s="378"/>
      <c r="O12" s="378"/>
      <c r="P12" s="378"/>
      <c r="Q12" s="378"/>
      <c r="R12" s="378"/>
      <c r="S12" s="135" t="s">
        <v>128</v>
      </c>
      <c r="T12" s="365" t="s">
        <v>365</v>
      </c>
      <c r="U12" s="379"/>
      <c r="V12" s="379"/>
      <c r="W12" s="379"/>
      <c r="X12" s="379"/>
      <c r="Y12" s="379"/>
      <c r="Z12" s="379"/>
      <c r="AA12" s="379"/>
      <c r="AB12" s="379"/>
      <c r="AC12" s="379"/>
      <c r="AD12" s="380"/>
    </row>
    <row r="13" spans="2:30" ht="23.25" customHeight="1" x14ac:dyDescent="0.15">
      <c r="B13" s="575"/>
      <c r="C13" s="576"/>
      <c r="D13" s="576"/>
      <c r="E13" s="576"/>
      <c r="F13" s="577"/>
      <c r="G13" s="384" t="s">
        <v>128</v>
      </c>
      <c r="H13" s="139" t="s">
        <v>366</v>
      </c>
      <c r="I13" s="385"/>
      <c r="J13" s="385"/>
      <c r="K13" s="385"/>
      <c r="L13" s="385"/>
      <c r="M13" s="385"/>
      <c r="N13" s="385"/>
      <c r="O13" s="385"/>
      <c r="P13" s="385"/>
      <c r="Q13" s="385"/>
      <c r="R13" s="385"/>
      <c r="S13" s="386"/>
      <c r="T13" s="386"/>
      <c r="U13" s="386"/>
      <c r="V13" s="386"/>
      <c r="W13" s="386"/>
      <c r="X13" s="386"/>
      <c r="Y13" s="386"/>
      <c r="Z13" s="386"/>
      <c r="AA13" s="386"/>
      <c r="AB13" s="386"/>
      <c r="AC13" s="386"/>
      <c r="AD13" s="387"/>
    </row>
    <row r="14" spans="2:30" s="131" customFormat="1" x14ac:dyDescent="0.15"/>
    <row r="15" spans="2:30" s="131" customFormat="1" x14ac:dyDescent="0.15">
      <c r="B15" s="131" t="s">
        <v>367</v>
      </c>
    </row>
    <row r="16" spans="2:30" s="131" customFormat="1" x14ac:dyDescent="0.15">
      <c r="B16" s="131" t="s">
        <v>368</v>
      </c>
      <c r="AC16" s="142"/>
      <c r="AD16" s="142"/>
    </row>
    <row r="17" spans="2:30" s="131" customFormat="1" ht="6" customHeight="1" x14ac:dyDescent="0.15"/>
    <row r="18" spans="2:30" s="131" customFormat="1" ht="4.5" customHeight="1" x14ac:dyDescent="0.15">
      <c r="B18" s="578" t="s">
        <v>369</v>
      </c>
      <c r="C18" s="579"/>
      <c r="D18" s="579"/>
      <c r="E18" s="579"/>
      <c r="F18" s="580"/>
      <c r="G18" s="364"/>
      <c r="H18" s="365"/>
      <c r="I18" s="365"/>
      <c r="J18" s="365"/>
      <c r="K18" s="365"/>
      <c r="L18" s="365"/>
      <c r="M18" s="365"/>
      <c r="N18" s="365"/>
      <c r="O18" s="365"/>
      <c r="P18" s="365"/>
      <c r="Q18" s="365"/>
      <c r="R18" s="365"/>
      <c r="S18" s="365"/>
      <c r="T18" s="365"/>
      <c r="U18" s="365"/>
      <c r="V18" s="365"/>
      <c r="W18" s="365"/>
      <c r="X18" s="365"/>
      <c r="Y18" s="365"/>
      <c r="Z18" s="364"/>
      <c r="AA18" s="365"/>
      <c r="AB18" s="365"/>
      <c r="AC18" s="587"/>
      <c r="AD18" s="588"/>
    </row>
    <row r="19" spans="2:30" s="131" customFormat="1" ht="15.75" customHeight="1" x14ac:dyDescent="0.15">
      <c r="B19" s="581"/>
      <c r="C19" s="582"/>
      <c r="D19" s="582"/>
      <c r="E19" s="582"/>
      <c r="F19" s="583"/>
      <c r="G19" s="134"/>
      <c r="H19" s="131" t="s">
        <v>370</v>
      </c>
      <c r="Z19" s="388"/>
      <c r="AA19" s="133" t="s">
        <v>133</v>
      </c>
      <c r="AB19" s="133" t="s">
        <v>134</v>
      </c>
      <c r="AC19" s="133" t="s">
        <v>135</v>
      </c>
      <c r="AD19" s="389"/>
    </row>
    <row r="20" spans="2:30" s="131" customFormat="1" ht="18.75" customHeight="1" x14ac:dyDescent="0.15">
      <c r="B20" s="581"/>
      <c r="C20" s="582"/>
      <c r="D20" s="582"/>
      <c r="E20" s="582"/>
      <c r="F20" s="583"/>
      <c r="G20" s="134"/>
      <c r="I20" s="357" t="s">
        <v>1</v>
      </c>
      <c r="J20" s="589" t="s">
        <v>371</v>
      </c>
      <c r="K20" s="590"/>
      <c r="L20" s="590"/>
      <c r="M20" s="590"/>
      <c r="N20" s="590"/>
      <c r="O20" s="590"/>
      <c r="P20" s="590"/>
      <c r="Q20" s="590"/>
      <c r="R20" s="590"/>
      <c r="S20" s="590"/>
      <c r="T20" s="590"/>
      <c r="U20" s="358"/>
      <c r="V20" s="591"/>
      <c r="W20" s="592"/>
      <c r="X20" s="359" t="s">
        <v>2</v>
      </c>
      <c r="Z20" s="391"/>
      <c r="AA20" s="136"/>
      <c r="AB20" s="135"/>
      <c r="AC20" s="136"/>
      <c r="AD20" s="389"/>
    </row>
    <row r="21" spans="2:30" s="126" customFormat="1" ht="18.75" customHeight="1" x14ac:dyDescent="0.15">
      <c r="B21" s="581"/>
      <c r="C21" s="582"/>
      <c r="D21" s="582"/>
      <c r="E21" s="582"/>
      <c r="F21" s="583"/>
      <c r="G21" s="134"/>
      <c r="H21" s="131"/>
      <c r="I21" s="357" t="s">
        <v>100</v>
      </c>
      <c r="J21" s="392" t="s">
        <v>372</v>
      </c>
      <c r="K21" s="358"/>
      <c r="L21" s="358"/>
      <c r="M21" s="358"/>
      <c r="N21" s="358"/>
      <c r="O21" s="358"/>
      <c r="P21" s="358"/>
      <c r="Q21" s="358"/>
      <c r="R21" s="358"/>
      <c r="S21" s="358"/>
      <c r="T21" s="358"/>
      <c r="U21" s="359"/>
      <c r="V21" s="593"/>
      <c r="W21" s="594"/>
      <c r="X21" s="140" t="s">
        <v>2</v>
      </c>
      <c r="Y21" s="393"/>
      <c r="Z21" s="391"/>
      <c r="AA21" s="135" t="s">
        <v>128</v>
      </c>
      <c r="AB21" s="135" t="s">
        <v>134</v>
      </c>
      <c r="AC21" s="135" t="s">
        <v>128</v>
      </c>
      <c r="AD21" s="389"/>
    </row>
    <row r="22" spans="2:30" s="126" customFormat="1" x14ac:dyDescent="0.15">
      <c r="B22" s="581"/>
      <c r="C22" s="582"/>
      <c r="D22" s="582"/>
      <c r="E22" s="582"/>
      <c r="F22" s="583"/>
      <c r="G22" s="134"/>
      <c r="H22" s="131" t="s">
        <v>373</v>
      </c>
      <c r="I22" s="131"/>
      <c r="J22" s="131"/>
      <c r="K22" s="131"/>
      <c r="L22" s="131"/>
      <c r="M22" s="131"/>
      <c r="N22" s="131"/>
      <c r="O22" s="131"/>
      <c r="P22" s="131"/>
      <c r="Q22" s="131"/>
      <c r="R22" s="131"/>
      <c r="S22" s="131"/>
      <c r="T22" s="131"/>
      <c r="U22" s="131"/>
      <c r="V22" s="131"/>
      <c r="W22" s="131"/>
      <c r="X22" s="131"/>
      <c r="Y22" s="131"/>
      <c r="Z22" s="134"/>
      <c r="AA22" s="131"/>
      <c r="AB22" s="131"/>
      <c r="AC22" s="142"/>
      <c r="AD22" s="389"/>
    </row>
    <row r="23" spans="2:30" s="126" customFormat="1" ht="15.75" customHeight="1" x14ac:dyDescent="0.15">
      <c r="B23" s="581"/>
      <c r="C23" s="582"/>
      <c r="D23" s="582"/>
      <c r="E23" s="582"/>
      <c r="F23" s="583"/>
      <c r="G23" s="134"/>
      <c r="H23" s="131" t="s">
        <v>374</v>
      </c>
      <c r="I23" s="131"/>
      <c r="J23" s="131"/>
      <c r="K23" s="131"/>
      <c r="L23" s="131"/>
      <c r="M23" s="131"/>
      <c r="N23" s="131"/>
      <c r="O23" s="131"/>
      <c r="P23" s="131"/>
      <c r="Q23" s="131"/>
      <c r="R23" s="131"/>
      <c r="S23" s="131"/>
      <c r="T23" s="393"/>
      <c r="U23" s="131"/>
      <c r="V23" s="393"/>
      <c r="W23" s="131"/>
      <c r="X23" s="131"/>
      <c r="Y23" s="131"/>
      <c r="Z23" s="391"/>
      <c r="AA23" s="142"/>
      <c r="AB23" s="142"/>
      <c r="AC23" s="142"/>
      <c r="AD23" s="389"/>
    </row>
    <row r="24" spans="2:30" s="126" customFormat="1" ht="30" customHeight="1" x14ac:dyDescent="0.15">
      <c r="B24" s="581"/>
      <c r="C24" s="582"/>
      <c r="D24" s="582"/>
      <c r="E24" s="582"/>
      <c r="F24" s="583"/>
      <c r="G24" s="134"/>
      <c r="H24" s="131"/>
      <c r="I24" s="357" t="s">
        <v>102</v>
      </c>
      <c r="J24" s="589" t="s">
        <v>375</v>
      </c>
      <c r="K24" s="590"/>
      <c r="L24" s="590"/>
      <c r="M24" s="590"/>
      <c r="N24" s="590"/>
      <c r="O24" s="590"/>
      <c r="P24" s="590"/>
      <c r="Q24" s="590"/>
      <c r="R24" s="590"/>
      <c r="S24" s="590"/>
      <c r="T24" s="590"/>
      <c r="U24" s="595"/>
      <c r="V24" s="591"/>
      <c r="W24" s="592"/>
      <c r="X24" s="359" t="s">
        <v>2</v>
      </c>
      <c r="Y24" s="393"/>
      <c r="Z24" s="391"/>
      <c r="AA24" s="135" t="s">
        <v>128</v>
      </c>
      <c r="AB24" s="135" t="s">
        <v>134</v>
      </c>
      <c r="AC24" s="135" t="s">
        <v>128</v>
      </c>
      <c r="AD24" s="389"/>
    </row>
    <row r="25" spans="2:30" s="126" customFormat="1" ht="6" customHeight="1" x14ac:dyDescent="0.15">
      <c r="B25" s="584"/>
      <c r="C25" s="585"/>
      <c r="D25" s="585"/>
      <c r="E25" s="585"/>
      <c r="F25" s="586"/>
      <c r="G25" s="138"/>
      <c r="H25" s="139"/>
      <c r="I25" s="139"/>
      <c r="J25" s="139"/>
      <c r="K25" s="139"/>
      <c r="L25" s="139"/>
      <c r="M25" s="139"/>
      <c r="N25" s="139"/>
      <c r="O25" s="139"/>
      <c r="P25" s="139"/>
      <c r="Q25" s="139"/>
      <c r="R25" s="139"/>
      <c r="S25" s="139"/>
      <c r="T25" s="394"/>
      <c r="U25" s="394"/>
      <c r="V25" s="139"/>
      <c r="W25" s="139"/>
      <c r="X25" s="139"/>
      <c r="Y25" s="139"/>
      <c r="Z25" s="138"/>
      <c r="AA25" s="139"/>
      <c r="AB25" s="139"/>
      <c r="AC25" s="385"/>
      <c r="AD25" s="395"/>
    </row>
    <row r="26" spans="2:30" s="126" customFormat="1" ht="9.75" customHeight="1" x14ac:dyDescent="0.15">
      <c r="B26" s="396"/>
      <c r="C26" s="396"/>
      <c r="D26" s="396"/>
      <c r="E26" s="396"/>
      <c r="F26" s="396"/>
      <c r="G26" s="131"/>
      <c r="H26" s="131"/>
      <c r="I26" s="131"/>
      <c r="J26" s="131"/>
      <c r="K26" s="131"/>
      <c r="L26" s="131"/>
      <c r="M26" s="131"/>
      <c r="N26" s="131"/>
      <c r="O26" s="131"/>
      <c r="P26" s="131"/>
      <c r="Q26" s="131"/>
      <c r="R26" s="131"/>
      <c r="S26" s="131"/>
      <c r="T26" s="393"/>
      <c r="U26" s="393"/>
      <c r="V26" s="131"/>
      <c r="W26" s="131"/>
      <c r="X26" s="131"/>
      <c r="Y26" s="131"/>
      <c r="Z26" s="131"/>
      <c r="AA26" s="131"/>
      <c r="AB26" s="131"/>
      <c r="AC26" s="131"/>
      <c r="AD26" s="131"/>
    </row>
    <row r="27" spans="2:30" s="126" customFormat="1" x14ac:dyDescent="0.15">
      <c r="B27" s="131" t="s">
        <v>376</v>
      </c>
      <c r="C27" s="396"/>
      <c r="D27" s="396"/>
      <c r="E27" s="396"/>
      <c r="F27" s="396"/>
      <c r="G27" s="131"/>
      <c r="H27" s="131"/>
      <c r="I27" s="131"/>
      <c r="J27" s="131"/>
      <c r="K27" s="131"/>
      <c r="L27" s="131"/>
      <c r="M27" s="131"/>
      <c r="N27" s="131"/>
      <c r="O27" s="131"/>
      <c r="P27" s="131"/>
      <c r="Q27" s="131"/>
      <c r="R27" s="131"/>
      <c r="S27" s="131"/>
      <c r="T27" s="393"/>
      <c r="U27" s="393"/>
      <c r="V27" s="131"/>
      <c r="W27" s="131"/>
      <c r="X27" s="131"/>
      <c r="Y27" s="131"/>
      <c r="Z27" s="131"/>
      <c r="AA27" s="131"/>
      <c r="AB27" s="131"/>
      <c r="AC27" s="131"/>
      <c r="AD27" s="131"/>
    </row>
    <row r="28" spans="2:30" s="126" customFormat="1" ht="6.75" customHeight="1" x14ac:dyDescent="0.15">
      <c r="B28" s="396"/>
      <c r="C28" s="396"/>
      <c r="D28" s="396"/>
      <c r="E28" s="396"/>
      <c r="F28" s="396"/>
      <c r="G28" s="131"/>
      <c r="H28" s="131"/>
      <c r="I28" s="131"/>
      <c r="J28" s="131"/>
      <c r="K28" s="131"/>
      <c r="L28" s="131"/>
      <c r="M28" s="131"/>
      <c r="N28" s="131"/>
      <c r="O28" s="131"/>
      <c r="P28" s="131"/>
      <c r="Q28" s="131"/>
      <c r="R28" s="131"/>
      <c r="S28" s="131"/>
      <c r="T28" s="393"/>
      <c r="U28" s="393"/>
      <c r="V28" s="131"/>
      <c r="W28" s="131"/>
      <c r="X28" s="131"/>
      <c r="Y28" s="131"/>
      <c r="Z28" s="131"/>
      <c r="AA28" s="131"/>
      <c r="AB28" s="131"/>
      <c r="AC28" s="131"/>
      <c r="AD28" s="131"/>
    </row>
    <row r="29" spans="2:30" s="126" customFormat="1" ht="4.5" customHeight="1" x14ac:dyDescent="0.15">
      <c r="B29" s="578" t="s">
        <v>369</v>
      </c>
      <c r="C29" s="579"/>
      <c r="D29" s="579"/>
      <c r="E29" s="579"/>
      <c r="F29" s="580"/>
      <c r="G29" s="364"/>
      <c r="H29" s="365"/>
      <c r="I29" s="365"/>
      <c r="J29" s="365"/>
      <c r="K29" s="365"/>
      <c r="L29" s="365"/>
      <c r="M29" s="365"/>
      <c r="N29" s="365"/>
      <c r="O29" s="365"/>
      <c r="P29" s="365"/>
      <c r="Q29" s="365"/>
      <c r="R29" s="365"/>
      <c r="S29" s="365"/>
      <c r="T29" s="365"/>
      <c r="U29" s="365"/>
      <c r="V29" s="365"/>
      <c r="W29" s="365"/>
      <c r="X29" s="365"/>
      <c r="Y29" s="365"/>
      <c r="Z29" s="364"/>
      <c r="AA29" s="365"/>
      <c r="AB29" s="365"/>
      <c r="AC29" s="378"/>
      <c r="AD29" s="397"/>
    </row>
    <row r="30" spans="2:30" s="126" customFormat="1" ht="15.75" customHeight="1" x14ac:dyDescent="0.15">
      <c r="B30" s="581"/>
      <c r="C30" s="582"/>
      <c r="D30" s="582"/>
      <c r="E30" s="582"/>
      <c r="F30" s="583"/>
      <c r="G30" s="134"/>
      <c r="H30" s="131" t="s">
        <v>377</v>
      </c>
      <c r="I30" s="131"/>
      <c r="J30" s="131"/>
      <c r="K30" s="131"/>
      <c r="L30" s="131"/>
      <c r="M30" s="131"/>
      <c r="N30" s="131"/>
      <c r="O30" s="131"/>
      <c r="P30" s="131"/>
      <c r="Q30" s="131"/>
      <c r="R30" s="131"/>
      <c r="S30" s="131"/>
      <c r="T30" s="131"/>
      <c r="U30" s="131"/>
      <c r="V30" s="131"/>
      <c r="W30" s="131"/>
      <c r="X30" s="131"/>
      <c r="Y30" s="131"/>
      <c r="Z30" s="134"/>
      <c r="AA30" s="133" t="s">
        <v>133</v>
      </c>
      <c r="AB30" s="133" t="s">
        <v>134</v>
      </c>
      <c r="AC30" s="133" t="s">
        <v>135</v>
      </c>
      <c r="AD30" s="398"/>
    </row>
    <row r="31" spans="2:30" s="126" customFormat="1" ht="18.75" customHeight="1" x14ac:dyDescent="0.15">
      <c r="B31" s="581"/>
      <c r="C31" s="582"/>
      <c r="D31" s="582"/>
      <c r="E31" s="582"/>
      <c r="F31" s="583"/>
      <c r="G31" s="134"/>
      <c r="H31" s="131"/>
      <c r="I31" s="357" t="s">
        <v>1</v>
      </c>
      <c r="J31" s="589" t="s">
        <v>371</v>
      </c>
      <c r="K31" s="590"/>
      <c r="L31" s="590"/>
      <c r="M31" s="590"/>
      <c r="N31" s="590"/>
      <c r="O31" s="590"/>
      <c r="P31" s="590"/>
      <c r="Q31" s="590"/>
      <c r="R31" s="590"/>
      <c r="S31" s="590"/>
      <c r="T31" s="590"/>
      <c r="U31" s="359"/>
      <c r="V31" s="591"/>
      <c r="W31" s="592"/>
      <c r="X31" s="359" t="s">
        <v>2</v>
      </c>
      <c r="Y31" s="131"/>
      <c r="Z31" s="134"/>
      <c r="AA31" s="136"/>
      <c r="AB31" s="135"/>
      <c r="AC31" s="136"/>
      <c r="AD31" s="389"/>
    </row>
    <row r="32" spans="2:30" s="126" customFormat="1" ht="18.75" customHeight="1" x14ac:dyDescent="0.15">
      <c r="B32" s="581"/>
      <c r="C32" s="582"/>
      <c r="D32" s="582"/>
      <c r="E32" s="582"/>
      <c r="F32" s="583"/>
      <c r="G32" s="134"/>
      <c r="H32" s="131"/>
      <c r="I32" s="141" t="s">
        <v>100</v>
      </c>
      <c r="J32" s="399" t="s">
        <v>372</v>
      </c>
      <c r="K32" s="139"/>
      <c r="L32" s="139"/>
      <c r="M32" s="139"/>
      <c r="N32" s="139"/>
      <c r="O32" s="139"/>
      <c r="P32" s="139"/>
      <c r="Q32" s="139"/>
      <c r="R32" s="139"/>
      <c r="S32" s="139"/>
      <c r="T32" s="139"/>
      <c r="U32" s="140"/>
      <c r="V32" s="593"/>
      <c r="W32" s="594"/>
      <c r="X32" s="140" t="s">
        <v>2</v>
      </c>
      <c r="Y32" s="393"/>
      <c r="Z32" s="391"/>
      <c r="AA32" s="135" t="s">
        <v>128</v>
      </c>
      <c r="AB32" s="135" t="s">
        <v>134</v>
      </c>
      <c r="AC32" s="135" t="s">
        <v>128</v>
      </c>
      <c r="AD32" s="389"/>
    </row>
    <row r="33" spans="2:31" s="126" customFormat="1" ht="6" customHeight="1" x14ac:dyDescent="0.15">
      <c r="B33" s="584"/>
      <c r="C33" s="585"/>
      <c r="D33" s="585"/>
      <c r="E33" s="585"/>
      <c r="F33" s="586"/>
      <c r="G33" s="138"/>
      <c r="H33" s="139"/>
      <c r="I33" s="139"/>
      <c r="J33" s="139"/>
      <c r="K33" s="139"/>
      <c r="L33" s="139"/>
      <c r="M33" s="139"/>
      <c r="N33" s="139"/>
      <c r="O33" s="139"/>
      <c r="P33" s="139"/>
      <c r="Q33" s="139"/>
      <c r="R33" s="139"/>
      <c r="S33" s="139"/>
      <c r="T33" s="394"/>
      <c r="U33" s="394"/>
      <c r="V33" s="139"/>
      <c r="W33" s="139"/>
      <c r="X33" s="139"/>
      <c r="Y33" s="139"/>
      <c r="Z33" s="138"/>
      <c r="AA33" s="139"/>
      <c r="AB33" s="139"/>
      <c r="AC33" s="385"/>
      <c r="AD33" s="395"/>
    </row>
    <row r="34" spans="2:31" s="126" customFormat="1" ht="9.75" customHeight="1" x14ac:dyDescent="0.15">
      <c r="B34" s="396"/>
      <c r="C34" s="396"/>
      <c r="D34" s="396"/>
      <c r="E34" s="396"/>
      <c r="F34" s="396"/>
      <c r="G34" s="131"/>
      <c r="H34" s="131"/>
      <c r="I34" s="131"/>
      <c r="J34" s="131"/>
      <c r="K34" s="131"/>
      <c r="L34" s="131"/>
      <c r="M34" s="131"/>
      <c r="N34" s="131"/>
      <c r="O34" s="131"/>
      <c r="P34" s="131"/>
      <c r="Q34" s="131"/>
      <c r="R34" s="131"/>
      <c r="S34" s="131"/>
      <c r="T34" s="393"/>
      <c r="U34" s="393"/>
      <c r="V34" s="131"/>
      <c r="W34" s="131"/>
      <c r="X34" s="131"/>
      <c r="Y34" s="131"/>
      <c r="Z34" s="131"/>
      <c r="AA34" s="131"/>
      <c r="AB34" s="131"/>
      <c r="AC34" s="131"/>
      <c r="AD34" s="131"/>
    </row>
    <row r="35" spans="2:31" s="126" customFormat="1" ht="13.5" customHeight="1" x14ac:dyDescent="0.15">
      <c r="B35" s="131" t="s">
        <v>378</v>
      </c>
      <c r="C35" s="396"/>
      <c r="D35" s="396"/>
      <c r="E35" s="396"/>
      <c r="F35" s="396"/>
      <c r="G35" s="131"/>
      <c r="H35" s="131"/>
      <c r="I35" s="131"/>
      <c r="J35" s="131"/>
      <c r="K35" s="131"/>
      <c r="L35" s="131"/>
      <c r="M35" s="131"/>
      <c r="N35" s="131"/>
      <c r="O35" s="131"/>
      <c r="P35" s="131"/>
      <c r="Q35" s="131"/>
      <c r="R35" s="131"/>
      <c r="S35" s="131"/>
      <c r="T35" s="393"/>
      <c r="U35" s="393"/>
      <c r="V35" s="131"/>
      <c r="W35" s="131"/>
      <c r="X35" s="131"/>
      <c r="Y35" s="131"/>
      <c r="Z35" s="131"/>
      <c r="AA35" s="131"/>
      <c r="AB35" s="131"/>
      <c r="AC35" s="131"/>
      <c r="AD35" s="131"/>
    </row>
    <row r="36" spans="2:31" s="126" customFormat="1" ht="6.75" customHeight="1" x14ac:dyDescent="0.15">
      <c r="B36" s="396"/>
      <c r="C36" s="396"/>
      <c r="D36" s="396"/>
      <c r="E36" s="396"/>
      <c r="F36" s="396"/>
      <c r="G36" s="131"/>
      <c r="H36" s="131"/>
      <c r="I36" s="131"/>
      <c r="J36" s="131"/>
      <c r="K36" s="131"/>
      <c r="L36" s="131"/>
      <c r="M36" s="131"/>
      <c r="N36" s="131"/>
      <c r="O36" s="131"/>
      <c r="P36" s="131"/>
      <c r="Q36" s="131"/>
      <c r="R36" s="131"/>
      <c r="S36" s="131"/>
      <c r="T36" s="393"/>
      <c r="U36" s="393"/>
      <c r="V36" s="131"/>
      <c r="W36" s="131"/>
      <c r="X36" s="131"/>
      <c r="Y36" s="131"/>
      <c r="Z36" s="131"/>
      <c r="AA36" s="131"/>
      <c r="AB36" s="131"/>
      <c r="AC36" s="131"/>
      <c r="AD36" s="131"/>
    </row>
    <row r="37" spans="2:31" s="126" customFormat="1" ht="4.5" customHeight="1" x14ac:dyDescent="0.15">
      <c r="B37" s="578" t="s">
        <v>369</v>
      </c>
      <c r="C37" s="579"/>
      <c r="D37" s="579"/>
      <c r="E37" s="579"/>
      <c r="F37" s="580"/>
      <c r="G37" s="364"/>
      <c r="H37" s="365"/>
      <c r="I37" s="365"/>
      <c r="J37" s="365"/>
      <c r="K37" s="365"/>
      <c r="L37" s="365"/>
      <c r="M37" s="365"/>
      <c r="N37" s="365"/>
      <c r="O37" s="365"/>
      <c r="P37" s="365"/>
      <c r="Q37" s="365"/>
      <c r="R37" s="365"/>
      <c r="S37" s="365"/>
      <c r="T37" s="365"/>
      <c r="U37" s="365"/>
      <c r="V37" s="365"/>
      <c r="W37" s="365"/>
      <c r="X37" s="365"/>
      <c r="Y37" s="365"/>
      <c r="Z37" s="364"/>
      <c r="AA37" s="365"/>
      <c r="AB37" s="365"/>
      <c r="AC37" s="378"/>
      <c r="AD37" s="397"/>
    </row>
    <row r="38" spans="2:31" s="126" customFormat="1" ht="15.75" customHeight="1" x14ac:dyDescent="0.15">
      <c r="B38" s="581"/>
      <c r="C38" s="582"/>
      <c r="D38" s="582"/>
      <c r="E38" s="582"/>
      <c r="F38" s="583"/>
      <c r="G38" s="134"/>
      <c r="H38" s="131" t="s">
        <v>379</v>
      </c>
      <c r="I38" s="131"/>
      <c r="J38" s="131"/>
      <c r="K38" s="131"/>
      <c r="L38" s="131"/>
      <c r="M38" s="131"/>
      <c r="N38" s="131"/>
      <c r="O38" s="131"/>
      <c r="P38" s="131"/>
      <c r="Q38" s="131"/>
      <c r="R38" s="131"/>
      <c r="S38" s="131"/>
      <c r="T38" s="131"/>
      <c r="U38" s="131"/>
      <c r="V38" s="131"/>
      <c r="W38" s="131"/>
      <c r="X38" s="131"/>
      <c r="Y38" s="131"/>
      <c r="Z38" s="134"/>
      <c r="AA38" s="133" t="s">
        <v>133</v>
      </c>
      <c r="AB38" s="133" t="s">
        <v>134</v>
      </c>
      <c r="AC38" s="133" t="s">
        <v>135</v>
      </c>
      <c r="AD38" s="398"/>
    </row>
    <row r="39" spans="2:31" s="126" customFormat="1" ht="18.75" customHeight="1" x14ac:dyDescent="0.15">
      <c r="B39" s="581"/>
      <c r="C39" s="582"/>
      <c r="D39" s="582"/>
      <c r="E39" s="582"/>
      <c r="F39" s="583"/>
      <c r="G39" s="134"/>
      <c r="H39" s="131"/>
      <c r="I39" s="357" t="s">
        <v>1</v>
      </c>
      <c r="J39" s="589" t="s">
        <v>371</v>
      </c>
      <c r="K39" s="590"/>
      <c r="L39" s="590"/>
      <c r="M39" s="590"/>
      <c r="N39" s="590"/>
      <c r="O39" s="590"/>
      <c r="P39" s="590"/>
      <c r="Q39" s="590"/>
      <c r="R39" s="590"/>
      <c r="S39" s="590"/>
      <c r="T39" s="590"/>
      <c r="U39" s="359"/>
      <c r="V39" s="598"/>
      <c r="W39" s="591"/>
      <c r="X39" s="359" t="s">
        <v>2</v>
      </c>
      <c r="Y39" s="131"/>
      <c r="Z39" s="134"/>
      <c r="AA39" s="136"/>
      <c r="AB39" s="135"/>
      <c r="AC39" s="136"/>
      <c r="AD39" s="389"/>
    </row>
    <row r="40" spans="2:31" s="126" customFormat="1" ht="18.75" customHeight="1" x14ac:dyDescent="0.15">
      <c r="B40" s="581"/>
      <c r="C40" s="582"/>
      <c r="D40" s="582"/>
      <c r="E40" s="582"/>
      <c r="F40" s="583"/>
      <c r="G40" s="134"/>
      <c r="H40" s="131"/>
      <c r="I40" s="141" t="s">
        <v>100</v>
      </c>
      <c r="J40" s="399" t="s">
        <v>372</v>
      </c>
      <c r="K40" s="139"/>
      <c r="L40" s="139"/>
      <c r="M40" s="139"/>
      <c r="N40" s="139"/>
      <c r="O40" s="139"/>
      <c r="P40" s="139"/>
      <c r="Q40" s="139"/>
      <c r="R40" s="139"/>
      <c r="S40" s="139"/>
      <c r="T40" s="139"/>
      <c r="U40" s="140"/>
      <c r="V40" s="598"/>
      <c r="W40" s="591"/>
      <c r="X40" s="140" t="s">
        <v>2</v>
      </c>
      <c r="Y40" s="393"/>
      <c r="Z40" s="391"/>
      <c r="AA40" s="135" t="s">
        <v>128</v>
      </c>
      <c r="AB40" s="135" t="s">
        <v>134</v>
      </c>
      <c r="AC40" s="135" t="s">
        <v>128</v>
      </c>
      <c r="AD40" s="389"/>
    </row>
    <row r="41" spans="2:31" s="126" customFormat="1" ht="6" customHeight="1" x14ac:dyDescent="0.15">
      <c r="B41" s="584"/>
      <c r="C41" s="585"/>
      <c r="D41" s="585"/>
      <c r="E41" s="585"/>
      <c r="F41" s="586"/>
      <c r="G41" s="138"/>
      <c r="H41" s="139"/>
      <c r="I41" s="139"/>
      <c r="J41" s="139"/>
      <c r="K41" s="139"/>
      <c r="L41" s="139"/>
      <c r="M41" s="139"/>
      <c r="N41" s="139"/>
      <c r="O41" s="139"/>
      <c r="P41" s="139"/>
      <c r="Q41" s="139"/>
      <c r="R41" s="139"/>
      <c r="S41" s="139"/>
      <c r="T41" s="394"/>
      <c r="U41" s="394"/>
      <c r="V41" s="139"/>
      <c r="W41" s="139"/>
      <c r="X41" s="139"/>
      <c r="Y41" s="139"/>
      <c r="Z41" s="138"/>
      <c r="AA41" s="139"/>
      <c r="AB41" s="139"/>
      <c r="AC41" s="385"/>
      <c r="AD41" s="395"/>
    </row>
    <row r="42" spans="2:31" s="126" customFormat="1" ht="4.5" customHeight="1" x14ac:dyDescent="0.15">
      <c r="B42" s="578" t="s">
        <v>380</v>
      </c>
      <c r="C42" s="579"/>
      <c r="D42" s="579"/>
      <c r="E42" s="579"/>
      <c r="F42" s="580"/>
      <c r="G42" s="364"/>
      <c r="H42" s="365"/>
      <c r="I42" s="365"/>
      <c r="J42" s="365"/>
      <c r="K42" s="365"/>
      <c r="L42" s="365"/>
      <c r="M42" s="365"/>
      <c r="N42" s="365"/>
      <c r="O42" s="365"/>
      <c r="P42" s="365"/>
      <c r="Q42" s="365"/>
      <c r="R42" s="365"/>
      <c r="S42" s="365"/>
      <c r="T42" s="365"/>
      <c r="U42" s="365"/>
      <c r="V42" s="365"/>
      <c r="W42" s="365"/>
      <c r="X42" s="365"/>
      <c r="Y42" s="365"/>
      <c r="Z42" s="364"/>
      <c r="AA42" s="365"/>
      <c r="AB42" s="365"/>
      <c r="AC42" s="378"/>
      <c r="AD42" s="397"/>
    </row>
    <row r="43" spans="2:31" s="126" customFormat="1" ht="15.75" customHeight="1" x14ac:dyDescent="0.15">
      <c r="B43" s="581"/>
      <c r="C43" s="582"/>
      <c r="D43" s="582"/>
      <c r="E43" s="582"/>
      <c r="F43" s="583"/>
      <c r="G43" s="134"/>
      <c r="H43" s="131" t="s">
        <v>381</v>
      </c>
      <c r="I43" s="131"/>
      <c r="J43" s="131"/>
      <c r="K43" s="131"/>
      <c r="L43" s="131"/>
      <c r="M43" s="131"/>
      <c r="N43" s="131"/>
      <c r="O43" s="131"/>
      <c r="P43" s="131"/>
      <c r="Q43" s="131"/>
      <c r="R43" s="131"/>
      <c r="S43" s="131"/>
      <c r="T43" s="131"/>
      <c r="U43" s="131"/>
      <c r="V43" s="131"/>
      <c r="W43" s="131"/>
      <c r="X43" s="131"/>
      <c r="Y43" s="131"/>
      <c r="Z43" s="134"/>
      <c r="AA43" s="133" t="s">
        <v>133</v>
      </c>
      <c r="AB43" s="133" t="s">
        <v>134</v>
      </c>
      <c r="AC43" s="133" t="s">
        <v>135</v>
      </c>
      <c r="AD43" s="398"/>
    </row>
    <row r="44" spans="2:31" s="126" customFormat="1" ht="30" customHeight="1" x14ac:dyDescent="0.15">
      <c r="B44" s="581"/>
      <c r="C44" s="582"/>
      <c r="D44" s="582"/>
      <c r="E44" s="582"/>
      <c r="F44" s="583"/>
      <c r="G44" s="134"/>
      <c r="H44" s="131"/>
      <c r="I44" s="357" t="s">
        <v>1</v>
      </c>
      <c r="J44" s="599" t="s">
        <v>382</v>
      </c>
      <c r="K44" s="600"/>
      <c r="L44" s="600"/>
      <c r="M44" s="600"/>
      <c r="N44" s="600"/>
      <c r="O44" s="600"/>
      <c r="P44" s="600"/>
      <c r="Q44" s="600"/>
      <c r="R44" s="600"/>
      <c r="S44" s="600"/>
      <c r="T44" s="600"/>
      <c r="U44" s="601"/>
      <c r="V44" s="598"/>
      <c r="W44" s="591"/>
      <c r="X44" s="359" t="s">
        <v>2</v>
      </c>
      <c r="Y44" s="131"/>
      <c r="Z44" s="134"/>
      <c r="AA44" s="136"/>
      <c r="AB44" s="135"/>
      <c r="AC44" s="136"/>
      <c r="AD44" s="389"/>
    </row>
    <row r="45" spans="2:31" s="126" customFormat="1" ht="33" customHeight="1" x14ac:dyDescent="0.15">
      <c r="B45" s="581"/>
      <c r="C45" s="582"/>
      <c r="D45" s="582"/>
      <c r="E45" s="582"/>
      <c r="F45" s="583"/>
      <c r="G45" s="134"/>
      <c r="H45" s="131"/>
      <c r="I45" s="357" t="s">
        <v>100</v>
      </c>
      <c r="J45" s="599" t="s">
        <v>383</v>
      </c>
      <c r="K45" s="600"/>
      <c r="L45" s="600"/>
      <c r="M45" s="600"/>
      <c r="N45" s="600"/>
      <c r="O45" s="600"/>
      <c r="P45" s="600"/>
      <c r="Q45" s="600"/>
      <c r="R45" s="600"/>
      <c r="S45" s="600"/>
      <c r="T45" s="600"/>
      <c r="U45" s="601"/>
      <c r="V45" s="598"/>
      <c r="W45" s="591"/>
      <c r="X45" s="140" t="s">
        <v>2</v>
      </c>
      <c r="Y45" s="393"/>
      <c r="Z45" s="391"/>
      <c r="AA45" s="135" t="s">
        <v>128</v>
      </c>
      <c r="AB45" s="135" t="s">
        <v>134</v>
      </c>
      <c r="AC45" s="135" t="s">
        <v>128</v>
      </c>
      <c r="AD45" s="389"/>
    </row>
    <row r="46" spans="2:31" s="126" customFormat="1" ht="6" customHeight="1" x14ac:dyDescent="0.15">
      <c r="B46" s="584"/>
      <c r="C46" s="585"/>
      <c r="D46" s="585"/>
      <c r="E46" s="585"/>
      <c r="F46" s="586"/>
      <c r="G46" s="138"/>
      <c r="H46" s="139"/>
      <c r="I46" s="139"/>
      <c r="J46" s="139"/>
      <c r="K46" s="139"/>
      <c r="L46" s="139"/>
      <c r="M46" s="139"/>
      <c r="N46" s="139"/>
      <c r="O46" s="139"/>
      <c r="P46" s="139"/>
      <c r="Q46" s="139"/>
      <c r="R46" s="139"/>
      <c r="S46" s="139"/>
      <c r="T46" s="394"/>
      <c r="U46" s="394"/>
      <c r="V46" s="139"/>
      <c r="W46" s="139"/>
      <c r="X46" s="139"/>
      <c r="Y46" s="139"/>
      <c r="Z46" s="138"/>
      <c r="AA46" s="139"/>
      <c r="AB46" s="139"/>
      <c r="AC46" s="385"/>
      <c r="AD46" s="395"/>
    </row>
    <row r="47" spans="2:31" s="126" customFormat="1" ht="6" customHeight="1" x14ac:dyDescent="0.15">
      <c r="B47" s="396"/>
      <c r="C47" s="396"/>
      <c r="D47" s="396"/>
      <c r="E47" s="396"/>
      <c r="F47" s="396"/>
      <c r="G47" s="131"/>
      <c r="H47" s="131"/>
      <c r="I47" s="131"/>
      <c r="J47" s="131"/>
      <c r="K47" s="131"/>
      <c r="L47" s="131"/>
      <c r="M47" s="131"/>
      <c r="N47" s="131"/>
      <c r="O47" s="131"/>
      <c r="P47" s="131"/>
      <c r="Q47" s="131"/>
      <c r="R47" s="131"/>
      <c r="S47" s="131"/>
      <c r="T47" s="393"/>
      <c r="U47" s="393"/>
      <c r="V47" s="131"/>
      <c r="W47" s="131"/>
      <c r="X47" s="131"/>
      <c r="Y47" s="131"/>
      <c r="Z47" s="131"/>
      <c r="AA47" s="131"/>
      <c r="AB47" s="131"/>
      <c r="AC47" s="131"/>
      <c r="AD47" s="131"/>
    </row>
    <row r="48" spans="2:31" s="126" customFormat="1" ht="13.5" customHeight="1" x14ac:dyDescent="0.15">
      <c r="B48" s="596" t="s">
        <v>384</v>
      </c>
      <c r="C48" s="597"/>
      <c r="D48" s="400" t="s">
        <v>385</v>
      </c>
      <c r="E48" s="400"/>
      <c r="F48" s="400"/>
      <c r="G48" s="400"/>
      <c r="H48" s="400"/>
      <c r="I48" s="400"/>
      <c r="J48" s="400"/>
      <c r="K48" s="400"/>
      <c r="L48" s="400"/>
      <c r="M48" s="400"/>
      <c r="N48" s="400"/>
      <c r="O48" s="400"/>
      <c r="P48" s="400"/>
      <c r="Q48" s="400"/>
      <c r="R48" s="400"/>
      <c r="S48" s="400"/>
      <c r="T48" s="400"/>
      <c r="U48" s="400"/>
      <c r="V48" s="400"/>
      <c r="W48" s="400"/>
      <c r="X48" s="400"/>
      <c r="Y48" s="400"/>
      <c r="Z48" s="400"/>
      <c r="AA48" s="400"/>
      <c r="AB48" s="400"/>
      <c r="AC48" s="400"/>
      <c r="AD48" s="400"/>
      <c r="AE48" s="131"/>
    </row>
    <row r="49" spans="2:31" s="126" customFormat="1" ht="13.5" customHeight="1" x14ac:dyDescent="0.15">
      <c r="B49" s="417"/>
      <c r="C49" s="418"/>
      <c r="D49" s="400"/>
      <c r="E49" s="400"/>
      <c r="F49" s="400"/>
      <c r="G49" s="400"/>
      <c r="H49" s="400"/>
      <c r="I49" s="400"/>
      <c r="J49" s="400"/>
      <c r="K49" s="400"/>
      <c r="L49" s="400"/>
      <c r="M49" s="400"/>
      <c r="N49" s="400"/>
      <c r="O49" s="400"/>
      <c r="P49" s="400"/>
      <c r="Q49" s="400"/>
      <c r="R49" s="400"/>
      <c r="S49" s="400"/>
      <c r="T49" s="400"/>
      <c r="U49" s="400"/>
      <c r="V49" s="400"/>
      <c r="W49" s="400"/>
      <c r="X49" s="400"/>
      <c r="Y49" s="400"/>
      <c r="Z49" s="400"/>
      <c r="AA49" s="400"/>
      <c r="AB49" s="400"/>
      <c r="AC49" s="400"/>
      <c r="AD49" s="400"/>
      <c r="AE49" s="131"/>
    </row>
    <row r="50" spans="2:31" s="126" customFormat="1" x14ac:dyDescent="0.15">
      <c r="B50" s="419" t="s">
        <v>386</v>
      </c>
      <c r="C50" s="418"/>
      <c r="D50" s="400"/>
      <c r="E50" s="400"/>
      <c r="F50" s="400"/>
      <c r="G50" s="400"/>
      <c r="H50" s="400"/>
      <c r="I50" s="400"/>
      <c r="J50" s="400"/>
      <c r="K50" s="400"/>
      <c r="L50" s="400"/>
      <c r="M50" s="400"/>
      <c r="N50" s="400"/>
      <c r="O50" s="400"/>
      <c r="P50" s="400"/>
      <c r="Q50" s="400"/>
      <c r="R50" s="400"/>
      <c r="S50" s="400"/>
      <c r="T50" s="400"/>
      <c r="U50" s="400"/>
      <c r="V50" s="400"/>
      <c r="W50" s="400"/>
      <c r="X50" s="400"/>
      <c r="Y50" s="400"/>
      <c r="Z50" s="400"/>
      <c r="AA50" s="400"/>
      <c r="AB50" s="400"/>
      <c r="AC50" s="400"/>
      <c r="AD50" s="400"/>
      <c r="AE50" s="131"/>
    </row>
    <row r="51" spans="2:31" s="126" customFormat="1" x14ac:dyDescent="0.15">
      <c r="B51" s="1" t="s">
        <v>387</v>
      </c>
      <c r="C51" s="2"/>
      <c r="D51" s="1"/>
      <c r="E51" s="1"/>
      <c r="F51" s="1"/>
      <c r="G51" s="1"/>
      <c r="H51" s="1"/>
      <c r="I51" s="1"/>
      <c r="J51" s="1" t="s">
        <v>106</v>
      </c>
      <c r="K51" s="1"/>
      <c r="L51" s="1"/>
      <c r="M51" s="1"/>
      <c r="N51" s="1"/>
      <c r="O51" s="1"/>
      <c r="P51" s="1"/>
      <c r="Q51" s="1"/>
      <c r="R51" s="1"/>
      <c r="S51" s="1"/>
      <c r="T51" s="1"/>
      <c r="U51" s="1"/>
      <c r="V51" s="1"/>
      <c r="W51" s="1"/>
      <c r="X51" s="1"/>
      <c r="Y51" s="1"/>
      <c r="Z51" s="1"/>
      <c r="AA51" s="1"/>
      <c r="AB51" s="1"/>
      <c r="AC51" s="1"/>
      <c r="AD51" s="416"/>
      <c r="AE51" s="131"/>
    </row>
    <row r="52" spans="2:31" s="126" customFormat="1" x14ac:dyDescent="0.15">
      <c r="B52" s="1"/>
      <c r="C52" s="2" t="s">
        <v>3</v>
      </c>
      <c r="D52" s="1"/>
      <c r="E52" s="1"/>
      <c r="F52" s="1"/>
      <c r="G52" s="1"/>
      <c r="H52" s="1"/>
      <c r="I52" s="1"/>
      <c r="J52" s="1"/>
      <c r="K52" s="1"/>
      <c r="L52" s="1"/>
      <c r="M52" s="1"/>
      <c r="N52" s="1"/>
      <c r="O52" s="1"/>
      <c r="P52" s="1"/>
      <c r="Q52" s="1"/>
      <c r="R52" s="1"/>
      <c r="S52" s="1"/>
      <c r="T52" s="1"/>
      <c r="U52" s="1"/>
      <c r="V52" s="96"/>
      <c r="W52" s="1"/>
      <c r="X52" s="1"/>
      <c r="Y52" s="1"/>
      <c r="Z52" s="1"/>
      <c r="AA52" s="1"/>
      <c r="AB52" s="1"/>
      <c r="AC52" s="1"/>
      <c r="AD52" s="401"/>
      <c r="AE52" s="131"/>
    </row>
    <row r="53" spans="2:31" s="126" customFormat="1" x14ac:dyDescent="0.15">
      <c r="B53" s="1"/>
      <c r="C53" s="1"/>
      <c r="D53" s="3"/>
      <c r="E53" s="420" t="s">
        <v>388</v>
      </c>
      <c r="F53" s="420"/>
      <c r="G53" s="420"/>
      <c r="H53" s="420"/>
      <c r="I53" s="420"/>
      <c r="J53" s="420"/>
      <c r="K53" s="420"/>
      <c r="L53" s="420"/>
      <c r="M53" s="420"/>
      <c r="N53" s="420"/>
      <c r="O53" s="420"/>
      <c r="P53" s="420"/>
      <c r="Q53" s="420"/>
      <c r="R53" s="420"/>
      <c r="S53" s="420"/>
      <c r="T53" s="420"/>
      <c r="U53" s="420"/>
      <c r="V53" s="420"/>
      <c r="W53" s="420"/>
      <c r="X53" s="420"/>
      <c r="Y53" s="420"/>
      <c r="Z53" s="420"/>
      <c r="AA53" s="420"/>
      <c r="AB53" s="420"/>
      <c r="AC53" s="420"/>
      <c r="AD53" s="402"/>
      <c r="AE53" s="131"/>
    </row>
    <row r="54" spans="2:31" s="126" customFormat="1" x14ac:dyDescent="0.15">
      <c r="B54" s="1"/>
      <c r="C54" s="1"/>
      <c r="D54" s="3"/>
      <c r="E54" s="420" t="s">
        <v>389</v>
      </c>
      <c r="F54" s="420"/>
      <c r="G54" s="420"/>
      <c r="H54" s="420"/>
      <c r="I54" s="420"/>
      <c r="J54" s="420"/>
      <c r="K54" s="420"/>
      <c r="L54" s="420"/>
      <c r="M54" s="420"/>
      <c r="N54" s="420"/>
      <c r="O54" s="420"/>
      <c r="P54" s="420"/>
      <c r="Q54" s="420"/>
      <c r="R54" s="420"/>
      <c r="S54" s="420"/>
      <c r="T54" s="420"/>
      <c r="U54" s="420"/>
      <c r="V54" s="420"/>
      <c r="W54" s="420"/>
      <c r="X54" s="420"/>
      <c r="Y54" s="420"/>
      <c r="Z54" s="420"/>
      <c r="AA54" s="420"/>
      <c r="AB54" s="420"/>
      <c r="AC54" s="420"/>
      <c r="AD54" s="402"/>
      <c r="AE54" s="131"/>
    </row>
    <row r="55" spans="2:31" s="403" customFormat="1" x14ac:dyDescent="0.15">
      <c r="B55" s="1"/>
      <c r="C55" s="2"/>
      <c r="D55" s="1"/>
      <c r="E55" s="1"/>
      <c r="F55" s="1"/>
      <c r="G55" s="1"/>
      <c r="H55" s="1"/>
      <c r="I55" s="1"/>
      <c r="J55" s="1"/>
      <c r="K55" s="1"/>
      <c r="L55" s="1"/>
      <c r="M55" s="1"/>
      <c r="N55" s="1"/>
      <c r="O55" s="1"/>
      <c r="P55" s="1"/>
      <c r="Q55" s="1"/>
      <c r="R55" s="1"/>
      <c r="S55" s="1"/>
      <c r="T55" s="1"/>
      <c r="U55" s="1"/>
      <c r="V55" s="1"/>
      <c r="W55" s="1"/>
      <c r="X55" s="1"/>
      <c r="Y55" s="1"/>
      <c r="Z55" s="1"/>
      <c r="AA55" s="1"/>
      <c r="AB55" s="1"/>
      <c r="AC55" s="1"/>
    </row>
    <row r="56" spans="2:31" x14ac:dyDescent="0.15">
      <c r="B56" s="1" t="s">
        <v>101</v>
      </c>
      <c r="C56" s="2"/>
      <c r="D56" s="1"/>
      <c r="E56" s="1"/>
      <c r="F56" s="1"/>
      <c r="G56" s="1"/>
      <c r="H56" s="1"/>
      <c r="I56" s="1"/>
      <c r="J56" s="1"/>
      <c r="K56" s="1"/>
      <c r="L56" s="1"/>
      <c r="M56" s="1"/>
      <c r="N56" s="1"/>
      <c r="O56" s="1"/>
      <c r="P56" s="1"/>
      <c r="Q56" s="1"/>
      <c r="R56" s="1"/>
      <c r="S56" s="1"/>
      <c r="T56" s="1"/>
      <c r="U56" s="1"/>
      <c r="V56" s="1"/>
      <c r="W56" s="1"/>
      <c r="X56" s="1"/>
      <c r="Y56" s="1"/>
      <c r="Z56" s="1"/>
      <c r="AA56" s="1"/>
      <c r="AB56" s="1"/>
      <c r="AC56" s="1"/>
      <c r="AD56" s="403"/>
    </row>
    <row r="57" spans="2:31" x14ac:dyDescent="0.15">
      <c r="B57" s="1"/>
      <c r="C57" s="2" t="s">
        <v>108</v>
      </c>
      <c r="D57" s="1"/>
      <c r="E57" s="1"/>
      <c r="F57" s="1"/>
      <c r="G57" s="1"/>
      <c r="H57" s="1"/>
      <c r="I57" s="1"/>
      <c r="J57" s="1"/>
      <c r="K57" s="1"/>
      <c r="L57" s="1"/>
      <c r="M57" s="1"/>
      <c r="N57" s="1"/>
      <c r="O57" s="1"/>
      <c r="P57" s="1" t="s">
        <v>107</v>
      </c>
      <c r="Q57" s="1"/>
      <c r="R57" s="1"/>
      <c r="S57" s="1"/>
      <c r="T57" s="1"/>
      <c r="U57" s="1"/>
      <c r="V57" s="1"/>
      <c r="W57" s="1"/>
      <c r="X57" s="1"/>
      <c r="Y57" s="1"/>
      <c r="Z57" s="1"/>
      <c r="AA57" s="1"/>
      <c r="AB57" s="1"/>
      <c r="AC57" s="1"/>
      <c r="AD57" s="403"/>
    </row>
    <row r="58" spans="2:31" s="403" customFormat="1" ht="13.15" customHeight="1" x14ac:dyDescent="0.15">
      <c r="B58" s="1"/>
      <c r="C58" s="2"/>
      <c r="D58" s="3"/>
      <c r="E58" s="420" t="s">
        <v>390</v>
      </c>
      <c r="F58" s="420"/>
      <c r="G58" s="420"/>
      <c r="H58" s="420"/>
      <c r="I58" s="420"/>
      <c r="J58" s="420"/>
      <c r="K58" s="420"/>
      <c r="L58" s="420"/>
      <c r="M58" s="420"/>
      <c r="N58" s="420"/>
      <c r="O58" s="420"/>
      <c r="P58" s="420"/>
      <c r="Q58" s="420"/>
      <c r="R58" s="420"/>
      <c r="S58" s="420"/>
      <c r="T58" s="420"/>
      <c r="U58" s="420"/>
      <c r="V58" s="420"/>
      <c r="W58" s="420"/>
      <c r="X58" s="420"/>
      <c r="Y58" s="420"/>
      <c r="Z58" s="420"/>
      <c r="AA58" s="420"/>
      <c r="AB58" s="420"/>
      <c r="AC58" s="420"/>
      <c r="AD58" s="377"/>
    </row>
    <row r="59" spans="2:31" s="403" customFormat="1" ht="13.15" customHeight="1" x14ac:dyDescent="0.15">
      <c r="B59" s="1"/>
      <c r="C59" s="2"/>
      <c r="D59" s="3"/>
      <c r="E59" s="420" t="s">
        <v>391</v>
      </c>
      <c r="F59" s="420"/>
      <c r="G59" s="420"/>
      <c r="H59" s="420"/>
      <c r="I59" s="420"/>
      <c r="J59" s="420"/>
      <c r="K59" s="420"/>
      <c r="L59" s="420"/>
      <c r="M59" s="420"/>
      <c r="N59" s="420"/>
      <c r="O59" s="420"/>
      <c r="P59" s="420"/>
      <c r="Q59" s="420"/>
      <c r="R59" s="420"/>
      <c r="S59" s="420"/>
      <c r="T59" s="420"/>
      <c r="U59" s="420"/>
      <c r="V59" s="420"/>
      <c r="W59" s="420"/>
      <c r="X59" s="420"/>
      <c r="Y59" s="420"/>
      <c r="Z59" s="420"/>
      <c r="AA59" s="420"/>
      <c r="AB59" s="420"/>
      <c r="AC59" s="420"/>
      <c r="AD59" s="377"/>
    </row>
    <row r="60" spans="2:31" s="403" customFormat="1" ht="13.5" customHeight="1" x14ac:dyDescent="0.15">
      <c r="B60" s="1"/>
      <c r="C60" s="1"/>
      <c r="D60" s="1"/>
      <c r="E60" s="420" t="s">
        <v>4</v>
      </c>
      <c r="F60" s="420"/>
      <c r="G60" s="420"/>
      <c r="H60" s="420"/>
      <c r="I60" s="420"/>
      <c r="J60" s="420"/>
      <c r="K60" s="420"/>
      <c r="L60" s="420"/>
      <c r="M60" s="420"/>
      <c r="N60" s="420"/>
      <c r="O60" s="420"/>
      <c r="P60" s="420"/>
      <c r="Q60" s="420"/>
      <c r="R60" s="420"/>
      <c r="S60" s="420"/>
      <c r="T60" s="420"/>
      <c r="U60" s="420"/>
      <c r="V60" s="420"/>
      <c r="W60" s="420"/>
      <c r="X60" s="420"/>
      <c r="Y60" s="420"/>
      <c r="Z60" s="420"/>
      <c r="AA60" s="420"/>
      <c r="AB60" s="420"/>
      <c r="AC60" s="420"/>
      <c r="AD60" s="377"/>
    </row>
    <row r="61" spans="2:31" s="403" customFormat="1" ht="13.5" customHeight="1" x14ac:dyDescent="0.15">
      <c r="B61" s="404"/>
      <c r="C61" s="377"/>
      <c r="D61" s="377"/>
      <c r="E61" s="377"/>
      <c r="F61" s="377"/>
      <c r="G61" s="377"/>
      <c r="H61" s="377"/>
      <c r="I61" s="377"/>
      <c r="J61" s="377"/>
      <c r="K61" s="377"/>
      <c r="L61" s="377"/>
      <c r="M61" s="377"/>
      <c r="N61" s="377"/>
      <c r="O61" s="377"/>
      <c r="P61" s="377"/>
      <c r="Q61" s="377"/>
      <c r="R61" s="377"/>
      <c r="S61" s="377"/>
      <c r="T61" s="377"/>
      <c r="U61" s="377"/>
      <c r="V61" s="377"/>
      <c r="W61" s="377"/>
      <c r="X61" s="377"/>
      <c r="Y61" s="377"/>
      <c r="Z61" s="377"/>
      <c r="AA61" s="377"/>
      <c r="AB61" s="377"/>
      <c r="AC61" s="377"/>
      <c r="AD61" s="377"/>
    </row>
    <row r="62" spans="2:31" s="403" customFormat="1" x14ac:dyDescent="0.15">
      <c r="B62" s="404"/>
      <c r="C62" s="377"/>
      <c r="D62" s="377"/>
      <c r="E62" s="377"/>
      <c r="F62" s="377"/>
      <c r="G62" s="377"/>
      <c r="H62" s="377"/>
      <c r="I62" s="377"/>
      <c r="J62" s="377"/>
      <c r="K62" s="377"/>
      <c r="L62" s="377"/>
      <c r="M62" s="377"/>
      <c r="N62" s="377"/>
      <c r="O62" s="377"/>
      <c r="P62" s="377"/>
      <c r="Q62" s="377"/>
      <c r="R62" s="377"/>
      <c r="S62" s="377"/>
      <c r="T62" s="377"/>
      <c r="U62" s="377"/>
      <c r="V62" s="377"/>
      <c r="W62" s="377"/>
      <c r="X62" s="377"/>
      <c r="Y62" s="377"/>
      <c r="Z62" s="377"/>
      <c r="AA62" s="377"/>
      <c r="AB62" s="377"/>
      <c r="AC62" s="377"/>
      <c r="AD62" s="377"/>
    </row>
    <row r="63" spans="2:31" s="403" customFormat="1" x14ac:dyDescent="0.15">
      <c r="B63" s="404"/>
      <c r="C63" s="377"/>
      <c r="D63" s="377"/>
      <c r="E63" s="377"/>
      <c r="F63" s="377"/>
      <c r="G63" s="377"/>
      <c r="H63" s="377"/>
      <c r="I63" s="377"/>
      <c r="J63" s="377"/>
      <c r="K63" s="377"/>
      <c r="L63" s="377"/>
      <c r="M63" s="377"/>
      <c r="N63" s="377"/>
      <c r="O63" s="377"/>
      <c r="P63" s="377"/>
      <c r="Q63" s="377"/>
      <c r="R63" s="377"/>
      <c r="S63" s="377"/>
      <c r="T63" s="377"/>
      <c r="U63" s="377"/>
      <c r="V63" s="377"/>
      <c r="W63" s="377"/>
      <c r="X63" s="377"/>
      <c r="Y63" s="377"/>
      <c r="Z63" s="377"/>
      <c r="AA63" s="377"/>
      <c r="AB63" s="377"/>
      <c r="AC63" s="377"/>
      <c r="AD63" s="377"/>
    </row>
    <row r="64" spans="2:31" s="403" customFormat="1" x14ac:dyDescent="0.15">
      <c r="B64" s="404"/>
      <c r="C64" s="377"/>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row>
    <row r="65" ht="156" customHeight="1" x14ac:dyDescent="0.15"/>
    <row r="86" spans="12:12" x14ac:dyDescent="0.15">
      <c r="L86" s="405"/>
    </row>
  </sheetData>
  <mergeCells count="31">
    <mergeCell ref="B48:C48"/>
    <mergeCell ref="B29:F33"/>
    <mergeCell ref="J31:T31"/>
    <mergeCell ref="V31:W31"/>
    <mergeCell ref="V32:W32"/>
    <mergeCell ref="B37:F41"/>
    <mergeCell ref="J39:T39"/>
    <mergeCell ref="V39:W39"/>
    <mergeCell ref="V40:W40"/>
    <mergeCell ref="B42:F46"/>
    <mergeCell ref="J44:U44"/>
    <mergeCell ref="V44:W44"/>
    <mergeCell ref="J45:U45"/>
    <mergeCell ref="V45:W45"/>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1"/>
  <printOptions horizontalCentered="1"/>
  <pageMargins left="0.70866141732283472" right="0.39370078740157483" top="0.51181102362204722" bottom="0.35433070866141736" header="0.31496062992125984" footer="0.31496062992125984"/>
  <pageSetup paperSize="9" scale="9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G9:G13 JC9:JC13 SY9:SY13 ACU9:ACU13 AMQ9:AMQ13 AWM9:AWM13 BGI9:BGI13 BQE9:BQE13 CAA9:CAA13 CJW9:CJW13 CTS9:CTS13 DDO9:DDO13 DNK9:DNK13 DXG9:DXG13 EHC9:EHC13 EQY9:EQY13 FAU9:FAU13 FKQ9:FKQ13 FUM9:FUM13 GEI9:GEI13 GOE9:GOE13 GYA9:GYA13 HHW9:HHW13 HRS9:HRS13 IBO9:IBO13 ILK9:ILK13 IVG9:IVG13 JFC9:JFC13 JOY9:JOY13 JYU9:JYU13 KIQ9:KIQ13 KSM9:KSM13 LCI9:LCI13 LME9:LME13 LWA9:LWA13 MFW9:MFW13 MPS9:MPS13 MZO9:MZO13 NJK9:NJK13 NTG9:NTG13 ODC9:ODC13 OMY9:OMY13 OWU9:OWU13 PGQ9:PGQ13 PQM9:PQM13 QAI9:QAI13 QKE9:QKE13 QUA9:QUA13 RDW9:RDW13 RNS9:RNS13 RXO9:RXO13 SHK9:SHK13 SRG9:SRG13 TBC9:TBC13 TKY9:TKY13 TUU9:TUU13 UEQ9:UEQ13 UOM9:UOM13 UYI9:UYI13 VIE9:VIE13 VSA9:VSA13 WBW9:WBW13 WLS9:WLS13 WVO9:WVO13 G65549:G65553 JC65549:JC65553 SY65549:SY65553 ACU65549:ACU65553 AMQ65549:AMQ65553 AWM65549:AWM65553 BGI65549:BGI65553 BQE65549:BQE65553 CAA65549:CAA65553 CJW65549:CJW65553 CTS65549:CTS65553 DDO65549:DDO65553 DNK65549:DNK65553 DXG65549:DXG65553 EHC65549:EHC65553 EQY65549:EQY65553 FAU65549:FAU65553 FKQ65549:FKQ65553 FUM65549:FUM65553 GEI65549:GEI65553 GOE65549:GOE65553 GYA65549:GYA65553 HHW65549:HHW65553 HRS65549:HRS65553 IBO65549:IBO65553 ILK65549:ILK65553 IVG65549:IVG65553 JFC65549:JFC65553 JOY65549:JOY65553 JYU65549:JYU65553 KIQ65549:KIQ65553 KSM65549:KSM65553 LCI65549:LCI65553 LME65549:LME65553 LWA65549:LWA65553 MFW65549:MFW65553 MPS65549:MPS65553 MZO65549:MZO65553 NJK65549:NJK65553 NTG65549:NTG65553 ODC65549:ODC65553 OMY65549:OMY65553 OWU65549:OWU65553 PGQ65549:PGQ65553 PQM65549:PQM65553 QAI65549:QAI65553 QKE65549:QKE65553 QUA65549:QUA65553 RDW65549:RDW65553 RNS65549:RNS65553 RXO65549:RXO65553 SHK65549:SHK65553 SRG65549:SRG65553 TBC65549:TBC65553 TKY65549:TKY65553 TUU65549:TUU65553 UEQ65549:UEQ65553 UOM65549:UOM65553 UYI65549:UYI65553 VIE65549:VIE65553 VSA65549:VSA65553 WBW65549:WBW65553 WLS65549:WLS65553 WVO65549:WVO65553 G131085:G131089 JC131085:JC131089 SY131085:SY131089 ACU131085:ACU131089 AMQ131085:AMQ131089 AWM131085:AWM131089 BGI131085:BGI131089 BQE131085:BQE131089 CAA131085:CAA131089 CJW131085:CJW131089 CTS131085:CTS131089 DDO131085:DDO131089 DNK131085:DNK131089 DXG131085:DXG131089 EHC131085:EHC131089 EQY131085:EQY131089 FAU131085:FAU131089 FKQ131085:FKQ131089 FUM131085:FUM131089 GEI131085:GEI131089 GOE131085:GOE131089 GYA131085:GYA131089 HHW131085:HHW131089 HRS131085:HRS131089 IBO131085:IBO131089 ILK131085:ILK131089 IVG131085:IVG131089 JFC131085:JFC131089 JOY131085:JOY131089 JYU131085:JYU131089 KIQ131085:KIQ131089 KSM131085:KSM131089 LCI131085:LCI131089 LME131085:LME131089 LWA131085:LWA131089 MFW131085:MFW131089 MPS131085:MPS131089 MZO131085:MZO131089 NJK131085:NJK131089 NTG131085:NTG131089 ODC131085:ODC131089 OMY131085:OMY131089 OWU131085:OWU131089 PGQ131085:PGQ131089 PQM131085:PQM131089 QAI131085:QAI131089 QKE131085:QKE131089 QUA131085:QUA131089 RDW131085:RDW131089 RNS131085:RNS131089 RXO131085:RXO131089 SHK131085:SHK131089 SRG131085:SRG131089 TBC131085:TBC131089 TKY131085:TKY131089 TUU131085:TUU131089 UEQ131085:UEQ131089 UOM131085:UOM131089 UYI131085:UYI131089 VIE131085:VIE131089 VSA131085:VSA131089 WBW131085:WBW131089 WLS131085:WLS131089 WVO131085:WVO131089 G196621:G196625 JC196621:JC196625 SY196621:SY196625 ACU196621:ACU196625 AMQ196621:AMQ196625 AWM196621:AWM196625 BGI196621:BGI196625 BQE196621:BQE196625 CAA196621:CAA196625 CJW196621:CJW196625 CTS196621:CTS196625 DDO196621:DDO196625 DNK196621:DNK196625 DXG196621:DXG196625 EHC196621:EHC196625 EQY196621:EQY196625 FAU196621:FAU196625 FKQ196621:FKQ196625 FUM196621:FUM196625 GEI196621:GEI196625 GOE196621:GOE196625 GYA196621:GYA196625 HHW196621:HHW196625 HRS196621:HRS196625 IBO196621:IBO196625 ILK196621:ILK196625 IVG196621:IVG196625 JFC196621:JFC196625 JOY196621:JOY196625 JYU196621:JYU196625 KIQ196621:KIQ196625 KSM196621:KSM196625 LCI196621:LCI196625 LME196621:LME196625 LWA196621:LWA196625 MFW196621:MFW196625 MPS196621:MPS196625 MZO196621:MZO196625 NJK196621:NJK196625 NTG196621:NTG196625 ODC196621:ODC196625 OMY196621:OMY196625 OWU196621:OWU196625 PGQ196621:PGQ196625 PQM196621:PQM196625 QAI196621:QAI196625 QKE196621:QKE196625 QUA196621:QUA196625 RDW196621:RDW196625 RNS196621:RNS196625 RXO196621:RXO196625 SHK196621:SHK196625 SRG196621:SRG196625 TBC196621:TBC196625 TKY196621:TKY196625 TUU196621:TUU196625 UEQ196621:UEQ196625 UOM196621:UOM196625 UYI196621:UYI196625 VIE196621:VIE196625 VSA196621:VSA196625 WBW196621:WBW196625 WLS196621:WLS196625 WVO196621:WVO196625 G262157:G262161 JC262157:JC262161 SY262157:SY262161 ACU262157:ACU262161 AMQ262157:AMQ262161 AWM262157:AWM262161 BGI262157:BGI262161 BQE262157:BQE262161 CAA262157:CAA262161 CJW262157:CJW262161 CTS262157:CTS262161 DDO262157:DDO262161 DNK262157:DNK262161 DXG262157:DXG262161 EHC262157:EHC262161 EQY262157:EQY262161 FAU262157:FAU262161 FKQ262157:FKQ262161 FUM262157:FUM262161 GEI262157:GEI262161 GOE262157:GOE262161 GYA262157:GYA262161 HHW262157:HHW262161 HRS262157:HRS262161 IBO262157:IBO262161 ILK262157:ILK262161 IVG262157:IVG262161 JFC262157:JFC262161 JOY262157:JOY262161 JYU262157:JYU262161 KIQ262157:KIQ262161 KSM262157:KSM262161 LCI262157:LCI262161 LME262157:LME262161 LWA262157:LWA262161 MFW262157:MFW262161 MPS262157:MPS262161 MZO262157:MZO262161 NJK262157:NJK262161 NTG262157:NTG262161 ODC262157:ODC262161 OMY262157:OMY262161 OWU262157:OWU262161 PGQ262157:PGQ262161 PQM262157:PQM262161 QAI262157:QAI262161 QKE262157:QKE262161 QUA262157:QUA262161 RDW262157:RDW262161 RNS262157:RNS262161 RXO262157:RXO262161 SHK262157:SHK262161 SRG262157:SRG262161 TBC262157:TBC262161 TKY262157:TKY262161 TUU262157:TUU262161 UEQ262157:UEQ262161 UOM262157:UOM262161 UYI262157:UYI262161 VIE262157:VIE262161 VSA262157:VSA262161 WBW262157:WBW262161 WLS262157:WLS262161 WVO262157:WVO262161 G327693:G327697 JC327693:JC327697 SY327693:SY327697 ACU327693:ACU327697 AMQ327693:AMQ327697 AWM327693:AWM327697 BGI327693:BGI327697 BQE327693:BQE327697 CAA327693:CAA327697 CJW327693:CJW327697 CTS327693:CTS327697 DDO327693:DDO327697 DNK327693:DNK327697 DXG327693:DXG327697 EHC327693:EHC327697 EQY327693:EQY327697 FAU327693:FAU327697 FKQ327693:FKQ327697 FUM327693:FUM327697 GEI327693:GEI327697 GOE327693:GOE327697 GYA327693:GYA327697 HHW327693:HHW327697 HRS327693:HRS327697 IBO327693:IBO327697 ILK327693:ILK327697 IVG327693:IVG327697 JFC327693:JFC327697 JOY327693:JOY327697 JYU327693:JYU327697 KIQ327693:KIQ327697 KSM327693:KSM327697 LCI327693:LCI327697 LME327693:LME327697 LWA327693:LWA327697 MFW327693:MFW327697 MPS327693:MPS327697 MZO327693:MZO327697 NJK327693:NJK327697 NTG327693:NTG327697 ODC327693:ODC327697 OMY327693:OMY327697 OWU327693:OWU327697 PGQ327693:PGQ327697 PQM327693:PQM327697 QAI327693:QAI327697 QKE327693:QKE327697 QUA327693:QUA327697 RDW327693:RDW327697 RNS327693:RNS327697 RXO327693:RXO327697 SHK327693:SHK327697 SRG327693:SRG327697 TBC327693:TBC327697 TKY327693:TKY327697 TUU327693:TUU327697 UEQ327693:UEQ327697 UOM327693:UOM327697 UYI327693:UYI327697 VIE327693:VIE327697 VSA327693:VSA327697 WBW327693:WBW327697 WLS327693:WLS327697 WVO327693:WVO327697 G393229:G393233 JC393229:JC393233 SY393229:SY393233 ACU393229:ACU393233 AMQ393229:AMQ393233 AWM393229:AWM393233 BGI393229:BGI393233 BQE393229:BQE393233 CAA393229:CAA393233 CJW393229:CJW393233 CTS393229:CTS393233 DDO393229:DDO393233 DNK393229:DNK393233 DXG393229:DXG393233 EHC393229:EHC393233 EQY393229:EQY393233 FAU393229:FAU393233 FKQ393229:FKQ393233 FUM393229:FUM393233 GEI393229:GEI393233 GOE393229:GOE393233 GYA393229:GYA393233 HHW393229:HHW393233 HRS393229:HRS393233 IBO393229:IBO393233 ILK393229:ILK393233 IVG393229:IVG393233 JFC393229:JFC393233 JOY393229:JOY393233 JYU393229:JYU393233 KIQ393229:KIQ393233 KSM393229:KSM393233 LCI393229:LCI393233 LME393229:LME393233 LWA393229:LWA393233 MFW393229:MFW393233 MPS393229:MPS393233 MZO393229:MZO393233 NJK393229:NJK393233 NTG393229:NTG393233 ODC393229:ODC393233 OMY393229:OMY393233 OWU393229:OWU393233 PGQ393229:PGQ393233 PQM393229:PQM393233 QAI393229:QAI393233 QKE393229:QKE393233 QUA393229:QUA393233 RDW393229:RDW393233 RNS393229:RNS393233 RXO393229:RXO393233 SHK393229:SHK393233 SRG393229:SRG393233 TBC393229:TBC393233 TKY393229:TKY393233 TUU393229:TUU393233 UEQ393229:UEQ393233 UOM393229:UOM393233 UYI393229:UYI393233 VIE393229:VIE393233 VSA393229:VSA393233 WBW393229:WBW393233 WLS393229:WLS393233 WVO393229:WVO393233 G458765:G458769 JC458765:JC458769 SY458765:SY458769 ACU458765:ACU458769 AMQ458765:AMQ458769 AWM458765:AWM458769 BGI458765:BGI458769 BQE458765:BQE458769 CAA458765:CAA458769 CJW458765:CJW458769 CTS458765:CTS458769 DDO458765:DDO458769 DNK458765:DNK458769 DXG458765:DXG458769 EHC458765:EHC458769 EQY458765:EQY458769 FAU458765:FAU458769 FKQ458765:FKQ458769 FUM458765:FUM458769 GEI458765:GEI458769 GOE458765:GOE458769 GYA458765:GYA458769 HHW458765:HHW458769 HRS458765:HRS458769 IBO458765:IBO458769 ILK458765:ILK458769 IVG458765:IVG458769 JFC458765:JFC458769 JOY458765:JOY458769 JYU458765:JYU458769 KIQ458765:KIQ458769 KSM458765:KSM458769 LCI458765:LCI458769 LME458765:LME458769 LWA458765:LWA458769 MFW458765:MFW458769 MPS458765:MPS458769 MZO458765:MZO458769 NJK458765:NJK458769 NTG458765:NTG458769 ODC458765:ODC458769 OMY458765:OMY458769 OWU458765:OWU458769 PGQ458765:PGQ458769 PQM458765:PQM458769 QAI458765:QAI458769 QKE458765:QKE458769 QUA458765:QUA458769 RDW458765:RDW458769 RNS458765:RNS458769 RXO458765:RXO458769 SHK458765:SHK458769 SRG458765:SRG458769 TBC458765:TBC458769 TKY458765:TKY458769 TUU458765:TUU458769 UEQ458765:UEQ458769 UOM458765:UOM458769 UYI458765:UYI458769 VIE458765:VIE458769 VSA458765:VSA458769 WBW458765:WBW458769 WLS458765:WLS458769 WVO458765:WVO458769 G524301:G524305 JC524301:JC524305 SY524301:SY524305 ACU524301:ACU524305 AMQ524301:AMQ524305 AWM524301:AWM524305 BGI524301:BGI524305 BQE524301:BQE524305 CAA524301:CAA524305 CJW524301:CJW524305 CTS524301:CTS524305 DDO524301:DDO524305 DNK524301:DNK524305 DXG524301:DXG524305 EHC524301:EHC524305 EQY524301:EQY524305 FAU524301:FAU524305 FKQ524301:FKQ524305 FUM524301:FUM524305 GEI524301:GEI524305 GOE524301:GOE524305 GYA524301:GYA524305 HHW524301:HHW524305 HRS524301:HRS524305 IBO524301:IBO524305 ILK524301:ILK524305 IVG524301:IVG524305 JFC524301:JFC524305 JOY524301:JOY524305 JYU524301:JYU524305 KIQ524301:KIQ524305 KSM524301:KSM524305 LCI524301:LCI524305 LME524301:LME524305 LWA524301:LWA524305 MFW524301:MFW524305 MPS524301:MPS524305 MZO524301:MZO524305 NJK524301:NJK524305 NTG524301:NTG524305 ODC524301:ODC524305 OMY524301:OMY524305 OWU524301:OWU524305 PGQ524301:PGQ524305 PQM524301:PQM524305 QAI524301:QAI524305 QKE524301:QKE524305 QUA524301:QUA524305 RDW524301:RDW524305 RNS524301:RNS524305 RXO524301:RXO524305 SHK524301:SHK524305 SRG524301:SRG524305 TBC524301:TBC524305 TKY524301:TKY524305 TUU524301:TUU524305 UEQ524301:UEQ524305 UOM524301:UOM524305 UYI524301:UYI524305 VIE524301:VIE524305 VSA524301:VSA524305 WBW524301:WBW524305 WLS524301:WLS524305 WVO524301:WVO524305 G589837:G589841 JC589837:JC589841 SY589837:SY589841 ACU589837:ACU589841 AMQ589837:AMQ589841 AWM589837:AWM589841 BGI589837:BGI589841 BQE589837:BQE589841 CAA589837:CAA589841 CJW589837:CJW589841 CTS589837:CTS589841 DDO589837:DDO589841 DNK589837:DNK589841 DXG589837:DXG589841 EHC589837:EHC589841 EQY589837:EQY589841 FAU589837:FAU589841 FKQ589837:FKQ589841 FUM589837:FUM589841 GEI589837:GEI589841 GOE589837:GOE589841 GYA589837:GYA589841 HHW589837:HHW589841 HRS589837:HRS589841 IBO589837:IBO589841 ILK589837:ILK589841 IVG589837:IVG589841 JFC589837:JFC589841 JOY589837:JOY589841 JYU589837:JYU589841 KIQ589837:KIQ589841 KSM589837:KSM589841 LCI589837:LCI589841 LME589837:LME589841 LWA589837:LWA589841 MFW589837:MFW589841 MPS589837:MPS589841 MZO589837:MZO589841 NJK589837:NJK589841 NTG589837:NTG589841 ODC589837:ODC589841 OMY589837:OMY589841 OWU589837:OWU589841 PGQ589837:PGQ589841 PQM589837:PQM589841 QAI589837:QAI589841 QKE589837:QKE589841 QUA589837:QUA589841 RDW589837:RDW589841 RNS589837:RNS589841 RXO589837:RXO589841 SHK589837:SHK589841 SRG589837:SRG589841 TBC589837:TBC589841 TKY589837:TKY589841 TUU589837:TUU589841 UEQ589837:UEQ589841 UOM589837:UOM589841 UYI589837:UYI589841 VIE589837:VIE589841 VSA589837:VSA589841 WBW589837:WBW589841 WLS589837:WLS589841 WVO589837:WVO589841 G655373:G655377 JC655373:JC655377 SY655373:SY655377 ACU655373:ACU655377 AMQ655373:AMQ655377 AWM655373:AWM655377 BGI655373:BGI655377 BQE655373:BQE655377 CAA655373:CAA655377 CJW655373:CJW655377 CTS655373:CTS655377 DDO655373:DDO655377 DNK655373:DNK655377 DXG655373:DXG655377 EHC655373:EHC655377 EQY655373:EQY655377 FAU655373:FAU655377 FKQ655373:FKQ655377 FUM655373:FUM655377 GEI655373:GEI655377 GOE655373:GOE655377 GYA655373:GYA655377 HHW655373:HHW655377 HRS655373:HRS655377 IBO655373:IBO655377 ILK655373:ILK655377 IVG655373:IVG655377 JFC655373:JFC655377 JOY655373:JOY655377 JYU655373:JYU655377 KIQ655373:KIQ655377 KSM655373:KSM655377 LCI655373:LCI655377 LME655373:LME655377 LWA655373:LWA655377 MFW655373:MFW655377 MPS655373:MPS655377 MZO655373:MZO655377 NJK655373:NJK655377 NTG655373:NTG655377 ODC655373:ODC655377 OMY655373:OMY655377 OWU655373:OWU655377 PGQ655373:PGQ655377 PQM655373:PQM655377 QAI655373:QAI655377 QKE655373:QKE655377 QUA655373:QUA655377 RDW655373:RDW655377 RNS655373:RNS655377 RXO655373:RXO655377 SHK655373:SHK655377 SRG655373:SRG655377 TBC655373:TBC655377 TKY655373:TKY655377 TUU655373:TUU655377 UEQ655373:UEQ655377 UOM655373:UOM655377 UYI655373:UYI655377 VIE655373:VIE655377 VSA655373:VSA655377 WBW655373:WBW655377 WLS655373:WLS655377 WVO655373:WVO655377 G720909:G720913 JC720909:JC720913 SY720909:SY720913 ACU720909:ACU720913 AMQ720909:AMQ720913 AWM720909:AWM720913 BGI720909:BGI720913 BQE720909:BQE720913 CAA720909:CAA720913 CJW720909:CJW720913 CTS720909:CTS720913 DDO720909:DDO720913 DNK720909:DNK720913 DXG720909:DXG720913 EHC720909:EHC720913 EQY720909:EQY720913 FAU720909:FAU720913 FKQ720909:FKQ720913 FUM720909:FUM720913 GEI720909:GEI720913 GOE720909:GOE720913 GYA720909:GYA720913 HHW720909:HHW720913 HRS720909:HRS720913 IBO720909:IBO720913 ILK720909:ILK720913 IVG720909:IVG720913 JFC720909:JFC720913 JOY720909:JOY720913 JYU720909:JYU720913 KIQ720909:KIQ720913 KSM720909:KSM720913 LCI720909:LCI720913 LME720909:LME720913 LWA720909:LWA720913 MFW720909:MFW720913 MPS720909:MPS720913 MZO720909:MZO720913 NJK720909:NJK720913 NTG720909:NTG720913 ODC720909:ODC720913 OMY720909:OMY720913 OWU720909:OWU720913 PGQ720909:PGQ720913 PQM720909:PQM720913 QAI720909:QAI720913 QKE720909:QKE720913 QUA720909:QUA720913 RDW720909:RDW720913 RNS720909:RNS720913 RXO720909:RXO720913 SHK720909:SHK720913 SRG720909:SRG720913 TBC720909:TBC720913 TKY720909:TKY720913 TUU720909:TUU720913 UEQ720909:UEQ720913 UOM720909:UOM720913 UYI720909:UYI720913 VIE720909:VIE720913 VSA720909:VSA720913 WBW720909:WBW720913 WLS720909:WLS720913 WVO720909:WVO720913 G786445:G786449 JC786445:JC786449 SY786445:SY786449 ACU786445:ACU786449 AMQ786445:AMQ786449 AWM786445:AWM786449 BGI786445:BGI786449 BQE786445:BQE786449 CAA786445:CAA786449 CJW786445:CJW786449 CTS786445:CTS786449 DDO786445:DDO786449 DNK786445:DNK786449 DXG786445:DXG786449 EHC786445:EHC786449 EQY786445:EQY786449 FAU786445:FAU786449 FKQ786445:FKQ786449 FUM786445:FUM786449 GEI786445:GEI786449 GOE786445:GOE786449 GYA786445:GYA786449 HHW786445:HHW786449 HRS786445:HRS786449 IBO786445:IBO786449 ILK786445:ILK786449 IVG786445:IVG786449 JFC786445:JFC786449 JOY786445:JOY786449 JYU786445:JYU786449 KIQ786445:KIQ786449 KSM786445:KSM786449 LCI786445:LCI786449 LME786445:LME786449 LWA786445:LWA786449 MFW786445:MFW786449 MPS786445:MPS786449 MZO786445:MZO786449 NJK786445:NJK786449 NTG786445:NTG786449 ODC786445:ODC786449 OMY786445:OMY786449 OWU786445:OWU786449 PGQ786445:PGQ786449 PQM786445:PQM786449 QAI786445:QAI786449 QKE786445:QKE786449 QUA786445:QUA786449 RDW786445:RDW786449 RNS786445:RNS786449 RXO786445:RXO786449 SHK786445:SHK786449 SRG786445:SRG786449 TBC786445:TBC786449 TKY786445:TKY786449 TUU786445:TUU786449 UEQ786445:UEQ786449 UOM786445:UOM786449 UYI786445:UYI786449 VIE786445:VIE786449 VSA786445:VSA786449 WBW786445:WBW786449 WLS786445:WLS786449 WVO786445:WVO786449 G851981:G851985 JC851981:JC851985 SY851981:SY851985 ACU851981:ACU851985 AMQ851981:AMQ851985 AWM851981:AWM851985 BGI851981:BGI851985 BQE851981:BQE851985 CAA851981:CAA851985 CJW851981:CJW851985 CTS851981:CTS851985 DDO851981:DDO851985 DNK851981:DNK851985 DXG851981:DXG851985 EHC851981:EHC851985 EQY851981:EQY851985 FAU851981:FAU851985 FKQ851981:FKQ851985 FUM851981:FUM851985 GEI851981:GEI851985 GOE851981:GOE851985 GYA851981:GYA851985 HHW851981:HHW851985 HRS851981:HRS851985 IBO851981:IBO851985 ILK851981:ILK851985 IVG851981:IVG851985 JFC851981:JFC851985 JOY851981:JOY851985 JYU851981:JYU851985 KIQ851981:KIQ851985 KSM851981:KSM851985 LCI851981:LCI851985 LME851981:LME851985 LWA851981:LWA851985 MFW851981:MFW851985 MPS851981:MPS851985 MZO851981:MZO851985 NJK851981:NJK851985 NTG851981:NTG851985 ODC851981:ODC851985 OMY851981:OMY851985 OWU851981:OWU851985 PGQ851981:PGQ851985 PQM851981:PQM851985 QAI851981:QAI851985 QKE851981:QKE851985 QUA851981:QUA851985 RDW851981:RDW851985 RNS851981:RNS851985 RXO851981:RXO851985 SHK851981:SHK851985 SRG851981:SRG851985 TBC851981:TBC851985 TKY851981:TKY851985 TUU851981:TUU851985 UEQ851981:UEQ851985 UOM851981:UOM851985 UYI851981:UYI851985 VIE851981:VIE851985 VSA851981:VSA851985 WBW851981:WBW851985 WLS851981:WLS851985 WVO851981:WVO851985 G917517:G917521 JC917517:JC917521 SY917517:SY917521 ACU917517:ACU917521 AMQ917517:AMQ917521 AWM917517:AWM917521 BGI917517:BGI917521 BQE917517:BQE917521 CAA917517:CAA917521 CJW917517:CJW917521 CTS917517:CTS917521 DDO917517:DDO917521 DNK917517:DNK917521 DXG917517:DXG917521 EHC917517:EHC917521 EQY917517:EQY917521 FAU917517:FAU917521 FKQ917517:FKQ917521 FUM917517:FUM917521 GEI917517:GEI917521 GOE917517:GOE917521 GYA917517:GYA917521 HHW917517:HHW917521 HRS917517:HRS917521 IBO917517:IBO917521 ILK917517:ILK917521 IVG917517:IVG917521 JFC917517:JFC917521 JOY917517:JOY917521 JYU917517:JYU917521 KIQ917517:KIQ917521 KSM917517:KSM917521 LCI917517:LCI917521 LME917517:LME917521 LWA917517:LWA917521 MFW917517:MFW917521 MPS917517:MPS917521 MZO917517:MZO917521 NJK917517:NJK917521 NTG917517:NTG917521 ODC917517:ODC917521 OMY917517:OMY917521 OWU917517:OWU917521 PGQ917517:PGQ917521 PQM917517:PQM917521 QAI917517:QAI917521 QKE917517:QKE917521 QUA917517:QUA917521 RDW917517:RDW917521 RNS917517:RNS917521 RXO917517:RXO917521 SHK917517:SHK917521 SRG917517:SRG917521 TBC917517:TBC917521 TKY917517:TKY917521 TUU917517:TUU917521 UEQ917517:UEQ917521 UOM917517:UOM917521 UYI917517:UYI917521 VIE917517:VIE917521 VSA917517:VSA917521 WBW917517:WBW917521 WLS917517:WLS917521 WVO917517:WVO917521 G983053:G983057 JC983053:JC983057 SY983053:SY983057 ACU983053:ACU983057 AMQ983053:AMQ983057 AWM983053:AWM983057 BGI983053:BGI983057 BQE983053:BQE983057 CAA983053:CAA983057 CJW983053:CJW983057 CTS983053:CTS983057 DDO983053:DDO983057 DNK983053:DNK983057 DXG983053:DXG983057 EHC983053:EHC983057 EQY983053:EQY983057 FAU983053:FAU983057 FKQ983053:FKQ983057 FUM983053:FUM983057 GEI983053:GEI983057 GOE983053:GOE983057 GYA983053:GYA983057 HHW983053:HHW983057 HRS983053:HRS983057 IBO983053:IBO983057 ILK983053:ILK983057 IVG983053:IVG983057 JFC983053:JFC983057 JOY983053:JOY983057 JYU983053:JYU983057 KIQ983053:KIQ983057 KSM983053:KSM983057 LCI983053:LCI983057 LME983053:LME983057 LWA983053:LWA983057 MFW983053:MFW983057 MPS983053:MPS983057 MZO983053:MZO983057 NJK983053:NJK983057 NTG983053:NTG983057 ODC983053:ODC983057 OMY983053:OMY983057 OWU983053:OWU983057 PGQ983053:PGQ983057 PQM983053:PQM983057 QAI983053:QAI983057 QKE983053:QKE983057 QUA983053:QUA983057 RDW983053:RDW983057 RNS983053:RNS983057 RXO983053:RXO983057 SHK983053:SHK983057 SRG983053:SRG983057 TBC983053:TBC983057 TKY983053:TKY983057 TUU983053:TUU983057 UEQ983053:UEQ983057 UOM983053:UOM983057 UYI983053:UYI983057 VIE983053:VIE983057 VSA983053:VSA983057 WBW983053:WBW983057 WLS983053:WLS983057 WVO983053:WVO983057 L9 JH9 TD9 ACZ9 AMV9 AWR9 BGN9 BQJ9 CAF9 CKB9 CTX9 DDT9 DNP9 DXL9 EHH9 ERD9 FAZ9 FKV9 FUR9 GEN9 GOJ9 GYF9 HIB9 HRX9 IBT9 ILP9 IVL9 JFH9 JPD9 JYZ9 KIV9 KSR9 LCN9 LMJ9 LWF9 MGB9 MPX9 MZT9 NJP9 NTL9 ODH9 OND9 OWZ9 PGV9 PQR9 QAN9 QKJ9 QUF9 REB9 RNX9 RXT9 SHP9 SRL9 TBH9 TLD9 TUZ9 UEV9 UOR9 UYN9 VIJ9 VSF9 WCB9 WLX9 WVT9 L65549 JH65549 TD65549 ACZ65549 AMV65549 AWR65549 BGN65549 BQJ65549 CAF65549 CKB65549 CTX65549 DDT65549 DNP65549 DXL65549 EHH65549 ERD65549 FAZ65549 FKV65549 FUR65549 GEN65549 GOJ65549 GYF65549 HIB65549 HRX65549 IBT65549 ILP65549 IVL65549 JFH65549 JPD65549 JYZ65549 KIV65549 KSR65549 LCN65549 LMJ65549 LWF65549 MGB65549 MPX65549 MZT65549 NJP65549 NTL65549 ODH65549 OND65549 OWZ65549 PGV65549 PQR65549 QAN65549 QKJ65549 QUF65549 REB65549 RNX65549 RXT65549 SHP65549 SRL65549 TBH65549 TLD65549 TUZ65549 UEV65549 UOR65549 UYN65549 VIJ65549 VSF65549 WCB65549 WLX65549 WVT65549 L131085 JH131085 TD131085 ACZ131085 AMV131085 AWR131085 BGN131085 BQJ131085 CAF131085 CKB131085 CTX131085 DDT131085 DNP131085 DXL131085 EHH131085 ERD131085 FAZ131085 FKV131085 FUR131085 GEN131085 GOJ131085 GYF131085 HIB131085 HRX131085 IBT131085 ILP131085 IVL131085 JFH131085 JPD131085 JYZ131085 KIV131085 KSR131085 LCN131085 LMJ131085 LWF131085 MGB131085 MPX131085 MZT131085 NJP131085 NTL131085 ODH131085 OND131085 OWZ131085 PGV131085 PQR131085 QAN131085 QKJ131085 QUF131085 REB131085 RNX131085 RXT131085 SHP131085 SRL131085 TBH131085 TLD131085 TUZ131085 UEV131085 UOR131085 UYN131085 VIJ131085 VSF131085 WCB131085 WLX131085 WVT131085 L196621 JH196621 TD196621 ACZ196621 AMV196621 AWR196621 BGN196621 BQJ196621 CAF196621 CKB196621 CTX196621 DDT196621 DNP196621 DXL196621 EHH196621 ERD196621 FAZ196621 FKV196621 FUR196621 GEN196621 GOJ196621 GYF196621 HIB196621 HRX196621 IBT196621 ILP196621 IVL196621 JFH196621 JPD196621 JYZ196621 KIV196621 KSR196621 LCN196621 LMJ196621 LWF196621 MGB196621 MPX196621 MZT196621 NJP196621 NTL196621 ODH196621 OND196621 OWZ196621 PGV196621 PQR196621 QAN196621 QKJ196621 QUF196621 REB196621 RNX196621 RXT196621 SHP196621 SRL196621 TBH196621 TLD196621 TUZ196621 UEV196621 UOR196621 UYN196621 VIJ196621 VSF196621 WCB196621 WLX196621 WVT196621 L262157 JH262157 TD262157 ACZ262157 AMV262157 AWR262157 BGN262157 BQJ262157 CAF262157 CKB262157 CTX262157 DDT262157 DNP262157 DXL262157 EHH262157 ERD262157 FAZ262157 FKV262157 FUR262157 GEN262157 GOJ262157 GYF262157 HIB262157 HRX262157 IBT262157 ILP262157 IVL262157 JFH262157 JPD262157 JYZ262157 KIV262157 KSR262157 LCN262157 LMJ262157 LWF262157 MGB262157 MPX262157 MZT262157 NJP262157 NTL262157 ODH262157 OND262157 OWZ262157 PGV262157 PQR262157 QAN262157 QKJ262157 QUF262157 REB262157 RNX262157 RXT262157 SHP262157 SRL262157 TBH262157 TLD262157 TUZ262157 UEV262157 UOR262157 UYN262157 VIJ262157 VSF262157 WCB262157 WLX262157 WVT262157 L327693 JH327693 TD327693 ACZ327693 AMV327693 AWR327693 BGN327693 BQJ327693 CAF327693 CKB327693 CTX327693 DDT327693 DNP327693 DXL327693 EHH327693 ERD327693 FAZ327693 FKV327693 FUR327693 GEN327693 GOJ327693 GYF327693 HIB327693 HRX327693 IBT327693 ILP327693 IVL327693 JFH327693 JPD327693 JYZ327693 KIV327693 KSR327693 LCN327693 LMJ327693 LWF327693 MGB327693 MPX327693 MZT327693 NJP327693 NTL327693 ODH327693 OND327693 OWZ327693 PGV327693 PQR327693 QAN327693 QKJ327693 QUF327693 REB327693 RNX327693 RXT327693 SHP327693 SRL327693 TBH327693 TLD327693 TUZ327693 UEV327693 UOR327693 UYN327693 VIJ327693 VSF327693 WCB327693 WLX327693 WVT327693 L393229 JH393229 TD393229 ACZ393229 AMV393229 AWR393229 BGN393229 BQJ393229 CAF393229 CKB393229 CTX393229 DDT393229 DNP393229 DXL393229 EHH393229 ERD393229 FAZ393229 FKV393229 FUR393229 GEN393229 GOJ393229 GYF393229 HIB393229 HRX393229 IBT393229 ILP393229 IVL393229 JFH393229 JPD393229 JYZ393229 KIV393229 KSR393229 LCN393229 LMJ393229 LWF393229 MGB393229 MPX393229 MZT393229 NJP393229 NTL393229 ODH393229 OND393229 OWZ393229 PGV393229 PQR393229 QAN393229 QKJ393229 QUF393229 REB393229 RNX393229 RXT393229 SHP393229 SRL393229 TBH393229 TLD393229 TUZ393229 UEV393229 UOR393229 UYN393229 VIJ393229 VSF393229 WCB393229 WLX393229 WVT393229 L458765 JH458765 TD458765 ACZ458765 AMV458765 AWR458765 BGN458765 BQJ458765 CAF458765 CKB458765 CTX458765 DDT458765 DNP458765 DXL458765 EHH458765 ERD458765 FAZ458765 FKV458765 FUR458765 GEN458765 GOJ458765 GYF458765 HIB458765 HRX458765 IBT458765 ILP458765 IVL458765 JFH458765 JPD458765 JYZ458765 KIV458765 KSR458765 LCN458765 LMJ458765 LWF458765 MGB458765 MPX458765 MZT458765 NJP458765 NTL458765 ODH458765 OND458765 OWZ458765 PGV458765 PQR458765 QAN458765 QKJ458765 QUF458765 REB458765 RNX458765 RXT458765 SHP458765 SRL458765 TBH458765 TLD458765 TUZ458765 UEV458765 UOR458765 UYN458765 VIJ458765 VSF458765 WCB458765 WLX458765 WVT458765 L524301 JH524301 TD524301 ACZ524301 AMV524301 AWR524301 BGN524301 BQJ524301 CAF524301 CKB524301 CTX524301 DDT524301 DNP524301 DXL524301 EHH524301 ERD524301 FAZ524301 FKV524301 FUR524301 GEN524301 GOJ524301 GYF524301 HIB524301 HRX524301 IBT524301 ILP524301 IVL524301 JFH524301 JPD524301 JYZ524301 KIV524301 KSR524301 LCN524301 LMJ524301 LWF524301 MGB524301 MPX524301 MZT524301 NJP524301 NTL524301 ODH524301 OND524301 OWZ524301 PGV524301 PQR524301 QAN524301 QKJ524301 QUF524301 REB524301 RNX524301 RXT524301 SHP524301 SRL524301 TBH524301 TLD524301 TUZ524301 UEV524301 UOR524301 UYN524301 VIJ524301 VSF524301 WCB524301 WLX524301 WVT524301 L589837 JH589837 TD589837 ACZ589837 AMV589837 AWR589837 BGN589837 BQJ589837 CAF589837 CKB589837 CTX589837 DDT589837 DNP589837 DXL589837 EHH589837 ERD589837 FAZ589837 FKV589837 FUR589837 GEN589837 GOJ589837 GYF589837 HIB589837 HRX589837 IBT589837 ILP589837 IVL589837 JFH589837 JPD589837 JYZ589837 KIV589837 KSR589837 LCN589837 LMJ589837 LWF589837 MGB589837 MPX589837 MZT589837 NJP589837 NTL589837 ODH589837 OND589837 OWZ589837 PGV589837 PQR589837 QAN589837 QKJ589837 QUF589837 REB589837 RNX589837 RXT589837 SHP589837 SRL589837 TBH589837 TLD589837 TUZ589837 UEV589837 UOR589837 UYN589837 VIJ589837 VSF589837 WCB589837 WLX589837 WVT589837 L655373 JH655373 TD655373 ACZ655373 AMV655373 AWR655373 BGN655373 BQJ655373 CAF655373 CKB655373 CTX655373 DDT655373 DNP655373 DXL655373 EHH655373 ERD655373 FAZ655373 FKV655373 FUR655373 GEN655373 GOJ655373 GYF655373 HIB655373 HRX655373 IBT655373 ILP655373 IVL655373 JFH655373 JPD655373 JYZ655373 KIV655373 KSR655373 LCN655373 LMJ655373 LWF655373 MGB655373 MPX655373 MZT655373 NJP655373 NTL655373 ODH655373 OND655373 OWZ655373 PGV655373 PQR655373 QAN655373 QKJ655373 QUF655373 REB655373 RNX655373 RXT655373 SHP655373 SRL655373 TBH655373 TLD655373 TUZ655373 UEV655373 UOR655373 UYN655373 VIJ655373 VSF655373 WCB655373 WLX655373 WVT655373 L720909 JH720909 TD720909 ACZ720909 AMV720909 AWR720909 BGN720909 BQJ720909 CAF720909 CKB720909 CTX720909 DDT720909 DNP720909 DXL720909 EHH720909 ERD720909 FAZ720909 FKV720909 FUR720909 GEN720909 GOJ720909 GYF720909 HIB720909 HRX720909 IBT720909 ILP720909 IVL720909 JFH720909 JPD720909 JYZ720909 KIV720909 KSR720909 LCN720909 LMJ720909 LWF720909 MGB720909 MPX720909 MZT720909 NJP720909 NTL720909 ODH720909 OND720909 OWZ720909 PGV720909 PQR720909 QAN720909 QKJ720909 QUF720909 REB720909 RNX720909 RXT720909 SHP720909 SRL720909 TBH720909 TLD720909 TUZ720909 UEV720909 UOR720909 UYN720909 VIJ720909 VSF720909 WCB720909 WLX720909 WVT720909 L786445 JH786445 TD786445 ACZ786445 AMV786445 AWR786445 BGN786445 BQJ786445 CAF786445 CKB786445 CTX786445 DDT786445 DNP786445 DXL786445 EHH786445 ERD786445 FAZ786445 FKV786445 FUR786445 GEN786445 GOJ786445 GYF786445 HIB786445 HRX786445 IBT786445 ILP786445 IVL786445 JFH786445 JPD786445 JYZ786445 KIV786445 KSR786445 LCN786445 LMJ786445 LWF786445 MGB786445 MPX786445 MZT786445 NJP786445 NTL786445 ODH786445 OND786445 OWZ786445 PGV786445 PQR786445 QAN786445 QKJ786445 QUF786445 REB786445 RNX786445 RXT786445 SHP786445 SRL786445 TBH786445 TLD786445 TUZ786445 UEV786445 UOR786445 UYN786445 VIJ786445 VSF786445 WCB786445 WLX786445 WVT786445 L851981 JH851981 TD851981 ACZ851981 AMV851981 AWR851981 BGN851981 BQJ851981 CAF851981 CKB851981 CTX851981 DDT851981 DNP851981 DXL851981 EHH851981 ERD851981 FAZ851981 FKV851981 FUR851981 GEN851981 GOJ851981 GYF851981 HIB851981 HRX851981 IBT851981 ILP851981 IVL851981 JFH851981 JPD851981 JYZ851981 KIV851981 KSR851981 LCN851981 LMJ851981 LWF851981 MGB851981 MPX851981 MZT851981 NJP851981 NTL851981 ODH851981 OND851981 OWZ851981 PGV851981 PQR851981 QAN851981 QKJ851981 QUF851981 REB851981 RNX851981 RXT851981 SHP851981 SRL851981 TBH851981 TLD851981 TUZ851981 UEV851981 UOR851981 UYN851981 VIJ851981 VSF851981 WCB851981 WLX851981 WVT851981 L917517 JH917517 TD917517 ACZ917517 AMV917517 AWR917517 BGN917517 BQJ917517 CAF917517 CKB917517 CTX917517 DDT917517 DNP917517 DXL917517 EHH917517 ERD917517 FAZ917517 FKV917517 FUR917517 GEN917517 GOJ917517 GYF917517 HIB917517 HRX917517 IBT917517 ILP917517 IVL917517 JFH917517 JPD917517 JYZ917517 KIV917517 KSR917517 LCN917517 LMJ917517 LWF917517 MGB917517 MPX917517 MZT917517 NJP917517 NTL917517 ODH917517 OND917517 OWZ917517 PGV917517 PQR917517 QAN917517 QKJ917517 QUF917517 REB917517 RNX917517 RXT917517 SHP917517 SRL917517 TBH917517 TLD917517 TUZ917517 UEV917517 UOR917517 UYN917517 VIJ917517 VSF917517 WCB917517 WLX917517 WVT917517 L983053 JH983053 TD983053 ACZ983053 AMV983053 AWR983053 BGN983053 BQJ983053 CAF983053 CKB983053 CTX983053 DDT983053 DNP983053 DXL983053 EHH983053 ERD983053 FAZ983053 FKV983053 FUR983053 GEN983053 GOJ983053 GYF983053 HIB983053 HRX983053 IBT983053 ILP983053 IVL983053 JFH983053 JPD983053 JYZ983053 KIV983053 KSR983053 LCN983053 LMJ983053 LWF983053 MGB983053 MPX983053 MZT983053 NJP983053 NTL983053 ODH983053 OND983053 OWZ983053 PGV983053 PQR983053 QAN983053 QKJ983053 QUF983053 REB983053 RNX983053 RXT983053 SHP983053 SRL983053 TBH983053 TLD983053 TUZ983053 UEV983053 UOR983053 UYN983053 VIJ983053 VSF983053 WCB983053 WLX983053 WVT983053 Q9 JM9 TI9 ADE9 ANA9 AWW9 BGS9 BQO9 CAK9 CKG9 CUC9 DDY9 DNU9 DXQ9 EHM9 ERI9 FBE9 FLA9 FUW9 GES9 GOO9 GYK9 HIG9 HSC9 IBY9 ILU9 IVQ9 JFM9 JPI9 JZE9 KJA9 KSW9 LCS9 LMO9 LWK9 MGG9 MQC9 MZY9 NJU9 NTQ9 ODM9 ONI9 OXE9 PHA9 PQW9 QAS9 QKO9 QUK9 REG9 ROC9 RXY9 SHU9 SRQ9 TBM9 TLI9 TVE9 UFA9 UOW9 UYS9 VIO9 VSK9 WCG9 WMC9 WVY9 Q65549 JM65549 TI65549 ADE65549 ANA65549 AWW65549 BGS65549 BQO65549 CAK65549 CKG65549 CUC65549 DDY65549 DNU65549 DXQ65549 EHM65549 ERI65549 FBE65549 FLA65549 FUW65549 GES65549 GOO65549 GYK65549 HIG65549 HSC65549 IBY65549 ILU65549 IVQ65549 JFM65549 JPI65549 JZE65549 KJA65549 KSW65549 LCS65549 LMO65549 LWK65549 MGG65549 MQC65549 MZY65549 NJU65549 NTQ65549 ODM65549 ONI65549 OXE65549 PHA65549 PQW65549 QAS65549 QKO65549 QUK65549 REG65549 ROC65549 RXY65549 SHU65549 SRQ65549 TBM65549 TLI65549 TVE65549 UFA65549 UOW65549 UYS65549 VIO65549 VSK65549 WCG65549 WMC65549 WVY65549 Q131085 JM131085 TI131085 ADE131085 ANA131085 AWW131085 BGS131085 BQO131085 CAK131085 CKG131085 CUC131085 DDY131085 DNU131085 DXQ131085 EHM131085 ERI131085 FBE131085 FLA131085 FUW131085 GES131085 GOO131085 GYK131085 HIG131085 HSC131085 IBY131085 ILU131085 IVQ131085 JFM131085 JPI131085 JZE131085 KJA131085 KSW131085 LCS131085 LMO131085 LWK131085 MGG131085 MQC131085 MZY131085 NJU131085 NTQ131085 ODM131085 ONI131085 OXE131085 PHA131085 PQW131085 QAS131085 QKO131085 QUK131085 REG131085 ROC131085 RXY131085 SHU131085 SRQ131085 TBM131085 TLI131085 TVE131085 UFA131085 UOW131085 UYS131085 VIO131085 VSK131085 WCG131085 WMC131085 WVY131085 Q196621 JM196621 TI196621 ADE196621 ANA196621 AWW196621 BGS196621 BQO196621 CAK196621 CKG196621 CUC196621 DDY196621 DNU196621 DXQ196621 EHM196621 ERI196621 FBE196621 FLA196621 FUW196621 GES196621 GOO196621 GYK196621 HIG196621 HSC196621 IBY196621 ILU196621 IVQ196621 JFM196621 JPI196621 JZE196621 KJA196621 KSW196621 LCS196621 LMO196621 LWK196621 MGG196621 MQC196621 MZY196621 NJU196621 NTQ196621 ODM196621 ONI196621 OXE196621 PHA196621 PQW196621 QAS196621 QKO196621 QUK196621 REG196621 ROC196621 RXY196621 SHU196621 SRQ196621 TBM196621 TLI196621 TVE196621 UFA196621 UOW196621 UYS196621 VIO196621 VSK196621 WCG196621 WMC196621 WVY196621 Q262157 JM262157 TI262157 ADE262157 ANA262157 AWW262157 BGS262157 BQO262157 CAK262157 CKG262157 CUC262157 DDY262157 DNU262157 DXQ262157 EHM262157 ERI262157 FBE262157 FLA262157 FUW262157 GES262157 GOO262157 GYK262157 HIG262157 HSC262157 IBY262157 ILU262157 IVQ262157 JFM262157 JPI262157 JZE262157 KJA262157 KSW262157 LCS262157 LMO262157 LWK262157 MGG262157 MQC262157 MZY262157 NJU262157 NTQ262157 ODM262157 ONI262157 OXE262157 PHA262157 PQW262157 QAS262157 QKO262157 QUK262157 REG262157 ROC262157 RXY262157 SHU262157 SRQ262157 TBM262157 TLI262157 TVE262157 UFA262157 UOW262157 UYS262157 VIO262157 VSK262157 WCG262157 WMC262157 WVY262157 Q327693 JM327693 TI327693 ADE327693 ANA327693 AWW327693 BGS327693 BQO327693 CAK327693 CKG327693 CUC327693 DDY327693 DNU327693 DXQ327693 EHM327693 ERI327693 FBE327693 FLA327693 FUW327693 GES327693 GOO327693 GYK327693 HIG327693 HSC327693 IBY327693 ILU327693 IVQ327693 JFM327693 JPI327693 JZE327693 KJA327693 KSW327693 LCS327693 LMO327693 LWK327693 MGG327693 MQC327693 MZY327693 NJU327693 NTQ327693 ODM327693 ONI327693 OXE327693 PHA327693 PQW327693 QAS327693 QKO327693 QUK327693 REG327693 ROC327693 RXY327693 SHU327693 SRQ327693 TBM327693 TLI327693 TVE327693 UFA327693 UOW327693 UYS327693 VIO327693 VSK327693 WCG327693 WMC327693 WVY327693 Q393229 JM393229 TI393229 ADE393229 ANA393229 AWW393229 BGS393229 BQO393229 CAK393229 CKG393229 CUC393229 DDY393229 DNU393229 DXQ393229 EHM393229 ERI393229 FBE393229 FLA393229 FUW393229 GES393229 GOO393229 GYK393229 HIG393229 HSC393229 IBY393229 ILU393229 IVQ393229 JFM393229 JPI393229 JZE393229 KJA393229 KSW393229 LCS393229 LMO393229 LWK393229 MGG393229 MQC393229 MZY393229 NJU393229 NTQ393229 ODM393229 ONI393229 OXE393229 PHA393229 PQW393229 QAS393229 QKO393229 QUK393229 REG393229 ROC393229 RXY393229 SHU393229 SRQ393229 TBM393229 TLI393229 TVE393229 UFA393229 UOW393229 UYS393229 VIO393229 VSK393229 WCG393229 WMC393229 WVY393229 Q458765 JM458765 TI458765 ADE458765 ANA458765 AWW458765 BGS458765 BQO458765 CAK458765 CKG458765 CUC458765 DDY458765 DNU458765 DXQ458765 EHM458765 ERI458765 FBE458765 FLA458765 FUW458765 GES458765 GOO458765 GYK458765 HIG458765 HSC458765 IBY458765 ILU458765 IVQ458765 JFM458765 JPI458765 JZE458765 KJA458765 KSW458765 LCS458765 LMO458765 LWK458765 MGG458765 MQC458765 MZY458765 NJU458765 NTQ458765 ODM458765 ONI458765 OXE458765 PHA458765 PQW458765 QAS458765 QKO458765 QUK458765 REG458765 ROC458765 RXY458765 SHU458765 SRQ458765 TBM458765 TLI458765 TVE458765 UFA458765 UOW458765 UYS458765 VIO458765 VSK458765 WCG458765 WMC458765 WVY458765 Q524301 JM524301 TI524301 ADE524301 ANA524301 AWW524301 BGS524301 BQO524301 CAK524301 CKG524301 CUC524301 DDY524301 DNU524301 DXQ524301 EHM524301 ERI524301 FBE524301 FLA524301 FUW524301 GES524301 GOO524301 GYK524301 HIG524301 HSC524301 IBY524301 ILU524301 IVQ524301 JFM524301 JPI524301 JZE524301 KJA524301 KSW524301 LCS524301 LMO524301 LWK524301 MGG524301 MQC524301 MZY524301 NJU524301 NTQ524301 ODM524301 ONI524301 OXE524301 PHA524301 PQW524301 QAS524301 QKO524301 QUK524301 REG524301 ROC524301 RXY524301 SHU524301 SRQ524301 TBM524301 TLI524301 TVE524301 UFA524301 UOW524301 UYS524301 VIO524301 VSK524301 WCG524301 WMC524301 WVY524301 Q589837 JM589837 TI589837 ADE589837 ANA589837 AWW589837 BGS589837 BQO589837 CAK589837 CKG589837 CUC589837 DDY589837 DNU589837 DXQ589837 EHM589837 ERI589837 FBE589837 FLA589837 FUW589837 GES589837 GOO589837 GYK589837 HIG589837 HSC589837 IBY589837 ILU589837 IVQ589837 JFM589837 JPI589837 JZE589837 KJA589837 KSW589837 LCS589837 LMO589837 LWK589837 MGG589837 MQC589837 MZY589837 NJU589837 NTQ589837 ODM589837 ONI589837 OXE589837 PHA589837 PQW589837 QAS589837 QKO589837 QUK589837 REG589837 ROC589837 RXY589837 SHU589837 SRQ589837 TBM589837 TLI589837 TVE589837 UFA589837 UOW589837 UYS589837 VIO589837 VSK589837 WCG589837 WMC589837 WVY589837 Q655373 JM655373 TI655373 ADE655373 ANA655373 AWW655373 BGS655373 BQO655373 CAK655373 CKG655373 CUC655373 DDY655373 DNU655373 DXQ655373 EHM655373 ERI655373 FBE655373 FLA655373 FUW655373 GES655373 GOO655373 GYK655373 HIG655373 HSC655373 IBY655373 ILU655373 IVQ655373 JFM655373 JPI655373 JZE655373 KJA655373 KSW655373 LCS655373 LMO655373 LWK655373 MGG655373 MQC655373 MZY655373 NJU655373 NTQ655373 ODM655373 ONI655373 OXE655373 PHA655373 PQW655373 QAS655373 QKO655373 QUK655373 REG655373 ROC655373 RXY655373 SHU655373 SRQ655373 TBM655373 TLI655373 TVE655373 UFA655373 UOW655373 UYS655373 VIO655373 VSK655373 WCG655373 WMC655373 WVY655373 Q720909 JM720909 TI720909 ADE720909 ANA720909 AWW720909 BGS720909 BQO720909 CAK720909 CKG720909 CUC720909 DDY720909 DNU720909 DXQ720909 EHM720909 ERI720909 FBE720909 FLA720909 FUW720909 GES720909 GOO720909 GYK720909 HIG720909 HSC720909 IBY720909 ILU720909 IVQ720909 JFM720909 JPI720909 JZE720909 KJA720909 KSW720909 LCS720909 LMO720909 LWK720909 MGG720909 MQC720909 MZY720909 NJU720909 NTQ720909 ODM720909 ONI720909 OXE720909 PHA720909 PQW720909 QAS720909 QKO720909 QUK720909 REG720909 ROC720909 RXY720909 SHU720909 SRQ720909 TBM720909 TLI720909 TVE720909 UFA720909 UOW720909 UYS720909 VIO720909 VSK720909 WCG720909 WMC720909 WVY720909 Q786445 JM786445 TI786445 ADE786445 ANA786445 AWW786445 BGS786445 BQO786445 CAK786445 CKG786445 CUC786445 DDY786445 DNU786445 DXQ786445 EHM786445 ERI786445 FBE786445 FLA786445 FUW786445 GES786445 GOO786445 GYK786445 HIG786445 HSC786445 IBY786445 ILU786445 IVQ786445 JFM786445 JPI786445 JZE786445 KJA786445 KSW786445 LCS786445 LMO786445 LWK786445 MGG786445 MQC786445 MZY786445 NJU786445 NTQ786445 ODM786445 ONI786445 OXE786445 PHA786445 PQW786445 QAS786445 QKO786445 QUK786445 REG786445 ROC786445 RXY786445 SHU786445 SRQ786445 TBM786445 TLI786445 TVE786445 UFA786445 UOW786445 UYS786445 VIO786445 VSK786445 WCG786445 WMC786445 WVY786445 Q851981 JM851981 TI851981 ADE851981 ANA851981 AWW851981 BGS851981 BQO851981 CAK851981 CKG851981 CUC851981 DDY851981 DNU851981 DXQ851981 EHM851981 ERI851981 FBE851981 FLA851981 FUW851981 GES851981 GOO851981 GYK851981 HIG851981 HSC851981 IBY851981 ILU851981 IVQ851981 JFM851981 JPI851981 JZE851981 KJA851981 KSW851981 LCS851981 LMO851981 LWK851981 MGG851981 MQC851981 MZY851981 NJU851981 NTQ851981 ODM851981 ONI851981 OXE851981 PHA851981 PQW851981 QAS851981 QKO851981 QUK851981 REG851981 ROC851981 RXY851981 SHU851981 SRQ851981 TBM851981 TLI851981 TVE851981 UFA851981 UOW851981 UYS851981 VIO851981 VSK851981 WCG851981 WMC851981 WVY851981 Q917517 JM917517 TI917517 ADE917517 ANA917517 AWW917517 BGS917517 BQO917517 CAK917517 CKG917517 CUC917517 DDY917517 DNU917517 DXQ917517 EHM917517 ERI917517 FBE917517 FLA917517 FUW917517 GES917517 GOO917517 GYK917517 HIG917517 HSC917517 IBY917517 ILU917517 IVQ917517 JFM917517 JPI917517 JZE917517 KJA917517 KSW917517 LCS917517 LMO917517 LWK917517 MGG917517 MQC917517 MZY917517 NJU917517 NTQ917517 ODM917517 ONI917517 OXE917517 PHA917517 PQW917517 QAS917517 QKO917517 QUK917517 REG917517 ROC917517 RXY917517 SHU917517 SRQ917517 TBM917517 TLI917517 TVE917517 UFA917517 UOW917517 UYS917517 VIO917517 VSK917517 WCG917517 WMC917517 WVY917517 Q983053 JM983053 TI983053 ADE983053 ANA983053 AWW983053 BGS983053 BQO983053 CAK983053 CKG983053 CUC983053 DDY983053 DNU983053 DXQ983053 EHM983053 ERI983053 FBE983053 FLA983053 FUW983053 GES983053 GOO983053 GYK983053 HIG983053 HSC983053 IBY983053 ILU983053 IVQ983053 JFM983053 JPI983053 JZE983053 KJA983053 KSW983053 LCS983053 LMO983053 LWK983053 MGG983053 MQC983053 MZY983053 NJU983053 NTQ983053 ODM983053 ONI983053 OXE983053 PHA983053 PQW983053 QAS983053 QKO983053 QUK983053 REG983053 ROC983053 RXY983053 SHU983053 SRQ983053 TBM983053 TLI983053 TVE983053 UFA983053 UOW983053 UYS983053 VIO983053 VSK983053 WCG983053 WMC983053 WVY983053 P10:P11 JL10:JL11 TH10:TH11 ADD10:ADD11 AMZ10:AMZ11 AWV10:AWV11 BGR10:BGR11 BQN10:BQN11 CAJ10:CAJ11 CKF10:CKF11 CUB10:CUB11 DDX10:DDX11 DNT10:DNT11 DXP10:DXP11 EHL10:EHL11 ERH10:ERH11 FBD10:FBD11 FKZ10:FKZ11 FUV10:FUV11 GER10:GER11 GON10:GON11 GYJ10:GYJ11 HIF10:HIF11 HSB10:HSB11 IBX10:IBX11 ILT10:ILT11 IVP10:IVP11 JFL10:JFL11 JPH10:JPH11 JZD10:JZD11 KIZ10:KIZ11 KSV10:KSV11 LCR10:LCR11 LMN10:LMN11 LWJ10:LWJ11 MGF10:MGF11 MQB10:MQB11 MZX10:MZX11 NJT10:NJT11 NTP10:NTP11 ODL10:ODL11 ONH10:ONH11 OXD10:OXD11 PGZ10:PGZ11 PQV10:PQV11 QAR10:QAR11 QKN10:QKN11 QUJ10:QUJ11 REF10:REF11 ROB10:ROB11 RXX10:RXX11 SHT10:SHT11 SRP10:SRP11 TBL10:TBL11 TLH10:TLH11 TVD10:TVD11 UEZ10:UEZ11 UOV10:UOV11 UYR10:UYR11 VIN10:VIN11 VSJ10:VSJ11 WCF10:WCF11 WMB10:WMB11 WVX10:WVX11 P65550:P65551 JL65550:JL65551 TH65550:TH65551 ADD65550:ADD65551 AMZ65550:AMZ65551 AWV65550:AWV65551 BGR65550:BGR65551 BQN65550:BQN65551 CAJ65550:CAJ65551 CKF65550:CKF65551 CUB65550:CUB65551 DDX65550:DDX65551 DNT65550:DNT65551 DXP65550:DXP65551 EHL65550:EHL65551 ERH65550:ERH65551 FBD65550:FBD65551 FKZ65550:FKZ65551 FUV65550:FUV65551 GER65550:GER65551 GON65550:GON65551 GYJ65550:GYJ65551 HIF65550:HIF65551 HSB65550:HSB65551 IBX65550:IBX65551 ILT65550:ILT65551 IVP65550:IVP65551 JFL65550:JFL65551 JPH65550:JPH65551 JZD65550:JZD65551 KIZ65550:KIZ65551 KSV65550:KSV65551 LCR65550:LCR65551 LMN65550:LMN65551 LWJ65550:LWJ65551 MGF65550:MGF65551 MQB65550:MQB65551 MZX65550:MZX65551 NJT65550:NJT65551 NTP65550:NTP65551 ODL65550:ODL65551 ONH65550:ONH65551 OXD65550:OXD65551 PGZ65550:PGZ65551 PQV65550:PQV65551 QAR65550:QAR65551 QKN65550:QKN65551 QUJ65550:QUJ65551 REF65550:REF65551 ROB65550:ROB65551 RXX65550:RXX65551 SHT65550:SHT65551 SRP65550:SRP65551 TBL65550:TBL65551 TLH65550:TLH65551 TVD65550:TVD65551 UEZ65550:UEZ65551 UOV65550:UOV65551 UYR65550:UYR65551 VIN65550:VIN65551 VSJ65550:VSJ65551 WCF65550:WCF65551 WMB65550:WMB65551 WVX65550:WVX65551 P131086:P131087 JL131086:JL131087 TH131086:TH131087 ADD131086:ADD131087 AMZ131086:AMZ131087 AWV131086:AWV131087 BGR131086:BGR131087 BQN131086:BQN131087 CAJ131086:CAJ131087 CKF131086:CKF131087 CUB131086:CUB131087 DDX131086:DDX131087 DNT131086:DNT131087 DXP131086:DXP131087 EHL131086:EHL131087 ERH131086:ERH131087 FBD131086:FBD131087 FKZ131086:FKZ131087 FUV131086:FUV131087 GER131086:GER131087 GON131086:GON131087 GYJ131086:GYJ131087 HIF131086:HIF131087 HSB131086:HSB131087 IBX131086:IBX131087 ILT131086:ILT131087 IVP131086:IVP131087 JFL131086:JFL131087 JPH131086:JPH131087 JZD131086:JZD131087 KIZ131086:KIZ131087 KSV131086:KSV131087 LCR131086:LCR131087 LMN131086:LMN131087 LWJ131086:LWJ131087 MGF131086:MGF131087 MQB131086:MQB131087 MZX131086:MZX131087 NJT131086:NJT131087 NTP131086:NTP131087 ODL131086:ODL131087 ONH131086:ONH131087 OXD131086:OXD131087 PGZ131086:PGZ131087 PQV131086:PQV131087 QAR131086:QAR131087 QKN131086:QKN131087 QUJ131086:QUJ131087 REF131086:REF131087 ROB131086:ROB131087 RXX131086:RXX131087 SHT131086:SHT131087 SRP131086:SRP131087 TBL131086:TBL131087 TLH131086:TLH131087 TVD131086:TVD131087 UEZ131086:UEZ131087 UOV131086:UOV131087 UYR131086:UYR131087 VIN131086:VIN131087 VSJ131086:VSJ131087 WCF131086:WCF131087 WMB131086:WMB131087 WVX131086:WVX131087 P196622:P196623 JL196622:JL196623 TH196622:TH196623 ADD196622:ADD196623 AMZ196622:AMZ196623 AWV196622:AWV196623 BGR196622:BGR196623 BQN196622:BQN196623 CAJ196622:CAJ196623 CKF196622:CKF196623 CUB196622:CUB196623 DDX196622:DDX196623 DNT196622:DNT196623 DXP196622:DXP196623 EHL196622:EHL196623 ERH196622:ERH196623 FBD196622:FBD196623 FKZ196622:FKZ196623 FUV196622:FUV196623 GER196622:GER196623 GON196622:GON196623 GYJ196622:GYJ196623 HIF196622:HIF196623 HSB196622:HSB196623 IBX196622:IBX196623 ILT196622:ILT196623 IVP196622:IVP196623 JFL196622:JFL196623 JPH196622:JPH196623 JZD196622:JZD196623 KIZ196622:KIZ196623 KSV196622:KSV196623 LCR196622:LCR196623 LMN196622:LMN196623 LWJ196622:LWJ196623 MGF196622:MGF196623 MQB196622:MQB196623 MZX196622:MZX196623 NJT196622:NJT196623 NTP196622:NTP196623 ODL196622:ODL196623 ONH196622:ONH196623 OXD196622:OXD196623 PGZ196622:PGZ196623 PQV196622:PQV196623 QAR196622:QAR196623 QKN196622:QKN196623 QUJ196622:QUJ196623 REF196622:REF196623 ROB196622:ROB196623 RXX196622:RXX196623 SHT196622:SHT196623 SRP196622:SRP196623 TBL196622:TBL196623 TLH196622:TLH196623 TVD196622:TVD196623 UEZ196622:UEZ196623 UOV196622:UOV196623 UYR196622:UYR196623 VIN196622:VIN196623 VSJ196622:VSJ196623 WCF196622:WCF196623 WMB196622:WMB196623 WVX196622:WVX196623 P262158:P262159 JL262158:JL262159 TH262158:TH262159 ADD262158:ADD262159 AMZ262158:AMZ262159 AWV262158:AWV262159 BGR262158:BGR262159 BQN262158:BQN262159 CAJ262158:CAJ262159 CKF262158:CKF262159 CUB262158:CUB262159 DDX262158:DDX262159 DNT262158:DNT262159 DXP262158:DXP262159 EHL262158:EHL262159 ERH262158:ERH262159 FBD262158:FBD262159 FKZ262158:FKZ262159 FUV262158:FUV262159 GER262158:GER262159 GON262158:GON262159 GYJ262158:GYJ262159 HIF262158:HIF262159 HSB262158:HSB262159 IBX262158:IBX262159 ILT262158:ILT262159 IVP262158:IVP262159 JFL262158:JFL262159 JPH262158:JPH262159 JZD262158:JZD262159 KIZ262158:KIZ262159 KSV262158:KSV262159 LCR262158:LCR262159 LMN262158:LMN262159 LWJ262158:LWJ262159 MGF262158:MGF262159 MQB262158:MQB262159 MZX262158:MZX262159 NJT262158:NJT262159 NTP262158:NTP262159 ODL262158:ODL262159 ONH262158:ONH262159 OXD262158:OXD262159 PGZ262158:PGZ262159 PQV262158:PQV262159 QAR262158:QAR262159 QKN262158:QKN262159 QUJ262158:QUJ262159 REF262158:REF262159 ROB262158:ROB262159 RXX262158:RXX262159 SHT262158:SHT262159 SRP262158:SRP262159 TBL262158:TBL262159 TLH262158:TLH262159 TVD262158:TVD262159 UEZ262158:UEZ262159 UOV262158:UOV262159 UYR262158:UYR262159 VIN262158:VIN262159 VSJ262158:VSJ262159 WCF262158:WCF262159 WMB262158:WMB262159 WVX262158:WVX262159 P327694:P327695 JL327694:JL327695 TH327694:TH327695 ADD327694:ADD327695 AMZ327694:AMZ327695 AWV327694:AWV327695 BGR327694:BGR327695 BQN327694:BQN327695 CAJ327694:CAJ327695 CKF327694:CKF327695 CUB327694:CUB327695 DDX327694:DDX327695 DNT327694:DNT327695 DXP327694:DXP327695 EHL327694:EHL327695 ERH327694:ERH327695 FBD327694:FBD327695 FKZ327694:FKZ327695 FUV327694:FUV327695 GER327694:GER327695 GON327694:GON327695 GYJ327694:GYJ327695 HIF327694:HIF327695 HSB327694:HSB327695 IBX327694:IBX327695 ILT327694:ILT327695 IVP327694:IVP327695 JFL327694:JFL327695 JPH327694:JPH327695 JZD327694:JZD327695 KIZ327694:KIZ327695 KSV327694:KSV327695 LCR327694:LCR327695 LMN327694:LMN327695 LWJ327694:LWJ327695 MGF327694:MGF327695 MQB327694:MQB327695 MZX327694:MZX327695 NJT327694:NJT327695 NTP327694:NTP327695 ODL327694:ODL327695 ONH327694:ONH327695 OXD327694:OXD327695 PGZ327694:PGZ327695 PQV327694:PQV327695 QAR327694:QAR327695 QKN327694:QKN327695 QUJ327694:QUJ327695 REF327694:REF327695 ROB327694:ROB327695 RXX327694:RXX327695 SHT327694:SHT327695 SRP327694:SRP327695 TBL327694:TBL327695 TLH327694:TLH327695 TVD327694:TVD327695 UEZ327694:UEZ327695 UOV327694:UOV327695 UYR327694:UYR327695 VIN327694:VIN327695 VSJ327694:VSJ327695 WCF327694:WCF327695 WMB327694:WMB327695 WVX327694:WVX327695 P393230:P393231 JL393230:JL393231 TH393230:TH393231 ADD393230:ADD393231 AMZ393230:AMZ393231 AWV393230:AWV393231 BGR393230:BGR393231 BQN393230:BQN393231 CAJ393230:CAJ393231 CKF393230:CKF393231 CUB393230:CUB393231 DDX393230:DDX393231 DNT393230:DNT393231 DXP393230:DXP393231 EHL393230:EHL393231 ERH393230:ERH393231 FBD393230:FBD393231 FKZ393230:FKZ393231 FUV393230:FUV393231 GER393230:GER393231 GON393230:GON393231 GYJ393230:GYJ393231 HIF393230:HIF393231 HSB393230:HSB393231 IBX393230:IBX393231 ILT393230:ILT393231 IVP393230:IVP393231 JFL393230:JFL393231 JPH393230:JPH393231 JZD393230:JZD393231 KIZ393230:KIZ393231 KSV393230:KSV393231 LCR393230:LCR393231 LMN393230:LMN393231 LWJ393230:LWJ393231 MGF393230:MGF393231 MQB393230:MQB393231 MZX393230:MZX393231 NJT393230:NJT393231 NTP393230:NTP393231 ODL393230:ODL393231 ONH393230:ONH393231 OXD393230:OXD393231 PGZ393230:PGZ393231 PQV393230:PQV393231 QAR393230:QAR393231 QKN393230:QKN393231 QUJ393230:QUJ393231 REF393230:REF393231 ROB393230:ROB393231 RXX393230:RXX393231 SHT393230:SHT393231 SRP393230:SRP393231 TBL393230:TBL393231 TLH393230:TLH393231 TVD393230:TVD393231 UEZ393230:UEZ393231 UOV393230:UOV393231 UYR393230:UYR393231 VIN393230:VIN393231 VSJ393230:VSJ393231 WCF393230:WCF393231 WMB393230:WMB393231 WVX393230:WVX393231 P458766:P458767 JL458766:JL458767 TH458766:TH458767 ADD458766:ADD458767 AMZ458766:AMZ458767 AWV458766:AWV458767 BGR458766:BGR458767 BQN458766:BQN458767 CAJ458766:CAJ458767 CKF458766:CKF458767 CUB458766:CUB458767 DDX458766:DDX458767 DNT458766:DNT458767 DXP458766:DXP458767 EHL458766:EHL458767 ERH458766:ERH458767 FBD458766:FBD458767 FKZ458766:FKZ458767 FUV458766:FUV458767 GER458766:GER458767 GON458766:GON458767 GYJ458766:GYJ458767 HIF458766:HIF458767 HSB458766:HSB458767 IBX458766:IBX458767 ILT458766:ILT458767 IVP458766:IVP458767 JFL458766:JFL458767 JPH458766:JPH458767 JZD458766:JZD458767 KIZ458766:KIZ458767 KSV458766:KSV458767 LCR458766:LCR458767 LMN458766:LMN458767 LWJ458766:LWJ458767 MGF458766:MGF458767 MQB458766:MQB458767 MZX458766:MZX458767 NJT458766:NJT458767 NTP458766:NTP458767 ODL458766:ODL458767 ONH458766:ONH458767 OXD458766:OXD458767 PGZ458766:PGZ458767 PQV458766:PQV458767 QAR458766:QAR458767 QKN458766:QKN458767 QUJ458766:QUJ458767 REF458766:REF458767 ROB458766:ROB458767 RXX458766:RXX458767 SHT458766:SHT458767 SRP458766:SRP458767 TBL458766:TBL458767 TLH458766:TLH458767 TVD458766:TVD458767 UEZ458766:UEZ458767 UOV458766:UOV458767 UYR458766:UYR458767 VIN458766:VIN458767 VSJ458766:VSJ458767 WCF458766:WCF458767 WMB458766:WMB458767 WVX458766:WVX458767 P524302:P524303 JL524302:JL524303 TH524302:TH524303 ADD524302:ADD524303 AMZ524302:AMZ524303 AWV524302:AWV524303 BGR524302:BGR524303 BQN524302:BQN524303 CAJ524302:CAJ524303 CKF524302:CKF524303 CUB524302:CUB524303 DDX524302:DDX524303 DNT524302:DNT524303 DXP524302:DXP524303 EHL524302:EHL524303 ERH524302:ERH524303 FBD524302:FBD524303 FKZ524302:FKZ524303 FUV524302:FUV524303 GER524302:GER524303 GON524302:GON524303 GYJ524302:GYJ524303 HIF524302:HIF524303 HSB524302:HSB524303 IBX524302:IBX524303 ILT524302:ILT524303 IVP524302:IVP524303 JFL524302:JFL524303 JPH524302:JPH524303 JZD524302:JZD524303 KIZ524302:KIZ524303 KSV524302:KSV524303 LCR524302:LCR524303 LMN524302:LMN524303 LWJ524302:LWJ524303 MGF524302:MGF524303 MQB524302:MQB524303 MZX524302:MZX524303 NJT524302:NJT524303 NTP524302:NTP524303 ODL524302:ODL524303 ONH524302:ONH524303 OXD524302:OXD524303 PGZ524302:PGZ524303 PQV524302:PQV524303 QAR524302:QAR524303 QKN524302:QKN524303 QUJ524302:QUJ524303 REF524302:REF524303 ROB524302:ROB524303 RXX524302:RXX524303 SHT524302:SHT524303 SRP524302:SRP524303 TBL524302:TBL524303 TLH524302:TLH524303 TVD524302:TVD524303 UEZ524302:UEZ524303 UOV524302:UOV524303 UYR524302:UYR524303 VIN524302:VIN524303 VSJ524302:VSJ524303 WCF524302:WCF524303 WMB524302:WMB524303 WVX524302:WVX524303 P589838:P589839 JL589838:JL589839 TH589838:TH589839 ADD589838:ADD589839 AMZ589838:AMZ589839 AWV589838:AWV589839 BGR589838:BGR589839 BQN589838:BQN589839 CAJ589838:CAJ589839 CKF589838:CKF589839 CUB589838:CUB589839 DDX589838:DDX589839 DNT589838:DNT589839 DXP589838:DXP589839 EHL589838:EHL589839 ERH589838:ERH589839 FBD589838:FBD589839 FKZ589838:FKZ589839 FUV589838:FUV589839 GER589838:GER589839 GON589838:GON589839 GYJ589838:GYJ589839 HIF589838:HIF589839 HSB589838:HSB589839 IBX589838:IBX589839 ILT589838:ILT589839 IVP589838:IVP589839 JFL589838:JFL589839 JPH589838:JPH589839 JZD589838:JZD589839 KIZ589838:KIZ589839 KSV589838:KSV589839 LCR589838:LCR589839 LMN589838:LMN589839 LWJ589838:LWJ589839 MGF589838:MGF589839 MQB589838:MQB589839 MZX589838:MZX589839 NJT589838:NJT589839 NTP589838:NTP589839 ODL589838:ODL589839 ONH589838:ONH589839 OXD589838:OXD589839 PGZ589838:PGZ589839 PQV589838:PQV589839 QAR589838:QAR589839 QKN589838:QKN589839 QUJ589838:QUJ589839 REF589838:REF589839 ROB589838:ROB589839 RXX589838:RXX589839 SHT589838:SHT589839 SRP589838:SRP589839 TBL589838:TBL589839 TLH589838:TLH589839 TVD589838:TVD589839 UEZ589838:UEZ589839 UOV589838:UOV589839 UYR589838:UYR589839 VIN589838:VIN589839 VSJ589838:VSJ589839 WCF589838:WCF589839 WMB589838:WMB589839 WVX589838:WVX589839 P655374:P655375 JL655374:JL655375 TH655374:TH655375 ADD655374:ADD655375 AMZ655374:AMZ655375 AWV655374:AWV655375 BGR655374:BGR655375 BQN655374:BQN655375 CAJ655374:CAJ655375 CKF655374:CKF655375 CUB655374:CUB655375 DDX655374:DDX655375 DNT655374:DNT655375 DXP655374:DXP655375 EHL655374:EHL655375 ERH655374:ERH655375 FBD655374:FBD655375 FKZ655374:FKZ655375 FUV655374:FUV655375 GER655374:GER655375 GON655374:GON655375 GYJ655374:GYJ655375 HIF655374:HIF655375 HSB655374:HSB655375 IBX655374:IBX655375 ILT655374:ILT655375 IVP655374:IVP655375 JFL655374:JFL655375 JPH655374:JPH655375 JZD655374:JZD655375 KIZ655374:KIZ655375 KSV655374:KSV655375 LCR655374:LCR655375 LMN655374:LMN655375 LWJ655374:LWJ655375 MGF655374:MGF655375 MQB655374:MQB655375 MZX655374:MZX655375 NJT655374:NJT655375 NTP655374:NTP655375 ODL655374:ODL655375 ONH655374:ONH655375 OXD655374:OXD655375 PGZ655374:PGZ655375 PQV655374:PQV655375 QAR655374:QAR655375 QKN655374:QKN655375 QUJ655374:QUJ655375 REF655374:REF655375 ROB655374:ROB655375 RXX655374:RXX655375 SHT655374:SHT655375 SRP655374:SRP655375 TBL655374:TBL655375 TLH655374:TLH655375 TVD655374:TVD655375 UEZ655374:UEZ655375 UOV655374:UOV655375 UYR655374:UYR655375 VIN655374:VIN655375 VSJ655374:VSJ655375 WCF655374:WCF655375 WMB655374:WMB655375 WVX655374:WVX655375 P720910:P720911 JL720910:JL720911 TH720910:TH720911 ADD720910:ADD720911 AMZ720910:AMZ720911 AWV720910:AWV720911 BGR720910:BGR720911 BQN720910:BQN720911 CAJ720910:CAJ720911 CKF720910:CKF720911 CUB720910:CUB720911 DDX720910:DDX720911 DNT720910:DNT720911 DXP720910:DXP720911 EHL720910:EHL720911 ERH720910:ERH720911 FBD720910:FBD720911 FKZ720910:FKZ720911 FUV720910:FUV720911 GER720910:GER720911 GON720910:GON720911 GYJ720910:GYJ720911 HIF720910:HIF720911 HSB720910:HSB720911 IBX720910:IBX720911 ILT720910:ILT720911 IVP720910:IVP720911 JFL720910:JFL720911 JPH720910:JPH720911 JZD720910:JZD720911 KIZ720910:KIZ720911 KSV720910:KSV720911 LCR720910:LCR720911 LMN720910:LMN720911 LWJ720910:LWJ720911 MGF720910:MGF720911 MQB720910:MQB720911 MZX720910:MZX720911 NJT720910:NJT720911 NTP720910:NTP720911 ODL720910:ODL720911 ONH720910:ONH720911 OXD720910:OXD720911 PGZ720910:PGZ720911 PQV720910:PQV720911 QAR720910:QAR720911 QKN720910:QKN720911 QUJ720910:QUJ720911 REF720910:REF720911 ROB720910:ROB720911 RXX720910:RXX720911 SHT720910:SHT720911 SRP720910:SRP720911 TBL720910:TBL720911 TLH720910:TLH720911 TVD720910:TVD720911 UEZ720910:UEZ720911 UOV720910:UOV720911 UYR720910:UYR720911 VIN720910:VIN720911 VSJ720910:VSJ720911 WCF720910:WCF720911 WMB720910:WMB720911 WVX720910:WVX720911 P786446:P786447 JL786446:JL786447 TH786446:TH786447 ADD786446:ADD786447 AMZ786446:AMZ786447 AWV786446:AWV786447 BGR786446:BGR786447 BQN786446:BQN786447 CAJ786446:CAJ786447 CKF786446:CKF786447 CUB786446:CUB786447 DDX786446:DDX786447 DNT786446:DNT786447 DXP786446:DXP786447 EHL786446:EHL786447 ERH786446:ERH786447 FBD786446:FBD786447 FKZ786446:FKZ786447 FUV786446:FUV786447 GER786446:GER786447 GON786446:GON786447 GYJ786446:GYJ786447 HIF786446:HIF786447 HSB786446:HSB786447 IBX786446:IBX786447 ILT786446:ILT786447 IVP786446:IVP786447 JFL786446:JFL786447 JPH786446:JPH786447 JZD786446:JZD786447 KIZ786446:KIZ786447 KSV786446:KSV786447 LCR786446:LCR786447 LMN786446:LMN786447 LWJ786446:LWJ786447 MGF786446:MGF786447 MQB786446:MQB786447 MZX786446:MZX786447 NJT786446:NJT786447 NTP786446:NTP786447 ODL786446:ODL786447 ONH786446:ONH786447 OXD786446:OXD786447 PGZ786446:PGZ786447 PQV786446:PQV786447 QAR786446:QAR786447 QKN786446:QKN786447 QUJ786446:QUJ786447 REF786446:REF786447 ROB786446:ROB786447 RXX786446:RXX786447 SHT786446:SHT786447 SRP786446:SRP786447 TBL786446:TBL786447 TLH786446:TLH786447 TVD786446:TVD786447 UEZ786446:UEZ786447 UOV786446:UOV786447 UYR786446:UYR786447 VIN786446:VIN786447 VSJ786446:VSJ786447 WCF786446:WCF786447 WMB786446:WMB786447 WVX786446:WVX786447 P851982:P851983 JL851982:JL851983 TH851982:TH851983 ADD851982:ADD851983 AMZ851982:AMZ851983 AWV851982:AWV851983 BGR851982:BGR851983 BQN851982:BQN851983 CAJ851982:CAJ851983 CKF851982:CKF851983 CUB851982:CUB851983 DDX851982:DDX851983 DNT851982:DNT851983 DXP851982:DXP851983 EHL851982:EHL851983 ERH851982:ERH851983 FBD851982:FBD851983 FKZ851982:FKZ851983 FUV851982:FUV851983 GER851982:GER851983 GON851982:GON851983 GYJ851982:GYJ851983 HIF851982:HIF851983 HSB851982:HSB851983 IBX851982:IBX851983 ILT851982:ILT851983 IVP851982:IVP851983 JFL851982:JFL851983 JPH851982:JPH851983 JZD851982:JZD851983 KIZ851982:KIZ851983 KSV851982:KSV851983 LCR851982:LCR851983 LMN851982:LMN851983 LWJ851982:LWJ851983 MGF851982:MGF851983 MQB851982:MQB851983 MZX851982:MZX851983 NJT851982:NJT851983 NTP851982:NTP851983 ODL851982:ODL851983 ONH851982:ONH851983 OXD851982:OXD851983 PGZ851982:PGZ851983 PQV851982:PQV851983 QAR851982:QAR851983 QKN851982:QKN851983 QUJ851982:QUJ851983 REF851982:REF851983 ROB851982:ROB851983 RXX851982:RXX851983 SHT851982:SHT851983 SRP851982:SRP851983 TBL851982:TBL851983 TLH851982:TLH851983 TVD851982:TVD851983 UEZ851982:UEZ851983 UOV851982:UOV851983 UYR851982:UYR851983 VIN851982:VIN851983 VSJ851982:VSJ851983 WCF851982:WCF851983 WMB851982:WMB851983 WVX851982:WVX851983 P917518:P917519 JL917518:JL917519 TH917518:TH917519 ADD917518:ADD917519 AMZ917518:AMZ917519 AWV917518:AWV917519 BGR917518:BGR917519 BQN917518:BQN917519 CAJ917518:CAJ917519 CKF917518:CKF917519 CUB917518:CUB917519 DDX917518:DDX917519 DNT917518:DNT917519 DXP917518:DXP917519 EHL917518:EHL917519 ERH917518:ERH917519 FBD917518:FBD917519 FKZ917518:FKZ917519 FUV917518:FUV917519 GER917518:GER917519 GON917518:GON917519 GYJ917518:GYJ917519 HIF917518:HIF917519 HSB917518:HSB917519 IBX917518:IBX917519 ILT917518:ILT917519 IVP917518:IVP917519 JFL917518:JFL917519 JPH917518:JPH917519 JZD917518:JZD917519 KIZ917518:KIZ917519 KSV917518:KSV917519 LCR917518:LCR917519 LMN917518:LMN917519 LWJ917518:LWJ917519 MGF917518:MGF917519 MQB917518:MQB917519 MZX917518:MZX917519 NJT917518:NJT917519 NTP917518:NTP917519 ODL917518:ODL917519 ONH917518:ONH917519 OXD917518:OXD917519 PGZ917518:PGZ917519 PQV917518:PQV917519 QAR917518:QAR917519 QKN917518:QKN917519 QUJ917518:QUJ917519 REF917518:REF917519 ROB917518:ROB917519 RXX917518:RXX917519 SHT917518:SHT917519 SRP917518:SRP917519 TBL917518:TBL917519 TLH917518:TLH917519 TVD917518:TVD917519 UEZ917518:UEZ917519 UOV917518:UOV917519 UYR917518:UYR917519 VIN917518:VIN917519 VSJ917518:VSJ917519 WCF917518:WCF917519 WMB917518:WMB917519 WVX917518:WVX917519 P983054:P983055 JL983054:JL983055 TH983054:TH983055 ADD983054:ADD983055 AMZ983054:AMZ983055 AWV983054:AWV983055 BGR983054:BGR983055 BQN983054:BQN983055 CAJ983054:CAJ983055 CKF983054:CKF983055 CUB983054:CUB983055 DDX983054:DDX983055 DNT983054:DNT983055 DXP983054:DXP983055 EHL983054:EHL983055 ERH983054:ERH983055 FBD983054:FBD983055 FKZ983054:FKZ983055 FUV983054:FUV983055 GER983054:GER983055 GON983054:GON983055 GYJ983054:GYJ983055 HIF983054:HIF983055 HSB983054:HSB983055 IBX983054:IBX983055 ILT983054:ILT983055 IVP983054:IVP983055 JFL983054:JFL983055 JPH983054:JPH983055 JZD983054:JZD983055 KIZ983054:KIZ983055 KSV983054:KSV983055 LCR983054:LCR983055 LMN983054:LMN983055 LWJ983054:LWJ983055 MGF983054:MGF983055 MQB983054:MQB983055 MZX983054:MZX983055 NJT983054:NJT983055 NTP983054:NTP983055 ODL983054:ODL983055 ONH983054:ONH983055 OXD983054:OXD983055 PGZ983054:PGZ983055 PQV983054:PQV983055 QAR983054:QAR983055 QKN983054:QKN983055 QUJ983054:QUJ983055 REF983054:REF983055 ROB983054:ROB983055 RXX983054:RXX983055 SHT983054:SHT983055 SRP983054:SRP983055 TBL983054:TBL983055 TLH983054:TLH983055 TVD983054:TVD983055 UEZ983054:UEZ983055 UOV983054:UOV983055 UYR983054:UYR983055 VIN983054:VIN983055 VSJ983054:VSJ983055 WCF983054:WCF983055 WMB983054:WMB983055 WVX983054:WVX983055 S12 JO12 TK12 ADG12 ANC12 AWY12 BGU12 BQQ12 CAM12 CKI12 CUE12 DEA12 DNW12 DXS12 EHO12 ERK12 FBG12 FLC12 FUY12 GEU12 GOQ12 GYM12 HII12 HSE12 ICA12 ILW12 IVS12 JFO12 JPK12 JZG12 KJC12 KSY12 LCU12 LMQ12 LWM12 MGI12 MQE12 NAA12 NJW12 NTS12 ODO12 ONK12 OXG12 PHC12 PQY12 QAU12 QKQ12 QUM12 REI12 ROE12 RYA12 SHW12 SRS12 TBO12 TLK12 TVG12 UFC12 UOY12 UYU12 VIQ12 VSM12 WCI12 WME12 WWA12 S65552 JO65552 TK65552 ADG65552 ANC65552 AWY65552 BGU65552 BQQ65552 CAM65552 CKI65552 CUE65552 DEA65552 DNW65552 DXS65552 EHO65552 ERK65552 FBG65552 FLC65552 FUY65552 GEU65552 GOQ65552 GYM65552 HII65552 HSE65552 ICA65552 ILW65552 IVS65552 JFO65552 JPK65552 JZG65552 KJC65552 KSY65552 LCU65552 LMQ65552 LWM65552 MGI65552 MQE65552 NAA65552 NJW65552 NTS65552 ODO65552 ONK65552 OXG65552 PHC65552 PQY65552 QAU65552 QKQ65552 QUM65552 REI65552 ROE65552 RYA65552 SHW65552 SRS65552 TBO65552 TLK65552 TVG65552 UFC65552 UOY65552 UYU65552 VIQ65552 VSM65552 WCI65552 WME65552 WWA65552 S131088 JO131088 TK131088 ADG131088 ANC131088 AWY131088 BGU131088 BQQ131088 CAM131088 CKI131088 CUE131088 DEA131088 DNW131088 DXS131088 EHO131088 ERK131088 FBG131088 FLC131088 FUY131088 GEU131088 GOQ131088 GYM131088 HII131088 HSE131088 ICA131088 ILW131088 IVS131088 JFO131088 JPK131088 JZG131088 KJC131088 KSY131088 LCU131088 LMQ131088 LWM131088 MGI131088 MQE131088 NAA131088 NJW131088 NTS131088 ODO131088 ONK131088 OXG131088 PHC131088 PQY131088 QAU131088 QKQ131088 QUM131088 REI131088 ROE131088 RYA131088 SHW131088 SRS131088 TBO131088 TLK131088 TVG131088 UFC131088 UOY131088 UYU131088 VIQ131088 VSM131088 WCI131088 WME131088 WWA131088 S196624 JO196624 TK196624 ADG196624 ANC196624 AWY196624 BGU196624 BQQ196624 CAM196624 CKI196624 CUE196624 DEA196624 DNW196624 DXS196624 EHO196624 ERK196624 FBG196624 FLC196624 FUY196624 GEU196624 GOQ196624 GYM196624 HII196624 HSE196624 ICA196624 ILW196624 IVS196624 JFO196624 JPK196624 JZG196624 KJC196624 KSY196624 LCU196624 LMQ196624 LWM196624 MGI196624 MQE196624 NAA196624 NJW196624 NTS196624 ODO196624 ONK196624 OXG196624 PHC196624 PQY196624 QAU196624 QKQ196624 QUM196624 REI196624 ROE196624 RYA196624 SHW196624 SRS196624 TBO196624 TLK196624 TVG196624 UFC196624 UOY196624 UYU196624 VIQ196624 VSM196624 WCI196624 WME196624 WWA196624 S262160 JO262160 TK262160 ADG262160 ANC262160 AWY262160 BGU262160 BQQ262160 CAM262160 CKI262160 CUE262160 DEA262160 DNW262160 DXS262160 EHO262160 ERK262160 FBG262160 FLC262160 FUY262160 GEU262160 GOQ262160 GYM262160 HII262160 HSE262160 ICA262160 ILW262160 IVS262160 JFO262160 JPK262160 JZG262160 KJC262160 KSY262160 LCU262160 LMQ262160 LWM262160 MGI262160 MQE262160 NAA262160 NJW262160 NTS262160 ODO262160 ONK262160 OXG262160 PHC262160 PQY262160 QAU262160 QKQ262160 QUM262160 REI262160 ROE262160 RYA262160 SHW262160 SRS262160 TBO262160 TLK262160 TVG262160 UFC262160 UOY262160 UYU262160 VIQ262160 VSM262160 WCI262160 WME262160 WWA262160 S327696 JO327696 TK327696 ADG327696 ANC327696 AWY327696 BGU327696 BQQ327696 CAM327696 CKI327696 CUE327696 DEA327696 DNW327696 DXS327696 EHO327696 ERK327696 FBG327696 FLC327696 FUY327696 GEU327696 GOQ327696 GYM327696 HII327696 HSE327696 ICA327696 ILW327696 IVS327696 JFO327696 JPK327696 JZG327696 KJC327696 KSY327696 LCU327696 LMQ327696 LWM327696 MGI327696 MQE327696 NAA327696 NJW327696 NTS327696 ODO327696 ONK327696 OXG327696 PHC327696 PQY327696 QAU327696 QKQ327696 QUM327696 REI327696 ROE327696 RYA327696 SHW327696 SRS327696 TBO327696 TLK327696 TVG327696 UFC327696 UOY327696 UYU327696 VIQ327696 VSM327696 WCI327696 WME327696 WWA327696 S393232 JO393232 TK393232 ADG393232 ANC393232 AWY393232 BGU393232 BQQ393232 CAM393232 CKI393232 CUE393232 DEA393232 DNW393232 DXS393232 EHO393232 ERK393232 FBG393232 FLC393232 FUY393232 GEU393232 GOQ393232 GYM393232 HII393232 HSE393232 ICA393232 ILW393232 IVS393232 JFO393232 JPK393232 JZG393232 KJC393232 KSY393232 LCU393232 LMQ393232 LWM393232 MGI393232 MQE393232 NAA393232 NJW393232 NTS393232 ODO393232 ONK393232 OXG393232 PHC393232 PQY393232 QAU393232 QKQ393232 QUM393232 REI393232 ROE393232 RYA393232 SHW393232 SRS393232 TBO393232 TLK393232 TVG393232 UFC393232 UOY393232 UYU393232 VIQ393232 VSM393232 WCI393232 WME393232 WWA393232 S458768 JO458768 TK458768 ADG458768 ANC458768 AWY458768 BGU458768 BQQ458768 CAM458768 CKI458768 CUE458768 DEA458768 DNW458768 DXS458768 EHO458768 ERK458768 FBG458768 FLC458768 FUY458768 GEU458768 GOQ458768 GYM458768 HII458768 HSE458768 ICA458768 ILW458768 IVS458768 JFO458768 JPK458768 JZG458768 KJC458768 KSY458768 LCU458768 LMQ458768 LWM458768 MGI458768 MQE458768 NAA458768 NJW458768 NTS458768 ODO458768 ONK458768 OXG458768 PHC458768 PQY458768 QAU458768 QKQ458768 QUM458768 REI458768 ROE458768 RYA458768 SHW458768 SRS458768 TBO458768 TLK458768 TVG458768 UFC458768 UOY458768 UYU458768 VIQ458768 VSM458768 WCI458768 WME458768 WWA458768 S524304 JO524304 TK524304 ADG524304 ANC524304 AWY524304 BGU524304 BQQ524304 CAM524304 CKI524304 CUE524304 DEA524304 DNW524304 DXS524304 EHO524304 ERK524304 FBG524304 FLC524304 FUY524304 GEU524304 GOQ524304 GYM524304 HII524304 HSE524304 ICA524304 ILW524304 IVS524304 JFO524304 JPK524304 JZG524304 KJC524304 KSY524304 LCU524304 LMQ524304 LWM524304 MGI524304 MQE524304 NAA524304 NJW524304 NTS524304 ODO524304 ONK524304 OXG524304 PHC524304 PQY524304 QAU524304 QKQ524304 QUM524304 REI524304 ROE524304 RYA524304 SHW524304 SRS524304 TBO524304 TLK524304 TVG524304 UFC524304 UOY524304 UYU524304 VIQ524304 VSM524304 WCI524304 WME524304 WWA524304 S589840 JO589840 TK589840 ADG589840 ANC589840 AWY589840 BGU589840 BQQ589840 CAM589840 CKI589840 CUE589840 DEA589840 DNW589840 DXS589840 EHO589840 ERK589840 FBG589840 FLC589840 FUY589840 GEU589840 GOQ589840 GYM589840 HII589840 HSE589840 ICA589840 ILW589840 IVS589840 JFO589840 JPK589840 JZG589840 KJC589840 KSY589840 LCU589840 LMQ589840 LWM589840 MGI589840 MQE589840 NAA589840 NJW589840 NTS589840 ODO589840 ONK589840 OXG589840 PHC589840 PQY589840 QAU589840 QKQ589840 QUM589840 REI589840 ROE589840 RYA589840 SHW589840 SRS589840 TBO589840 TLK589840 TVG589840 UFC589840 UOY589840 UYU589840 VIQ589840 VSM589840 WCI589840 WME589840 WWA589840 S655376 JO655376 TK655376 ADG655376 ANC655376 AWY655376 BGU655376 BQQ655376 CAM655376 CKI655376 CUE655376 DEA655376 DNW655376 DXS655376 EHO655376 ERK655376 FBG655376 FLC655376 FUY655376 GEU655376 GOQ655376 GYM655376 HII655376 HSE655376 ICA655376 ILW655376 IVS655376 JFO655376 JPK655376 JZG655376 KJC655376 KSY655376 LCU655376 LMQ655376 LWM655376 MGI655376 MQE655376 NAA655376 NJW655376 NTS655376 ODO655376 ONK655376 OXG655376 PHC655376 PQY655376 QAU655376 QKQ655376 QUM655376 REI655376 ROE655376 RYA655376 SHW655376 SRS655376 TBO655376 TLK655376 TVG655376 UFC655376 UOY655376 UYU655376 VIQ655376 VSM655376 WCI655376 WME655376 WWA655376 S720912 JO720912 TK720912 ADG720912 ANC720912 AWY720912 BGU720912 BQQ720912 CAM720912 CKI720912 CUE720912 DEA720912 DNW720912 DXS720912 EHO720912 ERK720912 FBG720912 FLC720912 FUY720912 GEU720912 GOQ720912 GYM720912 HII720912 HSE720912 ICA720912 ILW720912 IVS720912 JFO720912 JPK720912 JZG720912 KJC720912 KSY720912 LCU720912 LMQ720912 LWM720912 MGI720912 MQE720912 NAA720912 NJW720912 NTS720912 ODO720912 ONK720912 OXG720912 PHC720912 PQY720912 QAU720912 QKQ720912 QUM720912 REI720912 ROE720912 RYA720912 SHW720912 SRS720912 TBO720912 TLK720912 TVG720912 UFC720912 UOY720912 UYU720912 VIQ720912 VSM720912 WCI720912 WME720912 WWA720912 S786448 JO786448 TK786448 ADG786448 ANC786448 AWY786448 BGU786448 BQQ786448 CAM786448 CKI786448 CUE786448 DEA786448 DNW786448 DXS786448 EHO786448 ERK786448 FBG786448 FLC786448 FUY786448 GEU786448 GOQ786448 GYM786448 HII786448 HSE786448 ICA786448 ILW786448 IVS786448 JFO786448 JPK786448 JZG786448 KJC786448 KSY786448 LCU786448 LMQ786448 LWM786448 MGI786448 MQE786448 NAA786448 NJW786448 NTS786448 ODO786448 ONK786448 OXG786448 PHC786448 PQY786448 QAU786448 QKQ786448 QUM786448 REI786448 ROE786448 RYA786448 SHW786448 SRS786448 TBO786448 TLK786448 TVG786448 UFC786448 UOY786448 UYU786448 VIQ786448 VSM786448 WCI786448 WME786448 WWA786448 S851984 JO851984 TK851984 ADG851984 ANC851984 AWY851984 BGU851984 BQQ851984 CAM851984 CKI851984 CUE851984 DEA851984 DNW851984 DXS851984 EHO851984 ERK851984 FBG851984 FLC851984 FUY851984 GEU851984 GOQ851984 GYM851984 HII851984 HSE851984 ICA851984 ILW851984 IVS851984 JFO851984 JPK851984 JZG851984 KJC851984 KSY851984 LCU851984 LMQ851984 LWM851984 MGI851984 MQE851984 NAA851984 NJW851984 NTS851984 ODO851984 ONK851984 OXG851984 PHC851984 PQY851984 QAU851984 QKQ851984 QUM851984 REI851984 ROE851984 RYA851984 SHW851984 SRS851984 TBO851984 TLK851984 TVG851984 UFC851984 UOY851984 UYU851984 VIQ851984 VSM851984 WCI851984 WME851984 WWA851984 S917520 JO917520 TK917520 ADG917520 ANC917520 AWY917520 BGU917520 BQQ917520 CAM917520 CKI917520 CUE917520 DEA917520 DNW917520 DXS917520 EHO917520 ERK917520 FBG917520 FLC917520 FUY917520 GEU917520 GOQ917520 GYM917520 HII917520 HSE917520 ICA917520 ILW917520 IVS917520 JFO917520 JPK917520 JZG917520 KJC917520 KSY917520 LCU917520 LMQ917520 LWM917520 MGI917520 MQE917520 NAA917520 NJW917520 NTS917520 ODO917520 ONK917520 OXG917520 PHC917520 PQY917520 QAU917520 QKQ917520 QUM917520 REI917520 ROE917520 RYA917520 SHW917520 SRS917520 TBO917520 TLK917520 TVG917520 UFC917520 UOY917520 UYU917520 VIQ917520 VSM917520 WCI917520 WME917520 WWA917520 S983056 JO983056 TK983056 ADG983056 ANC983056 AWY983056 BGU983056 BQQ983056 CAM983056 CKI983056 CUE983056 DEA983056 DNW983056 DXS983056 EHO983056 ERK983056 FBG983056 FLC983056 FUY983056 GEU983056 GOQ983056 GYM983056 HII983056 HSE983056 ICA983056 ILW983056 IVS983056 JFO983056 JPK983056 JZG983056 KJC983056 KSY983056 LCU983056 LMQ983056 LWM983056 MGI983056 MQE983056 NAA983056 NJW983056 NTS983056 ODO983056 ONK983056 OXG983056 PHC983056 PQY983056 QAU983056 QKQ983056 QUM983056 REI983056 ROE983056 RYA983056 SHW983056 SRS983056 TBO983056 TLK983056 TVG983056 UFC983056 UOY983056 UYU983056 VIQ983056 VSM983056 WCI983056 WME983056 WWA983056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AA65561 JW65561 TS65561 ADO65561 ANK65561 AXG65561 BHC65561 BQY65561 CAU65561 CKQ65561 CUM65561 DEI65561 DOE65561 DYA65561 EHW65561 ERS65561 FBO65561 FLK65561 FVG65561 GFC65561 GOY65561 GYU65561 HIQ65561 HSM65561 ICI65561 IME65561 IWA65561 JFW65561 JPS65561 JZO65561 KJK65561 KTG65561 LDC65561 LMY65561 LWU65561 MGQ65561 MQM65561 NAI65561 NKE65561 NUA65561 ODW65561 ONS65561 OXO65561 PHK65561 PRG65561 QBC65561 QKY65561 QUU65561 REQ65561 ROM65561 RYI65561 SIE65561 SSA65561 TBW65561 TLS65561 TVO65561 UFK65561 UPG65561 UZC65561 VIY65561 VSU65561 WCQ65561 WMM65561 WWI65561 AA131097 JW131097 TS131097 ADO131097 ANK131097 AXG131097 BHC131097 BQY131097 CAU131097 CKQ131097 CUM131097 DEI131097 DOE131097 DYA131097 EHW131097 ERS131097 FBO131097 FLK131097 FVG131097 GFC131097 GOY131097 GYU131097 HIQ131097 HSM131097 ICI131097 IME131097 IWA131097 JFW131097 JPS131097 JZO131097 KJK131097 KTG131097 LDC131097 LMY131097 LWU131097 MGQ131097 MQM131097 NAI131097 NKE131097 NUA131097 ODW131097 ONS131097 OXO131097 PHK131097 PRG131097 QBC131097 QKY131097 QUU131097 REQ131097 ROM131097 RYI131097 SIE131097 SSA131097 TBW131097 TLS131097 TVO131097 UFK131097 UPG131097 UZC131097 VIY131097 VSU131097 WCQ131097 WMM131097 WWI131097 AA196633 JW196633 TS196633 ADO196633 ANK196633 AXG196633 BHC196633 BQY196633 CAU196633 CKQ196633 CUM196633 DEI196633 DOE196633 DYA196633 EHW196633 ERS196633 FBO196633 FLK196633 FVG196633 GFC196633 GOY196633 GYU196633 HIQ196633 HSM196633 ICI196633 IME196633 IWA196633 JFW196633 JPS196633 JZO196633 KJK196633 KTG196633 LDC196633 LMY196633 LWU196633 MGQ196633 MQM196633 NAI196633 NKE196633 NUA196633 ODW196633 ONS196633 OXO196633 PHK196633 PRG196633 QBC196633 QKY196633 QUU196633 REQ196633 ROM196633 RYI196633 SIE196633 SSA196633 TBW196633 TLS196633 TVO196633 UFK196633 UPG196633 UZC196633 VIY196633 VSU196633 WCQ196633 WMM196633 WWI196633 AA262169 JW262169 TS262169 ADO262169 ANK262169 AXG262169 BHC262169 BQY262169 CAU262169 CKQ262169 CUM262169 DEI262169 DOE262169 DYA262169 EHW262169 ERS262169 FBO262169 FLK262169 FVG262169 GFC262169 GOY262169 GYU262169 HIQ262169 HSM262169 ICI262169 IME262169 IWA262169 JFW262169 JPS262169 JZO262169 KJK262169 KTG262169 LDC262169 LMY262169 LWU262169 MGQ262169 MQM262169 NAI262169 NKE262169 NUA262169 ODW262169 ONS262169 OXO262169 PHK262169 PRG262169 QBC262169 QKY262169 QUU262169 REQ262169 ROM262169 RYI262169 SIE262169 SSA262169 TBW262169 TLS262169 TVO262169 UFK262169 UPG262169 UZC262169 VIY262169 VSU262169 WCQ262169 WMM262169 WWI262169 AA327705 JW327705 TS327705 ADO327705 ANK327705 AXG327705 BHC327705 BQY327705 CAU327705 CKQ327705 CUM327705 DEI327705 DOE327705 DYA327705 EHW327705 ERS327705 FBO327705 FLK327705 FVG327705 GFC327705 GOY327705 GYU327705 HIQ327705 HSM327705 ICI327705 IME327705 IWA327705 JFW327705 JPS327705 JZO327705 KJK327705 KTG327705 LDC327705 LMY327705 LWU327705 MGQ327705 MQM327705 NAI327705 NKE327705 NUA327705 ODW327705 ONS327705 OXO327705 PHK327705 PRG327705 QBC327705 QKY327705 QUU327705 REQ327705 ROM327705 RYI327705 SIE327705 SSA327705 TBW327705 TLS327705 TVO327705 UFK327705 UPG327705 UZC327705 VIY327705 VSU327705 WCQ327705 WMM327705 WWI327705 AA393241 JW393241 TS393241 ADO393241 ANK393241 AXG393241 BHC393241 BQY393241 CAU393241 CKQ393241 CUM393241 DEI393241 DOE393241 DYA393241 EHW393241 ERS393241 FBO393241 FLK393241 FVG393241 GFC393241 GOY393241 GYU393241 HIQ393241 HSM393241 ICI393241 IME393241 IWA393241 JFW393241 JPS393241 JZO393241 KJK393241 KTG393241 LDC393241 LMY393241 LWU393241 MGQ393241 MQM393241 NAI393241 NKE393241 NUA393241 ODW393241 ONS393241 OXO393241 PHK393241 PRG393241 QBC393241 QKY393241 QUU393241 REQ393241 ROM393241 RYI393241 SIE393241 SSA393241 TBW393241 TLS393241 TVO393241 UFK393241 UPG393241 UZC393241 VIY393241 VSU393241 WCQ393241 WMM393241 WWI393241 AA458777 JW458777 TS458777 ADO458777 ANK458777 AXG458777 BHC458777 BQY458777 CAU458777 CKQ458777 CUM458777 DEI458777 DOE458777 DYA458777 EHW458777 ERS458777 FBO458777 FLK458777 FVG458777 GFC458777 GOY458777 GYU458777 HIQ458777 HSM458777 ICI458777 IME458777 IWA458777 JFW458777 JPS458777 JZO458777 KJK458777 KTG458777 LDC458777 LMY458777 LWU458777 MGQ458777 MQM458777 NAI458777 NKE458777 NUA458777 ODW458777 ONS458777 OXO458777 PHK458777 PRG458777 QBC458777 QKY458777 QUU458777 REQ458777 ROM458777 RYI458777 SIE458777 SSA458777 TBW458777 TLS458777 TVO458777 UFK458777 UPG458777 UZC458777 VIY458777 VSU458777 WCQ458777 WMM458777 WWI458777 AA524313 JW524313 TS524313 ADO524313 ANK524313 AXG524313 BHC524313 BQY524313 CAU524313 CKQ524313 CUM524313 DEI524313 DOE524313 DYA524313 EHW524313 ERS524313 FBO524313 FLK524313 FVG524313 GFC524313 GOY524313 GYU524313 HIQ524313 HSM524313 ICI524313 IME524313 IWA524313 JFW524313 JPS524313 JZO524313 KJK524313 KTG524313 LDC524313 LMY524313 LWU524313 MGQ524313 MQM524313 NAI524313 NKE524313 NUA524313 ODW524313 ONS524313 OXO524313 PHK524313 PRG524313 QBC524313 QKY524313 QUU524313 REQ524313 ROM524313 RYI524313 SIE524313 SSA524313 TBW524313 TLS524313 TVO524313 UFK524313 UPG524313 UZC524313 VIY524313 VSU524313 WCQ524313 WMM524313 WWI524313 AA589849 JW589849 TS589849 ADO589849 ANK589849 AXG589849 BHC589849 BQY589849 CAU589849 CKQ589849 CUM589849 DEI589849 DOE589849 DYA589849 EHW589849 ERS589849 FBO589849 FLK589849 FVG589849 GFC589849 GOY589849 GYU589849 HIQ589849 HSM589849 ICI589849 IME589849 IWA589849 JFW589849 JPS589849 JZO589849 KJK589849 KTG589849 LDC589849 LMY589849 LWU589849 MGQ589849 MQM589849 NAI589849 NKE589849 NUA589849 ODW589849 ONS589849 OXO589849 PHK589849 PRG589849 QBC589849 QKY589849 QUU589849 REQ589849 ROM589849 RYI589849 SIE589849 SSA589849 TBW589849 TLS589849 TVO589849 UFK589849 UPG589849 UZC589849 VIY589849 VSU589849 WCQ589849 WMM589849 WWI589849 AA655385 JW655385 TS655385 ADO655385 ANK655385 AXG655385 BHC655385 BQY655385 CAU655385 CKQ655385 CUM655385 DEI655385 DOE655385 DYA655385 EHW655385 ERS655385 FBO655385 FLK655385 FVG655385 GFC655385 GOY655385 GYU655385 HIQ655385 HSM655385 ICI655385 IME655385 IWA655385 JFW655385 JPS655385 JZO655385 KJK655385 KTG655385 LDC655385 LMY655385 LWU655385 MGQ655385 MQM655385 NAI655385 NKE655385 NUA655385 ODW655385 ONS655385 OXO655385 PHK655385 PRG655385 QBC655385 QKY655385 QUU655385 REQ655385 ROM655385 RYI655385 SIE655385 SSA655385 TBW655385 TLS655385 TVO655385 UFK655385 UPG655385 UZC655385 VIY655385 VSU655385 WCQ655385 WMM655385 WWI655385 AA720921 JW720921 TS720921 ADO720921 ANK720921 AXG720921 BHC720921 BQY720921 CAU720921 CKQ720921 CUM720921 DEI720921 DOE720921 DYA720921 EHW720921 ERS720921 FBO720921 FLK720921 FVG720921 GFC720921 GOY720921 GYU720921 HIQ720921 HSM720921 ICI720921 IME720921 IWA720921 JFW720921 JPS720921 JZO720921 KJK720921 KTG720921 LDC720921 LMY720921 LWU720921 MGQ720921 MQM720921 NAI720921 NKE720921 NUA720921 ODW720921 ONS720921 OXO720921 PHK720921 PRG720921 QBC720921 QKY720921 QUU720921 REQ720921 ROM720921 RYI720921 SIE720921 SSA720921 TBW720921 TLS720921 TVO720921 UFK720921 UPG720921 UZC720921 VIY720921 VSU720921 WCQ720921 WMM720921 WWI720921 AA786457 JW786457 TS786457 ADO786457 ANK786457 AXG786457 BHC786457 BQY786457 CAU786457 CKQ786457 CUM786457 DEI786457 DOE786457 DYA786457 EHW786457 ERS786457 FBO786457 FLK786457 FVG786457 GFC786457 GOY786457 GYU786457 HIQ786457 HSM786457 ICI786457 IME786457 IWA786457 JFW786457 JPS786457 JZO786457 KJK786457 KTG786457 LDC786457 LMY786457 LWU786457 MGQ786457 MQM786457 NAI786457 NKE786457 NUA786457 ODW786457 ONS786457 OXO786457 PHK786457 PRG786457 QBC786457 QKY786457 QUU786457 REQ786457 ROM786457 RYI786457 SIE786457 SSA786457 TBW786457 TLS786457 TVO786457 UFK786457 UPG786457 UZC786457 VIY786457 VSU786457 WCQ786457 WMM786457 WWI786457 AA851993 JW851993 TS851993 ADO851993 ANK851993 AXG851993 BHC851993 BQY851993 CAU851993 CKQ851993 CUM851993 DEI851993 DOE851993 DYA851993 EHW851993 ERS851993 FBO851993 FLK851993 FVG851993 GFC851993 GOY851993 GYU851993 HIQ851993 HSM851993 ICI851993 IME851993 IWA851993 JFW851993 JPS851993 JZO851993 KJK851993 KTG851993 LDC851993 LMY851993 LWU851993 MGQ851993 MQM851993 NAI851993 NKE851993 NUA851993 ODW851993 ONS851993 OXO851993 PHK851993 PRG851993 QBC851993 QKY851993 QUU851993 REQ851993 ROM851993 RYI851993 SIE851993 SSA851993 TBW851993 TLS851993 TVO851993 UFK851993 UPG851993 UZC851993 VIY851993 VSU851993 WCQ851993 WMM851993 WWI851993 AA917529 JW917529 TS917529 ADO917529 ANK917529 AXG917529 BHC917529 BQY917529 CAU917529 CKQ917529 CUM917529 DEI917529 DOE917529 DYA917529 EHW917529 ERS917529 FBO917529 FLK917529 FVG917529 GFC917529 GOY917529 GYU917529 HIQ917529 HSM917529 ICI917529 IME917529 IWA917529 JFW917529 JPS917529 JZO917529 KJK917529 KTG917529 LDC917529 LMY917529 LWU917529 MGQ917529 MQM917529 NAI917529 NKE917529 NUA917529 ODW917529 ONS917529 OXO917529 PHK917529 PRG917529 QBC917529 QKY917529 QUU917529 REQ917529 ROM917529 RYI917529 SIE917529 SSA917529 TBW917529 TLS917529 TVO917529 UFK917529 UPG917529 UZC917529 VIY917529 VSU917529 WCQ917529 WMM917529 WWI917529 AA983065 JW983065 TS983065 ADO983065 ANK983065 AXG983065 BHC983065 BQY983065 CAU983065 CKQ983065 CUM983065 DEI983065 DOE983065 DYA983065 EHW983065 ERS983065 FBO983065 FLK983065 FVG983065 GFC983065 GOY983065 GYU983065 HIQ983065 HSM983065 ICI983065 IME983065 IWA983065 JFW983065 JPS983065 JZO983065 KJK983065 KTG983065 LDC983065 LMY983065 LWU983065 MGQ983065 MQM983065 NAI983065 NKE983065 NUA983065 ODW983065 ONS983065 OXO983065 PHK983065 PRG983065 QBC983065 QKY983065 QUU983065 REQ983065 ROM983065 RYI983065 SIE983065 SSA983065 TBW983065 TLS983065 TVO983065 UFK983065 UPG983065 UZC983065 VIY983065 VSU983065 WCQ983065 WMM983065 WWI983065 AC21 JY21 TU21 ADQ21 ANM21 AXI21 BHE21 BRA21 CAW21 CKS21 CUO21 DEK21 DOG21 DYC21 EHY21 ERU21 FBQ21 FLM21 FVI21 GFE21 GPA21 GYW21 HIS21 HSO21 ICK21 IMG21 IWC21 JFY21 JPU21 JZQ21 KJM21 KTI21 LDE21 LNA21 LWW21 MGS21 MQO21 NAK21 NKG21 NUC21 ODY21 ONU21 OXQ21 PHM21 PRI21 QBE21 QLA21 QUW21 RES21 ROO21 RYK21 SIG21 SSC21 TBY21 TLU21 TVQ21 UFM21 UPI21 UZE21 VJA21 VSW21 WCS21 WMO21 WWK21 AC65561 JY65561 TU65561 ADQ65561 ANM65561 AXI65561 BHE65561 BRA65561 CAW65561 CKS65561 CUO65561 DEK65561 DOG65561 DYC65561 EHY65561 ERU65561 FBQ65561 FLM65561 FVI65561 GFE65561 GPA65561 GYW65561 HIS65561 HSO65561 ICK65561 IMG65561 IWC65561 JFY65561 JPU65561 JZQ65561 KJM65561 KTI65561 LDE65561 LNA65561 LWW65561 MGS65561 MQO65561 NAK65561 NKG65561 NUC65561 ODY65561 ONU65561 OXQ65561 PHM65561 PRI65561 QBE65561 QLA65561 QUW65561 RES65561 ROO65561 RYK65561 SIG65561 SSC65561 TBY65561 TLU65561 TVQ65561 UFM65561 UPI65561 UZE65561 VJA65561 VSW65561 WCS65561 WMO65561 WWK65561 AC131097 JY131097 TU131097 ADQ131097 ANM131097 AXI131097 BHE131097 BRA131097 CAW131097 CKS131097 CUO131097 DEK131097 DOG131097 DYC131097 EHY131097 ERU131097 FBQ131097 FLM131097 FVI131097 GFE131097 GPA131097 GYW131097 HIS131097 HSO131097 ICK131097 IMG131097 IWC131097 JFY131097 JPU131097 JZQ131097 KJM131097 KTI131097 LDE131097 LNA131097 LWW131097 MGS131097 MQO131097 NAK131097 NKG131097 NUC131097 ODY131097 ONU131097 OXQ131097 PHM131097 PRI131097 QBE131097 QLA131097 QUW131097 RES131097 ROO131097 RYK131097 SIG131097 SSC131097 TBY131097 TLU131097 TVQ131097 UFM131097 UPI131097 UZE131097 VJA131097 VSW131097 WCS131097 WMO131097 WWK131097 AC196633 JY196633 TU196633 ADQ196633 ANM196633 AXI196633 BHE196633 BRA196633 CAW196633 CKS196633 CUO196633 DEK196633 DOG196633 DYC196633 EHY196633 ERU196633 FBQ196633 FLM196633 FVI196633 GFE196633 GPA196633 GYW196633 HIS196633 HSO196633 ICK196633 IMG196633 IWC196633 JFY196633 JPU196633 JZQ196633 KJM196633 KTI196633 LDE196633 LNA196633 LWW196633 MGS196633 MQO196633 NAK196633 NKG196633 NUC196633 ODY196633 ONU196633 OXQ196633 PHM196633 PRI196633 QBE196633 QLA196633 QUW196633 RES196633 ROO196633 RYK196633 SIG196633 SSC196633 TBY196633 TLU196633 TVQ196633 UFM196633 UPI196633 UZE196633 VJA196633 VSW196633 WCS196633 WMO196633 WWK196633 AC262169 JY262169 TU262169 ADQ262169 ANM262169 AXI262169 BHE262169 BRA262169 CAW262169 CKS262169 CUO262169 DEK262169 DOG262169 DYC262169 EHY262169 ERU262169 FBQ262169 FLM262169 FVI262169 GFE262169 GPA262169 GYW262169 HIS262169 HSO262169 ICK262169 IMG262169 IWC262169 JFY262169 JPU262169 JZQ262169 KJM262169 KTI262169 LDE262169 LNA262169 LWW262169 MGS262169 MQO262169 NAK262169 NKG262169 NUC262169 ODY262169 ONU262169 OXQ262169 PHM262169 PRI262169 QBE262169 QLA262169 QUW262169 RES262169 ROO262169 RYK262169 SIG262169 SSC262169 TBY262169 TLU262169 TVQ262169 UFM262169 UPI262169 UZE262169 VJA262169 VSW262169 WCS262169 WMO262169 WWK262169 AC327705 JY327705 TU327705 ADQ327705 ANM327705 AXI327705 BHE327705 BRA327705 CAW327705 CKS327705 CUO327705 DEK327705 DOG327705 DYC327705 EHY327705 ERU327705 FBQ327705 FLM327705 FVI327705 GFE327705 GPA327705 GYW327705 HIS327705 HSO327705 ICK327705 IMG327705 IWC327705 JFY327705 JPU327705 JZQ327705 KJM327705 KTI327705 LDE327705 LNA327705 LWW327705 MGS327705 MQO327705 NAK327705 NKG327705 NUC327705 ODY327705 ONU327705 OXQ327705 PHM327705 PRI327705 QBE327705 QLA327705 QUW327705 RES327705 ROO327705 RYK327705 SIG327705 SSC327705 TBY327705 TLU327705 TVQ327705 UFM327705 UPI327705 UZE327705 VJA327705 VSW327705 WCS327705 WMO327705 WWK327705 AC393241 JY393241 TU393241 ADQ393241 ANM393241 AXI393241 BHE393241 BRA393241 CAW393241 CKS393241 CUO393241 DEK393241 DOG393241 DYC393241 EHY393241 ERU393241 FBQ393241 FLM393241 FVI393241 GFE393241 GPA393241 GYW393241 HIS393241 HSO393241 ICK393241 IMG393241 IWC393241 JFY393241 JPU393241 JZQ393241 KJM393241 KTI393241 LDE393241 LNA393241 LWW393241 MGS393241 MQO393241 NAK393241 NKG393241 NUC393241 ODY393241 ONU393241 OXQ393241 PHM393241 PRI393241 QBE393241 QLA393241 QUW393241 RES393241 ROO393241 RYK393241 SIG393241 SSC393241 TBY393241 TLU393241 TVQ393241 UFM393241 UPI393241 UZE393241 VJA393241 VSW393241 WCS393241 WMO393241 WWK393241 AC458777 JY458777 TU458777 ADQ458777 ANM458777 AXI458777 BHE458777 BRA458777 CAW458777 CKS458777 CUO458777 DEK458777 DOG458777 DYC458777 EHY458777 ERU458777 FBQ458777 FLM458777 FVI458777 GFE458777 GPA458777 GYW458777 HIS458777 HSO458777 ICK458777 IMG458777 IWC458777 JFY458777 JPU458777 JZQ458777 KJM458777 KTI458777 LDE458777 LNA458777 LWW458777 MGS458777 MQO458777 NAK458777 NKG458777 NUC458777 ODY458777 ONU458777 OXQ458777 PHM458777 PRI458777 QBE458777 QLA458777 QUW458777 RES458777 ROO458777 RYK458777 SIG458777 SSC458777 TBY458777 TLU458777 TVQ458777 UFM458777 UPI458777 UZE458777 VJA458777 VSW458777 WCS458777 WMO458777 WWK458777 AC524313 JY524313 TU524313 ADQ524313 ANM524313 AXI524313 BHE524313 BRA524313 CAW524313 CKS524313 CUO524313 DEK524313 DOG524313 DYC524313 EHY524313 ERU524313 FBQ524313 FLM524313 FVI524313 GFE524313 GPA524313 GYW524313 HIS524313 HSO524313 ICK524313 IMG524313 IWC524313 JFY524313 JPU524313 JZQ524313 KJM524313 KTI524313 LDE524313 LNA524313 LWW524313 MGS524313 MQO524313 NAK524313 NKG524313 NUC524313 ODY524313 ONU524313 OXQ524313 PHM524313 PRI524313 QBE524313 QLA524313 QUW524313 RES524313 ROO524313 RYK524313 SIG524313 SSC524313 TBY524313 TLU524313 TVQ524313 UFM524313 UPI524313 UZE524313 VJA524313 VSW524313 WCS524313 WMO524313 WWK524313 AC589849 JY589849 TU589849 ADQ589849 ANM589849 AXI589849 BHE589849 BRA589849 CAW589849 CKS589849 CUO589849 DEK589849 DOG589849 DYC589849 EHY589849 ERU589849 FBQ589849 FLM589849 FVI589849 GFE589849 GPA589849 GYW589849 HIS589849 HSO589849 ICK589849 IMG589849 IWC589849 JFY589849 JPU589849 JZQ589849 KJM589849 KTI589849 LDE589849 LNA589849 LWW589849 MGS589849 MQO589849 NAK589849 NKG589849 NUC589849 ODY589849 ONU589849 OXQ589849 PHM589849 PRI589849 QBE589849 QLA589849 QUW589849 RES589849 ROO589849 RYK589849 SIG589849 SSC589849 TBY589849 TLU589849 TVQ589849 UFM589849 UPI589849 UZE589849 VJA589849 VSW589849 WCS589849 WMO589849 WWK589849 AC655385 JY655385 TU655385 ADQ655385 ANM655385 AXI655385 BHE655385 BRA655385 CAW655385 CKS655385 CUO655385 DEK655385 DOG655385 DYC655385 EHY655385 ERU655385 FBQ655385 FLM655385 FVI655385 GFE655385 GPA655385 GYW655385 HIS655385 HSO655385 ICK655385 IMG655385 IWC655385 JFY655385 JPU655385 JZQ655385 KJM655385 KTI655385 LDE655385 LNA655385 LWW655385 MGS655385 MQO655385 NAK655385 NKG655385 NUC655385 ODY655385 ONU655385 OXQ655385 PHM655385 PRI655385 QBE655385 QLA655385 QUW655385 RES655385 ROO655385 RYK655385 SIG655385 SSC655385 TBY655385 TLU655385 TVQ655385 UFM655385 UPI655385 UZE655385 VJA655385 VSW655385 WCS655385 WMO655385 WWK655385 AC720921 JY720921 TU720921 ADQ720921 ANM720921 AXI720921 BHE720921 BRA720921 CAW720921 CKS720921 CUO720921 DEK720921 DOG720921 DYC720921 EHY720921 ERU720921 FBQ720921 FLM720921 FVI720921 GFE720921 GPA720921 GYW720921 HIS720921 HSO720921 ICK720921 IMG720921 IWC720921 JFY720921 JPU720921 JZQ720921 KJM720921 KTI720921 LDE720921 LNA720921 LWW720921 MGS720921 MQO720921 NAK720921 NKG720921 NUC720921 ODY720921 ONU720921 OXQ720921 PHM720921 PRI720921 QBE720921 QLA720921 QUW720921 RES720921 ROO720921 RYK720921 SIG720921 SSC720921 TBY720921 TLU720921 TVQ720921 UFM720921 UPI720921 UZE720921 VJA720921 VSW720921 WCS720921 WMO720921 WWK720921 AC786457 JY786457 TU786457 ADQ786457 ANM786457 AXI786457 BHE786457 BRA786457 CAW786457 CKS786457 CUO786457 DEK786457 DOG786457 DYC786457 EHY786457 ERU786457 FBQ786457 FLM786457 FVI786457 GFE786457 GPA786457 GYW786457 HIS786457 HSO786457 ICK786457 IMG786457 IWC786457 JFY786457 JPU786457 JZQ786457 KJM786457 KTI786457 LDE786457 LNA786457 LWW786457 MGS786457 MQO786457 NAK786457 NKG786457 NUC786457 ODY786457 ONU786457 OXQ786457 PHM786457 PRI786457 QBE786457 QLA786457 QUW786457 RES786457 ROO786457 RYK786457 SIG786457 SSC786457 TBY786457 TLU786457 TVQ786457 UFM786457 UPI786457 UZE786457 VJA786457 VSW786457 WCS786457 WMO786457 WWK786457 AC851993 JY851993 TU851993 ADQ851993 ANM851993 AXI851993 BHE851993 BRA851993 CAW851993 CKS851993 CUO851993 DEK851993 DOG851993 DYC851993 EHY851993 ERU851993 FBQ851993 FLM851993 FVI851993 GFE851993 GPA851993 GYW851993 HIS851993 HSO851993 ICK851993 IMG851993 IWC851993 JFY851993 JPU851993 JZQ851993 KJM851993 KTI851993 LDE851993 LNA851993 LWW851993 MGS851993 MQO851993 NAK851993 NKG851993 NUC851993 ODY851993 ONU851993 OXQ851993 PHM851993 PRI851993 QBE851993 QLA851993 QUW851993 RES851993 ROO851993 RYK851993 SIG851993 SSC851993 TBY851993 TLU851993 TVQ851993 UFM851993 UPI851993 UZE851993 VJA851993 VSW851993 WCS851993 WMO851993 WWK851993 AC917529 JY917529 TU917529 ADQ917529 ANM917529 AXI917529 BHE917529 BRA917529 CAW917529 CKS917529 CUO917529 DEK917529 DOG917529 DYC917529 EHY917529 ERU917529 FBQ917529 FLM917529 FVI917529 GFE917529 GPA917529 GYW917529 HIS917529 HSO917529 ICK917529 IMG917529 IWC917529 JFY917529 JPU917529 JZQ917529 KJM917529 KTI917529 LDE917529 LNA917529 LWW917529 MGS917529 MQO917529 NAK917529 NKG917529 NUC917529 ODY917529 ONU917529 OXQ917529 PHM917529 PRI917529 QBE917529 QLA917529 QUW917529 RES917529 ROO917529 RYK917529 SIG917529 SSC917529 TBY917529 TLU917529 TVQ917529 UFM917529 UPI917529 UZE917529 VJA917529 VSW917529 WCS917529 WMO917529 WWK917529 AC983065 JY983065 TU983065 ADQ983065 ANM983065 AXI983065 BHE983065 BRA983065 CAW983065 CKS983065 CUO983065 DEK983065 DOG983065 DYC983065 EHY983065 ERU983065 FBQ983065 FLM983065 FVI983065 GFE983065 GPA983065 GYW983065 HIS983065 HSO983065 ICK983065 IMG983065 IWC983065 JFY983065 JPU983065 JZQ983065 KJM983065 KTI983065 LDE983065 LNA983065 LWW983065 MGS983065 MQO983065 NAK983065 NKG983065 NUC983065 ODY983065 ONU983065 OXQ983065 PHM983065 PRI983065 QBE983065 QLA983065 QUW983065 RES983065 ROO983065 RYK983065 SIG983065 SSC983065 TBY983065 TLU983065 TVQ983065 UFM983065 UPI983065 UZE983065 VJA983065 VSW983065 WCS983065 WMO983065 WWK983065 AA24 JW24 TS24 ADO24 ANK24 AXG24 BHC24 BQY24 CAU24 CKQ24 CUM24 DEI24 DOE24 DYA24 EHW24 ERS24 FBO24 FLK24 FVG24 GFC24 GOY24 GYU24 HIQ24 HSM24 ICI24 IME24 IWA24 JFW24 JPS24 JZO24 KJK24 KTG24 LDC24 LMY24 LWU24 MGQ24 MQM24 NAI24 NKE24 NUA24 ODW24 ONS24 OXO24 PHK24 PRG24 QBC24 QKY24 QUU24 REQ24 ROM24 RYI24 SIE24 SSA24 TBW24 TLS24 TVO24 UFK24 UPG24 UZC24 VIY24 VSU24 WCQ24 WMM24 WWI24 AA65564 JW65564 TS65564 ADO65564 ANK65564 AXG65564 BHC65564 BQY65564 CAU65564 CKQ65564 CUM65564 DEI65564 DOE65564 DYA65564 EHW65564 ERS65564 FBO65564 FLK65564 FVG65564 GFC65564 GOY65564 GYU65564 HIQ65564 HSM65564 ICI65564 IME65564 IWA65564 JFW65564 JPS65564 JZO65564 KJK65564 KTG65564 LDC65564 LMY65564 LWU65564 MGQ65564 MQM65564 NAI65564 NKE65564 NUA65564 ODW65564 ONS65564 OXO65564 PHK65564 PRG65564 QBC65564 QKY65564 QUU65564 REQ65564 ROM65564 RYI65564 SIE65564 SSA65564 TBW65564 TLS65564 TVO65564 UFK65564 UPG65564 UZC65564 VIY65564 VSU65564 WCQ65564 WMM65564 WWI65564 AA131100 JW131100 TS131100 ADO131100 ANK131100 AXG131100 BHC131100 BQY131100 CAU131100 CKQ131100 CUM131100 DEI131100 DOE131100 DYA131100 EHW131100 ERS131100 FBO131100 FLK131100 FVG131100 GFC131100 GOY131100 GYU131100 HIQ131100 HSM131100 ICI131100 IME131100 IWA131100 JFW131100 JPS131100 JZO131100 KJK131100 KTG131100 LDC131100 LMY131100 LWU131100 MGQ131100 MQM131100 NAI131100 NKE131100 NUA131100 ODW131100 ONS131100 OXO131100 PHK131100 PRG131100 QBC131100 QKY131100 QUU131100 REQ131100 ROM131100 RYI131100 SIE131100 SSA131100 TBW131100 TLS131100 TVO131100 UFK131100 UPG131100 UZC131100 VIY131100 VSU131100 WCQ131100 WMM131100 WWI131100 AA196636 JW196636 TS196636 ADO196636 ANK196636 AXG196636 BHC196636 BQY196636 CAU196636 CKQ196636 CUM196636 DEI196636 DOE196636 DYA196636 EHW196636 ERS196636 FBO196636 FLK196636 FVG196636 GFC196636 GOY196636 GYU196636 HIQ196636 HSM196636 ICI196636 IME196636 IWA196636 JFW196636 JPS196636 JZO196636 KJK196636 KTG196636 LDC196636 LMY196636 LWU196636 MGQ196636 MQM196636 NAI196636 NKE196636 NUA196636 ODW196636 ONS196636 OXO196636 PHK196636 PRG196636 QBC196636 QKY196636 QUU196636 REQ196636 ROM196636 RYI196636 SIE196636 SSA196636 TBW196636 TLS196636 TVO196636 UFK196636 UPG196636 UZC196636 VIY196636 VSU196636 WCQ196636 WMM196636 WWI196636 AA262172 JW262172 TS262172 ADO262172 ANK262172 AXG262172 BHC262172 BQY262172 CAU262172 CKQ262172 CUM262172 DEI262172 DOE262172 DYA262172 EHW262172 ERS262172 FBO262172 FLK262172 FVG262172 GFC262172 GOY262172 GYU262172 HIQ262172 HSM262172 ICI262172 IME262172 IWA262172 JFW262172 JPS262172 JZO262172 KJK262172 KTG262172 LDC262172 LMY262172 LWU262172 MGQ262172 MQM262172 NAI262172 NKE262172 NUA262172 ODW262172 ONS262172 OXO262172 PHK262172 PRG262172 QBC262172 QKY262172 QUU262172 REQ262172 ROM262172 RYI262172 SIE262172 SSA262172 TBW262172 TLS262172 TVO262172 UFK262172 UPG262172 UZC262172 VIY262172 VSU262172 WCQ262172 WMM262172 WWI262172 AA327708 JW327708 TS327708 ADO327708 ANK327708 AXG327708 BHC327708 BQY327708 CAU327708 CKQ327708 CUM327708 DEI327708 DOE327708 DYA327708 EHW327708 ERS327708 FBO327708 FLK327708 FVG327708 GFC327708 GOY327708 GYU327708 HIQ327708 HSM327708 ICI327708 IME327708 IWA327708 JFW327708 JPS327708 JZO327708 KJK327708 KTG327708 LDC327708 LMY327708 LWU327708 MGQ327708 MQM327708 NAI327708 NKE327708 NUA327708 ODW327708 ONS327708 OXO327708 PHK327708 PRG327708 QBC327708 QKY327708 QUU327708 REQ327708 ROM327708 RYI327708 SIE327708 SSA327708 TBW327708 TLS327708 TVO327708 UFK327708 UPG327708 UZC327708 VIY327708 VSU327708 WCQ327708 WMM327708 WWI327708 AA393244 JW393244 TS393244 ADO393244 ANK393244 AXG393244 BHC393244 BQY393244 CAU393244 CKQ393244 CUM393244 DEI393244 DOE393244 DYA393244 EHW393244 ERS393244 FBO393244 FLK393244 FVG393244 GFC393244 GOY393244 GYU393244 HIQ393244 HSM393244 ICI393244 IME393244 IWA393244 JFW393244 JPS393244 JZO393244 KJK393244 KTG393244 LDC393244 LMY393244 LWU393244 MGQ393244 MQM393244 NAI393244 NKE393244 NUA393244 ODW393244 ONS393244 OXO393244 PHK393244 PRG393244 QBC393244 QKY393244 QUU393244 REQ393244 ROM393244 RYI393244 SIE393244 SSA393244 TBW393244 TLS393244 TVO393244 UFK393244 UPG393244 UZC393244 VIY393244 VSU393244 WCQ393244 WMM393244 WWI393244 AA458780 JW458780 TS458780 ADO458780 ANK458780 AXG458780 BHC458780 BQY458780 CAU458780 CKQ458780 CUM458780 DEI458780 DOE458780 DYA458780 EHW458780 ERS458780 FBO458780 FLK458780 FVG458780 GFC458780 GOY458780 GYU458780 HIQ458780 HSM458780 ICI458780 IME458780 IWA458780 JFW458780 JPS458780 JZO458780 KJK458780 KTG458780 LDC458780 LMY458780 LWU458780 MGQ458780 MQM458780 NAI458780 NKE458780 NUA458780 ODW458780 ONS458780 OXO458780 PHK458780 PRG458780 QBC458780 QKY458780 QUU458780 REQ458780 ROM458780 RYI458780 SIE458780 SSA458780 TBW458780 TLS458780 TVO458780 UFK458780 UPG458780 UZC458780 VIY458780 VSU458780 WCQ458780 WMM458780 WWI458780 AA524316 JW524316 TS524316 ADO524316 ANK524316 AXG524316 BHC524316 BQY524316 CAU524316 CKQ524316 CUM524316 DEI524316 DOE524316 DYA524316 EHW524316 ERS524316 FBO524316 FLK524316 FVG524316 GFC524316 GOY524316 GYU524316 HIQ524316 HSM524316 ICI524316 IME524316 IWA524316 JFW524316 JPS524316 JZO524316 KJK524316 KTG524316 LDC524316 LMY524316 LWU524316 MGQ524316 MQM524316 NAI524316 NKE524316 NUA524316 ODW524316 ONS524316 OXO524316 PHK524316 PRG524316 QBC524316 QKY524316 QUU524316 REQ524316 ROM524316 RYI524316 SIE524316 SSA524316 TBW524316 TLS524316 TVO524316 UFK524316 UPG524316 UZC524316 VIY524316 VSU524316 WCQ524316 WMM524316 WWI524316 AA589852 JW589852 TS589852 ADO589852 ANK589852 AXG589852 BHC589852 BQY589852 CAU589852 CKQ589852 CUM589852 DEI589852 DOE589852 DYA589852 EHW589852 ERS589852 FBO589852 FLK589852 FVG589852 GFC589852 GOY589852 GYU589852 HIQ589852 HSM589852 ICI589852 IME589852 IWA589852 JFW589852 JPS589852 JZO589852 KJK589852 KTG589852 LDC589852 LMY589852 LWU589852 MGQ589852 MQM589852 NAI589852 NKE589852 NUA589852 ODW589852 ONS589852 OXO589852 PHK589852 PRG589852 QBC589852 QKY589852 QUU589852 REQ589852 ROM589852 RYI589852 SIE589852 SSA589852 TBW589852 TLS589852 TVO589852 UFK589852 UPG589852 UZC589852 VIY589852 VSU589852 WCQ589852 WMM589852 WWI589852 AA655388 JW655388 TS655388 ADO655388 ANK655388 AXG655388 BHC655388 BQY655388 CAU655388 CKQ655388 CUM655388 DEI655388 DOE655388 DYA655388 EHW655388 ERS655388 FBO655388 FLK655388 FVG655388 GFC655388 GOY655388 GYU655388 HIQ655388 HSM655388 ICI655388 IME655388 IWA655388 JFW655388 JPS655388 JZO655388 KJK655388 KTG655388 LDC655388 LMY655388 LWU655388 MGQ655388 MQM655388 NAI655388 NKE655388 NUA655388 ODW655388 ONS655388 OXO655388 PHK655388 PRG655388 QBC655388 QKY655388 QUU655388 REQ655388 ROM655388 RYI655388 SIE655388 SSA655388 TBW655388 TLS655388 TVO655388 UFK655388 UPG655388 UZC655388 VIY655388 VSU655388 WCQ655388 WMM655388 WWI655388 AA720924 JW720924 TS720924 ADO720924 ANK720924 AXG720924 BHC720924 BQY720924 CAU720924 CKQ720924 CUM720924 DEI720924 DOE720924 DYA720924 EHW720924 ERS720924 FBO720924 FLK720924 FVG720924 GFC720924 GOY720924 GYU720924 HIQ720924 HSM720924 ICI720924 IME720924 IWA720924 JFW720924 JPS720924 JZO720924 KJK720924 KTG720924 LDC720924 LMY720924 LWU720924 MGQ720924 MQM720924 NAI720924 NKE720924 NUA720924 ODW720924 ONS720924 OXO720924 PHK720924 PRG720924 QBC720924 QKY720924 QUU720924 REQ720924 ROM720924 RYI720924 SIE720924 SSA720924 TBW720924 TLS720924 TVO720924 UFK720924 UPG720924 UZC720924 VIY720924 VSU720924 WCQ720924 WMM720924 WWI720924 AA786460 JW786460 TS786460 ADO786460 ANK786460 AXG786460 BHC786460 BQY786460 CAU786460 CKQ786460 CUM786460 DEI786460 DOE786460 DYA786460 EHW786460 ERS786460 FBO786460 FLK786460 FVG786460 GFC786460 GOY786460 GYU786460 HIQ786460 HSM786460 ICI786460 IME786460 IWA786460 JFW786460 JPS786460 JZO786460 KJK786460 KTG786460 LDC786460 LMY786460 LWU786460 MGQ786460 MQM786460 NAI786460 NKE786460 NUA786460 ODW786460 ONS786460 OXO786460 PHK786460 PRG786460 QBC786460 QKY786460 QUU786460 REQ786460 ROM786460 RYI786460 SIE786460 SSA786460 TBW786460 TLS786460 TVO786460 UFK786460 UPG786460 UZC786460 VIY786460 VSU786460 WCQ786460 WMM786460 WWI786460 AA851996 JW851996 TS851996 ADO851996 ANK851996 AXG851996 BHC851996 BQY851996 CAU851996 CKQ851996 CUM851996 DEI851996 DOE851996 DYA851996 EHW851996 ERS851996 FBO851996 FLK851996 FVG851996 GFC851996 GOY851996 GYU851996 HIQ851996 HSM851996 ICI851996 IME851996 IWA851996 JFW851996 JPS851996 JZO851996 KJK851996 KTG851996 LDC851996 LMY851996 LWU851996 MGQ851996 MQM851996 NAI851996 NKE851996 NUA851996 ODW851996 ONS851996 OXO851996 PHK851996 PRG851996 QBC851996 QKY851996 QUU851996 REQ851996 ROM851996 RYI851996 SIE851996 SSA851996 TBW851996 TLS851996 TVO851996 UFK851996 UPG851996 UZC851996 VIY851996 VSU851996 WCQ851996 WMM851996 WWI851996 AA917532 JW917532 TS917532 ADO917532 ANK917532 AXG917532 BHC917532 BQY917532 CAU917532 CKQ917532 CUM917532 DEI917532 DOE917532 DYA917532 EHW917532 ERS917532 FBO917532 FLK917532 FVG917532 GFC917532 GOY917532 GYU917532 HIQ917532 HSM917532 ICI917532 IME917532 IWA917532 JFW917532 JPS917532 JZO917532 KJK917532 KTG917532 LDC917532 LMY917532 LWU917532 MGQ917532 MQM917532 NAI917532 NKE917532 NUA917532 ODW917532 ONS917532 OXO917532 PHK917532 PRG917532 QBC917532 QKY917532 QUU917532 REQ917532 ROM917532 RYI917532 SIE917532 SSA917532 TBW917532 TLS917532 TVO917532 UFK917532 UPG917532 UZC917532 VIY917532 VSU917532 WCQ917532 WMM917532 WWI917532 AA983068 JW983068 TS983068 ADO983068 ANK983068 AXG983068 BHC983068 BQY983068 CAU983068 CKQ983068 CUM983068 DEI983068 DOE983068 DYA983068 EHW983068 ERS983068 FBO983068 FLK983068 FVG983068 GFC983068 GOY983068 GYU983068 HIQ983068 HSM983068 ICI983068 IME983068 IWA983068 JFW983068 JPS983068 JZO983068 KJK983068 KTG983068 LDC983068 LMY983068 LWU983068 MGQ983068 MQM983068 NAI983068 NKE983068 NUA983068 ODW983068 ONS983068 OXO983068 PHK983068 PRG983068 QBC983068 QKY983068 QUU983068 REQ983068 ROM983068 RYI983068 SIE983068 SSA983068 TBW983068 TLS983068 TVO983068 UFK983068 UPG983068 UZC983068 VIY983068 VSU983068 WCQ983068 WMM983068 WWI983068 AC24 JY24 TU24 ADQ24 ANM24 AXI24 BHE24 BRA24 CAW24 CKS24 CUO24 DEK24 DOG24 DYC24 EHY24 ERU24 FBQ24 FLM24 FVI24 GFE24 GPA24 GYW24 HIS24 HSO24 ICK24 IMG24 IWC24 JFY24 JPU24 JZQ24 KJM24 KTI24 LDE24 LNA24 LWW24 MGS24 MQO24 NAK24 NKG24 NUC24 ODY24 ONU24 OXQ24 PHM24 PRI24 QBE24 QLA24 QUW24 RES24 ROO24 RYK24 SIG24 SSC24 TBY24 TLU24 TVQ24 UFM24 UPI24 UZE24 VJA24 VSW24 WCS24 WMO24 WWK24 AC65564 JY65564 TU65564 ADQ65564 ANM65564 AXI65564 BHE65564 BRA65564 CAW65564 CKS65564 CUO65564 DEK65564 DOG65564 DYC65564 EHY65564 ERU65564 FBQ65564 FLM65564 FVI65564 GFE65564 GPA65564 GYW65564 HIS65564 HSO65564 ICK65564 IMG65564 IWC65564 JFY65564 JPU65564 JZQ65564 KJM65564 KTI65564 LDE65564 LNA65564 LWW65564 MGS65564 MQO65564 NAK65564 NKG65564 NUC65564 ODY65564 ONU65564 OXQ65564 PHM65564 PRI65564 QBE65564 QLA65564 QUW65564 RES65564 ROO65564 RYK65564 SIG65564 SSC65564 TBY65564 TLU65564 TVQ65564 UFM65564 UPI65564 UZE65564 VJA65564 VSW65564 WCS65564 WMO65564 WWK65564 AC131100 JY131100 TU131100 ADQ131100 ANM131100 AXI131100 BHE131100 BRA131100 CAW131100 CKS131100 CUO131100 DEK131100 DOG131100 DYC131100 EHY131100 ERU131100 FBQ131100 FLM131100 FVI131100 GFE131100 GPA131100 GYW131100 HIS131100 HSO131100 ICK131100 IMG131100 IWC131100 JFY131100 JPU131100 JZQ131100 KJM131100 KTI131100 LDE131100 LNA131100 LWW131100 MGS131100 MQO131100 NAK131100 NKG131100 NUC131100 ODY131100 ONU131100 OXQ131100 PHM131100 PRI131100 QBE131100 QLA131100 QUW131100 RES131100 ROO131100 RYK131100 SIG131100 SSC131100 TBY131100 TLU131100 TVQ131100 UFM131100 UPI131100 UZE131100 VJA131100 VSW131100 WCS131100 WMO131100 WWK131100 AC196636 JY196636 TU196636 ADQ196636 ANM196636 AXI196636 BHE196636 BRA196636 CAW196636 CKS196636 CUO196636 DEK196636 DOG196636 DYC196636 EHY196636 ERU196636 FBQ196636 FLM196636 FVI196636 GFE196636 GPA196636 GYW196636 HIS196636 HSO196636 ICK196636 IMG196636 IWC196636 JFY196636 JPU196636 JZQ196636 KJM196636 KTI196636 LDE196636 LNA196636 LWW196636 MGS196636 MQO196636 NAK196636 NKG196636 NUC196636 ODY196636 ONU196636 OXQ196636 PHM196636 PRI196636 QBE196636 QLA196636 QUW196636 RES196636 ROO196636 RYK196636 SIG196636 SSC196636 TBY196636 TLU196636 TVQ196636 UFM196636 UPI196636 UZE196636 VJA196636 VSW196636 WCS196636 WMO196636 WWK196636 AC262172 JY262172 TU262172 ADQ262172 ANM262172 AXI262172 BHE262172 BRA262172 CAW262172 CKS262172 CUO262172 DEK262172 DOG262172 DYC262172 EHY262172 ERU262172 FBQ262172 FLM262172 FVI262172 GFE262172 GPA262172 GYW262172 HIS262172 HSO262172 ICK262172 IMG262172 IWC262172 JFY262172 JPU262172 JZQ262172 KJM262172 KTI262172 LDE262172 LNA262172 LWW262172 MGS262172 MQO262172 NAK262172 NKG262172 NUC262172 ODY262172 ONU262172 OXQ262172 PHM262172 PRI262172 QBE262172 QLA262172 QUW262172 RES262172 ROO262172 RYK262172 SIG262172 SSC262172 TBY262172 TLU262172 TVQ262172 UFM262172 UPI262172 UZE262172 VJA262172 VSW262172 WCS262172 WMO262172 WWK262172 AC327708 JY327708 TU327708 ADQ327708 ANM327708 AXI327708 BHE327708 BRA327708 CAW327708 CKS327708 CUO327708 DEK327708 DOG327708 DYC327708 EHY327708 ERU327708 FBQ327708 FLM327708 FVI327708 GFE327708 GPA327708 GYW327708 HIS327708 HSO327708 ICK327708 IMG327708 IWC327708 JFY327708 JPU327708 JZQ327708 KJM327708 KTI327708 LDE327708 LNA327708 LWW327708 MGS327708 MQO327708 NAK327708 NKG327708 NUC327708 ODY327708 ONU327708 OXQ327708 PHM327708 PRI327708 QBE327708 QLA327708 QUW327708 RES327708 ROO327708 RYK327708 SIG327708 SSC327708 TBY327708 TLU327708 TVQ327708 UFM327708 UPI327708 UZE327708 VJA327708 VSW327708 WCS327708 WMO327708 WWK327708 AC393244 JY393244 TU393244 ADQ393244 ANM393244 AXI393244 BHE393244 BRA393244 CAW393244 CKS393244 CUO393244 DEK393244 DOG393244 DYC393244 EHY393244 ERU393244 FBQ393244 FLM393244 FVI393244 GFE393244 GPA393244 GYW393244 HIS393244 HSO393244 ICK393244 IMG393244 IWC393244 JFY393244 JPU393244 JZQ393244 KJM393244 KTI393244 LDE393244 LNA393244 LWW393244 MGS393244 MQO393244 NAK393244 NKG393244 NUC393244 ODY393244 ONU393244 OXQ393244 PHM393244 PRI393244 QBE393244 QLA393244 QUW393244 RES393244 ROO393244 RYK393244 SIG393244 SSC393244 TBY393244 TLU393244 TVQ393244 UFM393244 UPI393244 UZE393244 VJA393244 VSW393244 WCS393244 WMO393244 WWK393244 AC458780 JY458780 TU458780 ADQ458780 ANM458780 AXI458780 BHE458780 BRA458780 CAW458780 CKS458780 CUO458780 DEK458780 DOG458780 DYC458780 EHY458780 ERU458780 FBQ458780 FLM458780 FVI458780 GFE458780 GPA458780 GYW458780 HIS458780 HSO458780 ICK458780 IMG458780 IWC458780 JFY458780 JPU458780 JZQ458780 KJM458780 KTI458780 LDE458780 LNA458780 LWW458780 MGS458780 MQO458780 NAK458780 NKG458780 NUC458780 ODY458780 ONU458780 OXQ458780 PHM458780 PRI458780 QBE458780 QLA458780 QUW458780 RES458780 ROO458780 RYK458780 SIG458780 SSC458780 TBY458780 TLU458780 TVQ458780 UFM458780 UPI458780 UZE458780 VJA458780 VSW458780 WCS458780 WMO458780 WWK458780 AC524316 JY524316 TU524316 ADQ524316 ANM524316 AXI524316 BHE524316 BRA524316 CAW524316 CKS524316 CUO524316 DEK524316 DOG524316 DYC524316 EHY524316 ERU524316 FBQ524316 FLM524316 FVI524316 GFE524316 GPA524316 GYW524316 HIS524316 HSO524316 ICK524316 IMG524316 IWC524316 JFY524316 JPU524316 JZQ524316 KJM524316 KTI524316 LDE524316 LNA524316 LWW524316 MGS524316 MQO524316 NAK524316 NKG524316 NUC524316 ODY524316 ONU524316 OXQ524316 PHM524316 PRI524316 QBE524316 QLA524316 QUW524316 RES524316 ROO524316 RYK524316 SIG524316 SSC524316 TBY524316 TLU524316 TVQ524316 UFM524316 UPI524316 UZE524316 VJA524316 VSW524316 WCS524316 WMO524316 WWK524316 AC589852 JY589852 TU589852 ADQ589852 ANM589852 AXI589852 BHE589852 BRA589852 CAW589852 CKS589852 CUO589852 DEK589852 DOG589852 DYC589852 EHY589852 ERU589852 FBQ589852 FLM589852 FVI589852 GFE589852 GPA589852 GYW589852 HIS589852 HSO589852 ICK589852 IMG589852 IWC589852 JFY589852 JPU589852 JZQ589852 KJM589852 KTI589852 LDE589852 LNA589852 LWW589852 MGS589852 MQO589852 NAK589852 NKG589852 NUC589852 ODY589852 ONU589852 OXQ589852 PHM589852 PRI589852 QBE589852 QLA589852 QUW589852 RES589852 ROO589852 RYK589852 SIG589852 SSC589852 TBY589852 TLU589852 TVQ589852 UFM589852 UPI589852 UZE589852 VJA589852 VSW589852 WCS589852 WMO589852 WWK589852 AC655388 JY655388 TU655388 ADQ655388 ANM655388 AXI655388 BHE655388 BRA655388 CAW655388 CKS655388 CUO655388 DEK655388 DOG655388 DYC655388 EHY655388 ERU655388 FBQ655388 FLM655388 FVI655388 GFE655388 GPA655388 GYW655388 HIS655388 HSO655388 ICK655388 IMG655388 IWC655388 JFY655388 JPU655388 JZQ655388 KJM655388 KTI655388 LDE655388 LNA655388 LWW655388 MGS655388 MQO655388 NAK655388 NKG655388 NUC655388 ODY655388 ONU655388 OXQ655388 PHM655388 PRI655388 QBE655388 QLA655388 QUW655388 RES655388 ROO655388 RYK655388 SIG655388 SSC655388 TBY655388 TLU655388 TVQ655388 UFM655388 UPI655388 UZE655388 VJA655388 VSW655388 WCS655388 WMO655388 WWK655388 AC720924 JY720924 TU720924 ADQ720924 ANM720924 AXI720924 BHE720924 BRA720924 CAW720924 CKS720924 CUO720924 DEK720924 DOG720924 DYC720924 EHY720924 ERU720924 FBQ720924 FLM720924 FVI720924 GFE720924 GPA720924 GYW720924 HIS720924 HSO720924 ICK720924 IMG720924 IWC720924 JFY720924 JPU720924 JZQ720924 KJM720924 KTI720924 LDE720924 LNA720924 LWW720924 MGS720924 MQO720924 NAK720924 NKG720924 NUC720924 ODY720924 ONU720924 OXQ720924 PHM720924 PRI720924 QBE720924 QLA720924 QUW720924 RES720924 ROO720924 RYK720924 SIG720924 SSC720924 TBY720924 TLU720924 TVQ720924 UFM720924 UPI720924 UZE720924 VJA720924 VSW720924 WCS720924 WMO720924 WWK720924 AC786460 JY786460 TU786460 ADQ786460 ANM786460 AXI786460 BHE786460 BRA786460 CAW786460 CKS786460 CUO786460 DEK786460 DOG786460 DYC786460 EHY786460 ERU786460 FBQ786460 FLM786460 FVI786460 GFE786460 GPA786460 GYW786460 HIS786460 HSO786460 ICK786460 IMG786460 IWC786460 JFY786460 JPU786460 JZQ786460 KJM786460 KTI786460 LDE786460 LNA786460 LWW786460 MGS786460 MQO786460 NAK786460 NKG786460 NUC786460 ODY786460 ONU786460 OXQ786460 PHM786460 PRI786460 QBE786460 QLA786460 QUW786460 RES786460 ROO786460 RYK786460 SIG786460 SSC786460 TBY786460 TLU786460 TVQ786460 UFM786460 UPI786460 UZE786460 VJA786460 VSW786460 WCS786460 WMO786460 WWK786460 AC851996 JY851996 TU851996 ADQ851996 ANM851996 AXI851996 BHE851996 BRA851996 CAW851996 CKS851996 CUO851996 DEK851996 DOG851996 DYC851996 EHY851996 ERU851996 FBQ851996 FLM851996 FVI851996 GFE851996 GPA851996 GYW851996 HIS851996 HSO851996 ICK851996 IMG851996 IWC851996 JFY851996 JPU851996 JZQ851996 KJM851996 KTI851996 LDE851996 LNA851996 LWW851996 MGS851996 MQO851996 NAK851996 NKG851996 NUC851996 ODY851996 ONU851996 OXQ851996 PHM851996 PRI851996 QBE851996 QLA851996 QUW851996 RES851996 ROO851996 RYK851996 SIG851996 SSC851996 TBY851996 TLU851996 TVQ851996 UFM851996 UPI851996 UZE851996 VJA851996 VSW851996 WCS851996 WMO851996 WWK851996 AC917532 JY917532 TU917532 ADQ917532 ANM917532 AXI917532 BHE917532 BRA917532 CAW917532 CKS917532 CUO917532 DEK917532 DOG917532 DYC917532 EHY917532 ERU917532 FBQ917532 FLM917532 FVI917532 GFE917532 GPA917532 GYW917532 HIS917532 HSO917532 ICK917532 IMG917532 IWC917532 JFY917532 JPU917532 JZQ917532 KJM917532 KTI917532 LDE917532 LNA917532 LWW917532 MGS917532 MQO917532 NAK917532 NKG917532 NUC917532 ODY917532 ONU917532 OXQ917532 PHM917532 PRI917532 QBE917532 QLA917532 QUW917532 RES917532 ROO917532 RYK917532 SIG917532 SSC917532 TBY917532 TLU917532 TVQ917532 UFM917532 UPI917532 UZE917532 VJA917532 VSW917532 WCS917532 WMO917532 WWK917532 AC983068 JY983068 TU983068 ADQ983068 ANM983068 AXI983068 BHE983068 BRA983068 CAW983068 CKS983068 CUO983068 DEK983068 DOG983068 DYC983068 EHY983068 ERU983068 FBQ983068 FLM983068 FVI983068 GFE983068 GPA983068 GYW983068 HIS983068 HSO983068 ICK983068 IMG983068 IWC983068 JFY983068 JPU983068 JZQ983068 KJM983068 KTI983068 LDE983068 LNA983068 LWW983068 MGS983068 MQO983068 NAK983068 NKG983068 NUC983068 ODY983068 ONU983068 OXQ983068 PHM983068 PRI983068 QBE983068 QLA983068 QUW983068 RES983068 ROO983068 RYK983068 SIG983068 SSC983068 TBY983068 TLU983068 TVQ983068 UFM983068 UPI983068 UZE983068 VJA983068 VSW983068 WCS983068 WMO983068 WWK983068 AA32 JW32 TS32 ADO32 ANK32 AXG32 BHC32 BQY32 CAU32 CKQ32 CUM32 DEI32 DOE32 DYA32 EHW32 ERS32 FBO32 FLK32 FVG32 GFC32 GOY32 GYU32 HIQ32 HSM32 ICI32 IME32 IWA32 JFW32 JPS32 JZO32 KJK32 KTG32 LDC32 LMY32 LWU32 MGQ32 MQM32 NAI32 NKE32 NUA32 ODW32 ONS32 OXO32 PHK32 PRG32 QBC32 QKY32 QUU32 REQ32 ROM32 RYI32 SIE32 SSA32 TBW32 TLS32 TVO32 UFK32 UPG32 UZC32 VIY32 VSU32 WCQ32 WMM32 WWI32 AA65572 JW65572 TS65572 ADO65572 ANK65572 AXG65572 BHC65572 BQY65572 CAU65572 CKQ65572 CUM65572 DEI65572 DOE65572 DYA65572 EHW65572 ERS65572 FBO65572 FLK65572 FVG65572 GFC65572 GOY65572 GYU65572 HIQ65572 HSM65572 ICI65572 IME65572 IWA65572 JFW65572 JPS65572 JZO65572 KJK65572 KTG65572 LDC65572 LMY65572 LWU65572 MGQ65572 MQM65572 NAI65572 NKE65572 NUA65572 ODW65572 ONS65572 OXO65572 PHK65572 PRG65572 QBC65572 QKY65572 QUU65572 REQ65572 ROM65572 RYI65572 SIE65572 SSA65572 TBW65572 TLS65572 TVO65572 UFK65572 UPG65572 UZC65572 VIY65572 VSU65572 WCQ65572 WMM65572 WWI65572 AA131108 JW131108 TS131108 ADO131108 ANK131108 AXG131108 BHC131108 BQY131108 CAU131108 CKQ131108 CUM131108 DEI131108 DOE131108 DYA131108 EHW131108 ERS131108 FBO131108 FLK131108 FVG131108 GFC131108 GOY131108 GYU131108 HIQ131108 HSM131108 ICI131108 IME131108 IWA131108 JFW131108 JPS131108 JZO131108 KJK131108 KTG131108 LDC131108 LMY131108 LWU131108 MGQ131108 MQM131108 NAI131108 NKE131108 NUA131108 ODW131108 ONS131108 OXO131108 PHK131108 PRG131108 QBC131108 QKY131108 QUU131108 REQ131108 ROM131108 RYI131108 SIE131108 SSA131108 TBW131108 TLS131108 TVO131108 UFK131108 UPG131108 UZC131108 VIY131108 VSU131108 WCQ131108 WMM131108 WWI131108 AA196644 JW196644 TS196644 ADO196644 ANK196644 AXG196644 BHC196644 BQY196644 CAU196644 CKQ196644 CUM196644 DEI196644 DOE196644 DYA196644 EHW196644 ERS196644 FBO196644 FLK196644 FVG196644 GFC196644 GOY196644 GYU196644 HIQ196644 HSM196644 ICI196644 IME196644 IWA196644 JFW196644 JPS196644 JZO196644 KJK196644 KTG196644 LDC196644 LMY196644 LWU196644 MGQ196644 MQM196644 NAI196644 NKE196644 NUA196644 ODW196644 ONS196644 OXO196644 PHK196644 PRG196644 QBC196644 QKY196644 QUU196644 REQ196644 ROM196644 RYI196644 SIE196644 SSA196644 TBW196644 TLS196644 TVO196644 UFK196644 UPG196644 UZC196644 VIY196644 VSU196644 WCQ196644 WMM196644 WWI196644 AA262180 JW262180 TS262180 ADO262180 ANK262180 AXG262180 BHC262180 BQY262180 CAU262180 CKQ262180 CUM262180 DEI262180 DOE262180 DYA262180 EHW262180 ERS262180 FBO262180 FLK262180 FVG262180 GFC262180 GOY262180 GYU262180 HIQ262180 HSM262180 ICI262180 IME262180 IWA262180 JFW262180 JPS262180 JZO262180 KJK262180 KTG262180 LDC262180 LMY262180 LWU262180 MGQ262180 MQM262180 NAI262180 NKE262180 NUA262180 ODW262180 ONS262180 OXO262180 PHK262180 PRG262180 QBC262180 QKY262180 QUU262180 REQ262180 ROM262180 RYI262180 SIE262180 SSA262180 TBW262180 TLS262180 TVO262180 UFK262180 UPG262180 UZC262180 VIY262180 VSU262180 WCQ262180 WMM262180 WWI262180 AA327716 JW327716 TS327716 ADO327716 ANK327716 AXG327716 BHC327716 BQY327716 CAU327716 CKQ327716 CUM327716 DEI327716 DOE327716 DYA327716 EHW327716 ERS327716 FBO327716 FLK327716 FVG327716 GFC327716 GOY327716 GYU327716 HIQ327716 HSM327716 ICI327716 IME327716 IWA327716 JFW327716 JPS327716 JZO327716 KJK327716 KTG327716 LDC327716 LMY327716 LWU327716 MGQ327716 MQM327716 NAI327716 NKE327716 NUA327716 ODW327716 ONS327716 OXO327716 PHK327716 PRG327716 QBC327716 QKY327716 QUU327716 REQ327716 ROM327716 RYI327716 SIE327716 SSA327716 TBW327716 TLS327716 TVO327716 UFK327716 UPG327716 UZC327716 VIY327716 VSU327716 WCQ327716 WMM327716 WWI327716 AA393252 JW393252 TS393252 ADO393252 ANK393252 AXG393252 BHC393252 BQY393252 CAU393252 CKQ393252 CUM393252 DEI393252 DOE393252 DYA393252 EHW393252 ERS393252 FBO393252 FLK393252 FVG393252 GFC393252 GOY393252 GYU393252 HIQ393252 HSM393252 ICI393252 IME393252 IWA393252 JFW393252 JPS393252 JZO393252 KJK393252 KTG393252 LDC393252 LMY393252 LWU393252 MGQ393252 MQM393252 NAI393252 NKE393252 NUA393252 ODW393252 ONS393252 OXO393252 PHK393252 PRG393252 QBC393252 QKY393252 QUU393252 REQ393252 ROM393252 RYI393252 SIE393252 SSA393252 TBW393252 TLS393252 TVO393252 UFK393252 UPG393252 UZC393252 VIY393252 VSU393252 WCQ393252 WMM393252 WWI393252 AA458788 JW458788 TS458788 ADO458788 ANK458788 AXG458788 BHC458788 BQY458788 CAU458788 CKQ458788 CUM458788 DEI458788 DOE458788 DYA458788 EHW458788 ERS458788 FBO458788 FLK458788 FVG458788 GFC458788 GOY458788 GYU458788 HIQ458788 HSM458788 ICI458788 IME458788 IWA458788 JFW458788 JPS458788 JZO458788 KJK458788 KTG458788 LDC458788 LMY458788 LWU458788 MGQ458788 MQM458788 NAI458788 NKE458788 NUA458788 ODW458788 ONS458788 OXO458788 PHK458788 PRG458788 QBC458788 QKY458788 QUU458788 REQ458788 ROM458788 RYI458788 SIE458788 SSA458788 TBW458788 TLS458788 TVO458788 UFK458788 UPG458788 UZC458788 VIY458788 VSU458788 WCQ458788 WMM458788 WWI458788 AA524324 JW524324 TS524324 ADO524324 ANK524324 AXG524324 BHC524324 BQY524324 CAU524324 CKQ524324 CUM524324 DEI524324 DOE524324 DYA524324 EHW524324 ERS524324 FBO524324 FLK524324 FVG524324 GFC524324 GOY524324 GYU524324 HIQ524324 HSM524324 ICI524324 IME524324 IWA524324 JFW524324 JPS524324 JZO524324 KJK524324 KTG524324 LDC524324 LMY524324 LWU524324 MGQ524324 MQM524324 NAI524324 NKE524324 NUA524324 ODW524324 ONS524324 OXO524324 PHK524324 PRG524324 QBC524324 QKY524324 QUU524324 REQ524324 ROM524324 RYI524324 SIE524324 SSA524324 TBW524324 TLS524324 TVO524324 UFK524324 UPG524324 UZC524324 VIY524324 VSU524324 WCQ524324 WMM524324 WWI524324 AA589860 JW589860 TS589860 ADO589860 ANK589860 AXG589860 BHC589860 BQY589860 CAU589860 CKQ589860 CUM589860 DEI589860 DOE589860 DYA589860 EHW589860 ERS589860 FBO589860 FLK589860 FVG589860 GFC589860 GOY589860 GYU589860 HIQ589860 HSM589860 ICI589860 IME589860 IWA589860 JFW589860 JPS589860 JZO589860 KJK589860 KTG589860 LDC589860 LMY589860 LWU589860 MGQ589860 MQM589860 NAI589860 NKE589860 NUA589860 ODW589860 ONS589860 OXO589860 PHK589860 PRG589860 QBC589860 QKY589860 QUU589860 REQ589860 ROM589860 RYI589860 SIE589860 SSA589860 TBW589860 TLS589860 TVO589860 UFK589860 UPG589860 UZC589860 VIY589860 VSU589860 WCQ589860 WMM589860 WWI589860 AA655396 JW655396 TS655396 ADO655396 ANK655396 AXG655396 BHC655396 BQY655396 CAU655396 CKQ655396 CUM655396 DEI655396 DOE655396 DYA655396 EHW655396 ERS655396 FBO655396 FLK655396 FVG655396 GFC655396 GOY655396 GYU655396 HIQ655396 HSM655396 ICI655396 IME655396 IWA655396 JFW655396 JPS655396 JZO655396 KJK655396 KTG655396 LDC655396 LMY655396 LWU655396 MGQ655396 MQM655396 NAI655396 NKE655396 NUA655396 ODW655396 ONS655396 OXO655396 PHK655396 PRG655396 QBC655396 QKY655396 QUU655396 REQ655396 ROM655396 RYI655396 SIE655396 SSA655396 TBW655396 TLS655396 TVO655396 UFK655396 UPG655396 UZC655396 VIY655396 VSU655396 WCQ655396 WMM655396 WWI655396 AA720932 JW720932 TS720932 ADO720932 ANK720932 AXG720932 BHC720932 BQY720932 CAU720932 CKQ720932 CUM720932 DEI720932 DOE720932 DYA720932 EHW720932 ERS720932 FBO720932 FLK720932 FVG720932 GFC720932 GOY720932 GYU720932 HIQ720932 HSM720932 ICI720932 IME720932 IWA720932 JFW720932 JPS720932 JZO720932 KJK720932 KTG720932 LDC720932 LMY720932 LWU720932 MGQ720932 MQM720932 NAI720932 NKE720932 NUA720932 ODW720932 ONS720932 OXO720932 PHK720932 PRG720932 QBC720932 QKY720932 QUU720932 REQ720932 ROM720932 RYI720932 SIE720932 SSA720932 TBW720932 TLS720932 TVO720932 UFK720932 UPG720932 UZC720932 VIY720932 VSU720932 WCQ720932 WMM720932 WWI720932 AA786468 JW786468 TS786468 ADO786468 ANK786468 AXG786468 BHC786468 BQY786468 CAU786468 CKQ786468 CUM786468 DEI786468 DOE786468 DYA786468 EHW786468 ERS786468 FBO786468 FLK786468 FVG786468 GFC786468 GOY786468 GYU786468 HIQ786468 HSM786468 ICI786468 IME786468 IWA786468 JFW786468 JPS786468 JZO786468 KJK786468 KTG786468 LDC786468 LMY786468 LWU786468 MGQ786468 MQM786468 NAI786468 NKE786468 NUA786468 ODW786468 ONS786468 OXO786468 PHK786468 PRG786468 QBC786468 QKY786468 QUU786468 REQ786468 ROM786468 RYI786468 SIE786468 SSA786468 TBW786468 TLS786468 TVO786468 UFK786468 UPG786468 UZC786468 VIY786468 VSU786468 WCQ786468 WMM786468 WWI786468 AA852004 JW852004 TS852004 ADO852004 ANK852004 AXG852004 BHC852004 BQY852004 CAU852004 CKQ852004 CUM852004 DEI852004 DOE852004 DYA852004 EHW852004 ERS852004 FBO852004 FLK852004 FVG852004 GFC852004 GOY852004 GYU852004 HIQ852004 HSM852004 ICI852004 IME852004 IWA852004 JFW852004 JPS852004 JZO852004 KJK852004 KTG852004 LDC852004 LMY852004 LWU852004 MGQ852004 MQM852004 NAI852004 NKE852004 NUA852004 ODW852004 ONS852004 OXO852004 PHK852004 PRG852004 QBC852004 QKY852004 QUU852004 REQ852004 ROM852004 RYI852004 SIE852004 SSA852004 TBW852004 TLS852004 TVO852004 UFK852004 UPG852004 UZC852004 VIY852004 VSU852004 WCQ852004 WMM852004 WWI852004 AA917540 JW917540 TS917540 ADO917540 ANK917540 AXG917540 BHC917540 BQY917540 CAU917540 CKQ917540 CUM917540 DEI917540 DOE917540 DYA917540 EHW917540 ERS917540 FBO917540 FLK917540 FVG917540 GFC917540 GOY917540 GYU917540 HIQ917540 HSM917540 ICI917540 IME917540 IWA917540 JFW917540 JPS917540 JZO917540 KJK917540 KTG917540 LDC917540 LMY917540 LWU917540 MGQ917540 MQM917540 NAI917540 NKE917540 NUA917540 ODW917540 ONS917540 OXO917540 PHK917540 PRG917540 QBC917540 QKY917540 QUU917540 REQ917540 ROM917540 RYI917540 SIE917540 SSA917540 TBW917540 TLS917540 TVO917540 UFK917540 UPG917540 UZC917540 VIY917540 VSU917540 WCQ917540 WMM917540 WWI917540 AA983076 JW983076 TS983076 ADO983076 ANK983076 AXG983076 BHC983076 BQY983076 CAU983076 CKQ983076 CUM983076 DEI983076 DOE983076 DYA983076 EHW983076 ERS983076 FBO983076 FLK983076 FVG983076 GFC983076 GOY983076 GYU983076 HIQ983076 HSM983076 ICI983076 IME983076 IWA983076 JFW983076 JPS983076 JZO983076 KJK983076 KTG983076 LDC983076 LMY983076 LWU983076 MGQ983076 MQM983076 NAI983076 NKE983076 NUA983076 ODW983076 ONS983076 OXO983076 PHK983076 PRG983076 QBC983076 QKY983076 QUU983076 REQ983076 ROM983076 RYI983076 SIE983076 SSA983076 TBW983076 TLS983076 TVO983076 UFK983076 UPG983076 UZC983076 VIY983076 VSU983076 WCQ983076 WMM983076 WWI983076 AC32 JY32 TU32 ADQ32 ANM32 AXI32 BHE32 BRA32 CAW32 CKS32 CUO32 DEK32 DOG32 DYC32 EHY32 ERU32 FBQ32 FLM32 FVI32 GFE32 GPA32 GYW32 HIS32 HSO32 ICK32 IMG32 IWC32 JFY32 JPU32 JZQ32 KJM32 KTI32 LDE32 LNA32 LWW32 MGS32 MQO32 NAK32 NKG32 NUC32 ODY32 ONU32 OXQ32 PHM32 PRI32 QBE32 QLA32 QUW32 RES32 ROO32 RYK32 SIG32 SSC32 TBY32 TLU32 TVQ32 UFM32 UPI32 UZE32 VJA32 VSW32 WCS32 WMO32 WWK32 AC65572 JY65572 TU65572 ADQ65572 ANM65572 AXI65572 BHE65572 BRA65572 CAW65572 CKS65572 CUO65572 DEK65572 DOG65572 DYC65572 EHY65572 ERU65572 FBQ65572 FLM65572 FVI65572 GFE65572 GPA65572 GYW65572 HIS65572 HSO65572 ICK65572 IMG65572 IWC65572 JFY65572 JPU65572 JZQ65572 KJM65572 KTI65572 LDE65572 LNA65572 LWW65572 MGS65572 MQO65572 NAK65572 NKG65572 NUC65572 ODY65572 ONU65572 OXQ65572 PHM65572 PRI65572 QBE65572 QLA65572 QUW65572 RES65572 ROO65572 RYK65572 SIG65572 SSC65572 TBY65572 TLU65572 TVQ65572 UFM65572 UPI65572 UZE65572 VJA65572 VSW65572 WCS65572 WMO65572 WWK65572 AC131108 JY131108 TU131108 ADQ131108 ANM131108 AXI131108 BHE131108 BRA131108 CAW131108 CKS131108 CUO131108 DEK131108 DOG131108 DYC131108 EHY131108 ERU131108 FBQ131108 FLM131108 FVI131108 GFE131108 GPA131108 GYW131108 HIS131108 HSO131108 ICK131108 IMG131108 IWC131108 JFY131108 JPU131108 JZQ131108 KJM131108 KTI131108 LDE131108 LNA131108 LWW131108 MGS131108 MQO131108 NAK131108 NKG131108 NUC131108 ODY131108 ONU131108 OXQ131108 PHM131108 PRI131108 QBE131108 QLA131108 QUW131108 RES131108 ROO131108 RYK131108 SIG131108 SSC131108 TBY131108 TLU131108 TVQ131108 UFM131108 UPI131108 UZE131108 VJA131108 VSW131108 WCS131108 WMO131108 WWK131108 AC196644 JY196644 TU196644 ADQ196644 ANM196644 AXI196644 BHE196644 BRA196644 CAW196644 CKS196644 CUO196644 DEK196644 DOG196644 DYC196644 EHY196644 ERU196644 FBQ196644 FLM196644 FVI196644 GFE196644 GPA196644 GYW196644 HIS196644 HSO196644 ICK196644 IMG196644 IWC196644 JFY196644 JPU196644 JZQ196644 KJM196644 KTI196644 LDE196644 LNA196644 LWW196644 MGS196644 MQO196644 NAK196644 NKG196644 NUC196644 ODY196644 ONU196644 OXQ196644 PHM196644 PRI196644 QBE196644 QLA196644 QUW196644 RES196644 ROO196644 RYK196644 SIG196644 SSC196644 TBY196644 TLU196644 TVQ196644 UFM196644 UPI196644 UZE196644 VJA196644 VSW196644 WCS196644 WMO196644 WWK196644 AC262180 JY262180 TU262180 ADQ262180 ANM262180 AXI262180 BHE262180 BRA262180 CAW262180 CKS262180 CUO262180 DEK262180 DOG262180 DYC262180 EHY262180 ERU262180 FBQ262180 FLM262180 FVI262180 GFE262180 GPA262180 GYW262180 HIS262180 HSO262180 ICK262180 IMG262180 IWC262180 JFY262180 JPU262180 JZQ262180 KJM262180 KTI262180 LDE262180 LNA262180 LWW262180 MGS262180 MQO262180 NAK262180 NKG262180 NUC262180 ODY262180 ONU262180 OXQ262180 PHM262180 PRI262180 QBE262180 QLA262180 QUW262180 RES262180 ROO262180 RYK262180 SIG262180 SSC262180 TBY262180 TLU262180 TVQ262180 UFM262180 UPI262180 UZE262180 VJA262180 VSW262180 WCS262180 WMO262180 WWK262180 AC327716 JY327716 TU327716 ADQ327716 ANM327716 AXI327716 BHE327716 BRA327716 CAW327716 CKS327716 CUO327716 DEK327716 DOG327716 DYC327716 EHY327716 ERU327716 FBQ327716 FLM327716 FVI327716 GFE327716 GPA327716 GYW327716 HIS327716 HSO327716 ICK327716 IMG327716 IWC327716 JFY327716 JPU327716 JZQ327716 KJM327716 KTI327716 LDE327716 LNA327716 LWW327716 MGS327716 MQO327716 NAK327716 NKG327716 NUC327716 ODY327716 ONU327716 OXQ327716 PHM327716 PRI327716 QBE327716 QLA327716 QUW327716 RES327716 ROO327716 RYK327716 SIG327716 SSC327716 TBY327716 TLU327716 TVQ327716 UFM327716 UPI327716 UZE327716 VJA327716 VSW327716 WCS327716 WMO327716 WWK327716 AC393252 JY393252 TU393252 ADQ393252 ANM393252 AXI393252 BHE393252 BRA393252 CAW393252 CKS393252 CUO393252 DEK393252 DOG393252 DYC393252 EHY393252 ERU393252 FBQ393252 FLM393252 FVI393252 GFE393252 GPA393252 GYW393252 HIS393252 HSO393252 ICK393252 IMG393252 IWC393252 JFY393252 JPU393252 JZQ393252 KJM393252 KTI393252 LDE393252 LNA393252 LWW393252 MGS393252 MQO393252 NAK393252 NKG393252 NUC393252 ODY393252 ONU393252 OXQ393252 PHM393252 PRI393252 QBE393252 QLA393252 QUW393252 RES393252 ROO393252 RYK393252 SIG393252 SSC393252 TBY393252 TLU393252 TVQ393252 UFM393252 UPI393252 UZE393252 VJA393252 VSW393252 WCS393252 WMO393252 WWK393252 AC458788 JY458788 TU458788 ADQ458788 ANM458788 AXI458788 BHE458788 BRA458788 CAW458788 CKS458788 CUO458788 DEK458788 DOG458788 DYC458788 EHY458788 ERU458788 FBQ458788 FLM458788 FVI458788 GFE458788 GPA458788 GYW458788 HIS458788 HSO458788 ICK458788 IMG458788 IWC458788 JFY458788 JPU458788 JZQ458788 KJM458788 KTI458788 LDE458788 LNA458788 LWW458788 MGS458788 MQO458788 NAK458788 NKG458788 NUC458788 ODY458788 ONU458788 OXQ458788 PHM458788 PRI458788 QBE458788 QLA458788 QUW458788 RES458788 ROO458788 RYK458788 SIG458788 SSC458788 TBY458788 TLU458788 TVQ458788 UFM458788 UPI458788 UZE458788 VJA458788 VSW458788 WCS458788 WMO458788 WWK458788 AC524324 JY524324 TU524324 ADQ524324 ANM524324 AXI524324 BHE524324 BRA524324 CAW524324 CKS524324 CUO524324 DEK524324 DOG524324 DYC524324 EHY524324 ERU524324 FBQ524324 FLM524324 FVI524324 GFE524324 GPA524324 GYW524324 HIS524324 HSO524324 ICK524324 IMG524324 IWC524324 JFY524324 JPU524324 JZQ524324 KJM524324 KTI524324 LDE524324 LNA524324 LWW524324 MGS524324 MQO524324 NAK524324 NKG524324 NUC524324 ODY524324 ONU524324 OXQ524324 PHM524324 PRI524324 QBE524324 QLA524324 QUW524324 RES524324 ROO524324 RYK524324 SIG524324 SSC524324 TBY524324 TLU524324 TVQ524324 UFM524324 UPI524324 UZE524324 VJA524324 VSW524324 WCS524324 WMO524324 WWK524324 AC589860 JY589860 TU589860 ADQ589860 ANM589860 AXI589860 BHE589860 BRA589860 CAW589860 CKS589860 CUO589860 DEK589860 DOG589860 DYC589860 EHY589860 ERU589860 FBQ589860 FLM589860 FVI589860 GFE589860 GPA589860 GYW589860 HIS589860 HSO589860 ICK589860 IMG589860 IWC589860 JFY589860 JPU589860 JZQ589860 KJM589860 KTI589860 LDE589860 LNA589860 LWW589860 MGS589860 MQO589860 NAK589860 NKG589860 NUC589860 ODY589860 ONU589860 OXQ589860 PHM589860 PRI589860 QBE589860 QLA589860 QUW589860 RES589860 ROO589860 RYK589860 SIG589860 SSC589860 TBY589860 TLU589860 TVQ589860 UFM589860 UPI589860 UZE589860 VJA589860 VSW589860 WCS589860 WMO589860 WWK589860 AC655396 JY655396 TU655396 ADQ655396 ANM655396 AXI655396 BHE655396 BRA655396 CAW655396 CKS655396 CUO655396 DEK655396 DOG655396 DYC655396 EHY655396 ERU655396 FBQ655396 FLM655396 FVI655396 GFE655396 GPA655396 GYW655396 HIS655396 HSO655396 ICK655396 IMG655396 IWC655396 JFY655396 JPU655396 JZQ655396 KJM655396 KTI655396 LDE655396 LNA655396 LWW655396 MGS655396 MQO655396 NAK655396 NKG655396 NUC655396 ODY655396 ONU655396 OXQ655396 PHM655396 PRI655396 QBE655396 QLA655396 QUW655396 RES655396 ROO655396 RYK655396 SIG655396 SSC655396 TBY655396 TLU655396 TVQ655396 UFM655396 UPI655396 UZE655396 VJA655396 VSW655396 WCS655396 WMO655396 WWK655396 AC720932 JY720932 TU720932 ADQ720932 ANM720932 AXI720932 BHE720932 BRA720932 CAW720932 CKS720932 CUO720932 DEK720932 DOG720932 DYC720932 EHY720932 ERU720932 FBQ720932 FLM720932 FVI720932 GFE720932 GPA720932 GYW720932 HIS720932 HSO720932 ICK720932 IMG720932 IWC720932 JFY720932 JPU720932 JZQ720932 KJM720932 KTI720932 LDE720932 LNA720932 LWW720932 MGS720932 MQO720932 NAK720932 NKG720932 NUC720932 ODY720932 ONU720932 OXQ720932 PHM720932 PRI720932 QBE720932 QLA720932 QUW720932 RES720932 ROO720932 RYK720932 SIG720932 SSC720932 TBY720932 TLU720932 TVQ720932 UFM720932 UPI720932 UZE720932 VJA720932 VSW720932 WCS720932 WMO720932 WWK720932 AC786468 JY786468 TU786468 ADQ786468 ANM786468 AXI786468 BHE786468 BRA786468 CAW786468 CKS786468 CUO786468 DEK786468 DOG786468 DYC786468 EHY786468 ERU786468 FBQ786468 FLM786468 FVI786468 GFE786468 GPA786468 GYW786468 HIS786468 HSO786468 ICK786468 IMG786468 IWC786468 JFY786468 JPU786468 JZQ786468 KJM786468 KTI786468 LDE786468 LNA786468 LWW786468 MGS786468 MQO786468 NAK786468 NKG786468 NUC786468 ODY786468 ONU786468 OXQ786468 PHM786468 PRI786468 QBE786468 QLA786468 QUW786468 RES786468 ROO786468 RYK786468 SIG786468 SSC786468 TBY786468 TLU786468 TVQ786468 UFM786468 UPI786468 UZE786468 VJA786468 VSW786468 WCS786468 WMO786468 WWK786468 AC852004 JY852004 TU852004 ADQ852004 ANM852004 AXI852004 BHE852004 BRA852004 CAW852004 CKS852004 CUO852004 DEK852004 DOG852004 DYC852004 EHY852004 ERU852004 FBQ852004 FLM852004 FVI852004 GFE852004 GPA852004 GYW852004 HIS852004 HSO852004 ICK852004 IMG852004 IWC852004 JFY852004 JPU852004 JZQ852004 KJM852004 KTI852004 LDE852004 LNA852004 LWW852004 MGS852004 MQO852004 NAK852004 NKG852004 NUC852004 ODY852004 ONU852004 OXQ852004 PHM852004 PRI852004 QBE852004 QLA852004 QUW852004 RES852004 ROO852004 RYK852004 SIG852004 SSC852004 TBY852004 TLU852004 TVQ852004 UFM852004 UPI852004 UZE852004 VJA852004 VSW852004 WCS852004 WMO852004 WWK852004 AC917540 JY917540 TU917540 ADQ917540 ANM917540 AXI917540 BHE917540 BRA917540 CAW917540 CKS917540 CUO917540 DEK917540 DOG917540 DYC917540 EHY917540 ERU917540 FBQ917540 FLM917540 FVI917540 GFE917540 GPA917540 GYW917540 HIS917540 HSO917540 ICK917540 IMG917540 IWC917540 JFY917540 JPU917540 JZQ917540 KJM917540 KTI917540 LDE917540 LNA917540 LWW917540 MGS917540 MQO917540 NAK917540 NKG917540 NUC917540 ODY917540 ONU917540 OXQ917540 PHM917540 PRI917540 QBE917540 QLA917540 QUW917540 RES917540 ROO917540 RYK917540 SIG917540 SSC917540 TBY917540 TLU917540 TVQ917540 UFM917540 UPI917540 UZE917540 VJA917540 VSW917540 WCS917540 WMO917540 WWK917540 AC983076 JY983076 TU983076 ADQ983076 ANM983076 AXI983076 BHE983076 BRA983076 CAW983076 CKS983076 CUO983076 DEK983076 DOG983076 DYC983076 EHY983076 ERU983076 FBQ983076 FLM983076 FVI983076 GFE983076 GPA983076 GYW983076 HIS983076 HSO983076 ICK983076 IMG983076 IWC983076 JFY983076 JPU983076 JZQ983076 KJM983076 KTI983076 LDE983076 LNA983076 LWW983076 MGS983076 MQO983076 NAK983076 NKG983076 NUC983076 ODY983076 ONU983076 OXQ983076 PHM983076 PRI983076 QBE983076 QLA983076 QUW983076 RES983076 ROO983076 RYK983076 SIG983076 SSC983076 TBY983076 TLU983076 TVQ983076 UFM983076 UPI983076 UZE983076 VJA983076 VSW983076 WCS983076 WMO983076 WWK983076 AA40 JW40 TS40 ADO40 ANK40 AXG40 BHC40 BQY40 CAU40 CKQ40 CUM40 DEI40 DOE40 DYA40 EHW40 ERS40 FBO40 FLK40 FVG40 GFC40 GOY40 GYU40 HIQ40 HSM40 ICI40 IME40 IWA40 JFW40 JPS40 JZO40 KJK40 KTG40 LDC40 LMY40 LWU40 MGQ40 MQM40 NAI40 NKE40 NUA40 ODW40 ONS40 OXO40 PHK40 PRG40 QBC40 QKY40 QUU40 REQ40 ROM40 RYI40 SIE40 SSA40 TBW40 TLS40 TVO40 UFK40 UPG40 UZC40 VIY40 VSU40 WCQ40 WMM40 WWI40 AA65580 JW65580 TS65580 ADO65580 ANK65580 AXG65580 BHC65580 BQY65580 CAU65580 CKQ65580 CUM65580 DEI65580 DOE65580 DYA65580 EHW65580 ERS65580 FBO65580 FLK65580 FVG65580 GFC65580 GOY65580 GYU65580 HIQ65580 HSM65580 ICI65580 IME65580 IWA65580 JFW65580 JPS65580 JZO65580 KJK65580 KTG65580 LDC65580 LMY65580 LWU65580 MGQ65580 MQM65580 NAI65580 NKE65580 NUA65580 ODW65580 ONS65580 OXO65580 PHK65580 PRG65580 QBC65580 QKY65580 QUU65580 REQ65580 ROM65580 RYI65580 SIE65580 SSA65580 TBW65580 TLS65580 TVO65580 UFK65580 UPG65580 UZC65580 VIY65580 VSU65580 WCQ65580 WMM65580 WWI65580 AA131116 JW131116 TS131116 ADO131116 ANK131116 AXG131116 BHC131116 BQY131116 CAU131116 CKQ131116 CUM131116 DEI131116 DOE131116 DYA131116 EHW131116 ERS131116 FBO131116 FLK131116 FVG131116 GFC131116 GOY131116 GYU131116 HIQ131116 HSM131116 ICI131116 IME131116 IWA131116 JFW131116 JPS131116 JZO131116 KJK131116 KTG131116 LDC131116 LMY131116 LWU131116 MGQ131116 MQM131116 NAI131116 NKE131116 NUA131116 ODW131116 ONS131116 OXO131116 PHK131116 PRG131116 QBC131116 QKY131116 QUU131116 REQ131116 ROM131116 RYI131116 SIE131116 SSA131116 TBW131116 TLS131116 TVO131116 UFK131116 UPG131116 UZC131116 VIY131116 VSU131116 WCQ131116 WMM131116 WWI131116 AA196652 JW196652 TS196652 ADO196652 ANK196652 AXG196652 BHC196652 BQY196652 CAU196652 CKQ196652 CUM196652 DEI196652 DOE196652 DYA196652 EHW196652 ERS196652 FBO196652 FLK196652 FVG196652 GFC196652 GOY196652 GYU196652 HIQ196652 HSM196652 ICI196652 IME196652 IWA196652 JFW196652 JPS196652 JZO196652 KJK196652 KTG196652 LDC196652 LMY196652 LWU196652 MGQ196652 MQM196652 NAI196652 NKE196652 NUA196652 ODW196652 ONS196652 OXO196652 PHK196652 PRG196652 QBC196652 QKY196652 QUU196652 REQ196652 ROM196652 RYI196652 SIE196652 SSA196652 TBW196652 TLS196652 TVO196652 UFK196652 UPG196652 UZC196652 VIY196652 VSU196652 WCQ196652 WMM196652 WWI196652 AA262188 JW262188 TS262188 ADO262188 ANK262188 AXG262188 BHC262188 BQY262188 CAU262188 CKQ262188 CUM262188 DEI262188 DOE262188 DYA262188 EHW262188 ERS262188 FBO262188 FLK262188 FVG262188 GFC262188 GOY262188 GYU262188 HIQ262188 HSM262188 ICI262188 IME262188 IWA262188 JFW262188 JPS262188 JZO262188 KJK262188 KTG262188 LDC262188 LMY262188 LWU262188 MGQ262188 MQM262188 NAI262188 NKE262188 NUA262188 ODW262188 ONS262188 OXO262188 PHK262188 PRG262188 QBC262188 QKY262188 QUU262188 REQ262188 ROM262188 RYI262188 SIE262188 SSA262188 TBW262188 TLS262188 TVO262188 UFK262188 UPG262188 UZC262188 VIY262188 VSU262188 WCQ262188 WMM262188 WWI262188 AA327724 JW327724 TS327724 ADO327724 ANK327724 AXG327724 BHC327724 BQY327724 CAU327724 CKQ327724 CUM327724 DEI327724 DOE327724 DYA327724 EHW327724 ERS327724 FBO327724 FLK327724 FVG327724 GFC327724 GOY327724 GYU327724 HIQ327724 HSM327724 ICI327724 IME327724 IWA327724 JFW327724 JPS327724 JZO327724 KJK327724 KTG327724 LDC327724 LMY327724 LWU327724 MGQ327724 MQM327724 NAI327724 NKE327724 NUA327724 ODW327724 ONS327724 OXO327724 PHK327724 PRG327724 QBC327724 QKY327724 QUU327724 REQ327724 ROM327724 RYI327724 SIE327724 SSA327724 TBW327724 TLS327724 TVO327724 UFK327724 UPG327724 UZC327724 VIY327724 VSU327724 WCQ327724 WMM327724 WWI327724 AA393260 JW393260 TS393260 ADO393260 ANK393260 AXG393260 BHC393260 BQY393260 CAU393260 CKQ393260 CUM393260 DEI393260 DOE393260 DYA393260 EHW393260 ERS393260 FBO393260 FLK393260 FVG393260 GFC393260 GOY393260 GYU393260 HIQ393260 HSM393260 ICI393260 IME393260 IWA393260 JFW393260 JPS393260 JZO393260 KJK393260 KTG393260 LDC393260 LMY393260 LWU393260 MGQ393260 MQM393260 NAI393260 NKE393260 NUA393260 ODW393260 ONS393260 OXO393260 PHK393260 PRG393260 QBC393260 QKY393260 QUU393260 REQ393260 ROM393260 RYI393260 SIE393260 SSA393260 TBW393260 TLS393260 TVO393260 UFK393260 UPG393260 UZC393260 VIY393260 VSU393260 WCQ393260 WMM393260 WWI393260 AA458796 JW458796 TS458796 ADO458796 ANK458796 AXG458796 BHC458796 BQY458796 CAU458796 CKQ458796 CUM458796 DEI458796 DOE458796 DYA458796 EHW458796 ERS458796 FBO458796 FLK458796 FVG458796 GFC458796 GOY458796 GYU458796 HIQ458796 HSM458796 ICI458796 IME458796 IWA458796 JFW458796 JPS458796 JZO458796 KJK458796 KTG458796 LDC458796 LMY458796 LWU458796 MGQ458796 MQM458796 NAI458796 NKE458796 NUA458796 ODW458796 ONS458796 OXO458796 PHK458796 PRG458796 QBC458796 QKY458796 QUU458796 REQ458796 ROM458796 RYI458796 SIE458796 SSA458796 TBW458796 TLS458796 TVO458796 UFK458796 UPG458796 UZC458796 VIY458796 VSU458796 WCQ458796 WMM458796 WWI458796 AA524332 JW524332 TS524332 ADO524332 ANK524332 AXG524332 BHC524332 BQY524332 CAU524332 CKQ524332 CUM524332 DEI524332 DOE524332 DYA524332 EHW524332 ERS524332 FBO524332 FLK524332 FVG524332 GFC524332 GOY524332 GYU524332 HIQ524332 HSM524332 ICI524332 IME524332 IWA524332 JFW524332 JPS524332 JZO524332 KJK524332 KTG524332 LDC524332 LMY524332 LWU524332 MGQ524332 MQM524332 NAI524332 NKE524332 NUA524332 ODW524332 ONS524332 OXO524332 PHK524332 PRG524332 QBC524332 QKY524332 QUU524332 REQ524332 ROM524332 RYI524332 SIE524332 SSA524332 TBW524332 TLS524332 TVO524332 UFK524332 UPG524332 UZC524332 VIY524332 VSU524332 WCQ524332 WMM524332 WWI524332 AA589868 JW589868 TS589868 ADO589868 ANK589868 AXG589868 BHC589868 BQY589868 CAU589868 CKQ589868 CUM589868 DEI589868 DOE589868 DYA589868 EHW589868 ERS589868 FBO589868 FLK589868 FVG589868 GFC589868 GOY589868 GYU589868 HIQ589868 HSM589868 ICI589868 IME589868 IWA589868 JFW589868 JPS589868 JZO589868 KJK589868 KTG589868 LDC589868 LMY589868 LWU589868 MGQ589868 MQM589868 NAI589868 NKE589868 NUA589868 ODW589868 ONS589868 OXO589868 PHK589868 PRG589868 QBC589868 QKY589868 QUU589868 REQ589868 ROM589868 RYI589868 SIE589868 SSA589868 TBW589868 TLS589868 TVO589868 UFK589868 UPG589868 UZC589868 VIY589868 VSU589868 WCQ589868 WMM589868 WWI589868 AA655404 JW655404 TS655404 ADO655404 ANK655404 AXG655404 BHC655404 BQY655404 CAU655404 CKQ655404 CUM655404 DEI655404 DOE655404 DYA655404 EHW655404 ERS655404 FBO655404 FLK655404 FVG655404 GFC655404 GOY655404 GYU655404 HIQ655404 HSM655404 ICI655404 IME655404 IWA655404 JFW655404 JPS655404 JZO655404 KJK655404 KTG655404 LDC655404 LMY655404 LWU655404 MGQ655404 MQM655404 NAI655404 NKE655404 NUA655404 ODW655404 ONS655404 OXO655404 PHK655404 PRG655404 QBC655404 QKY655404 QUU655404 REQ655404 ROM655404 RYI655404 SIE655404 SSA655404 TBW655404 TLS655404 TVO655404 UFK655404 UPG655404 UZC655404 VIY655404 VSU655404 WCQ655404 WMM655404 WWI655404 AA720940 JW720940 TS720940 ADO720940 ANK720940 AXG720940 BHC720940 BQY720940 CAU720940 CKQ720940 CUM720940 DEI720940 DOE720940 DYA720940 EHW720940 ERS720940 FBO720940 FLK720940 FVG720940 GFC720940 GOY720940 GYU720940 HIQ720940 HSM720940 ICI720940 IME720940 IWA720940 JFW720940 JPS720940 JZO720940 KJK720940 KTG720940 LDC720940 LMY720940 LWU720940 MGQ720940 MQM720940 NAI720940 NKE720940 NUA720940 ODW720940 ONS720940 OXO720940 PHK720940 PRG720940 QBC720940 QKY720940 QUU720940 REQ720940 ROM720940 RYI720940 SIE720940 SSA720940 TBW720940 TLS720940 TVO720940 UFK720940 UPG720940 UZC720940 VIY720940 VSU720940 WCQ720940 WMM720940 WWI720940 AA786476 JW786476 TS786476 ADO786476 ANK786476 AXG786476 BHC786476 BQY786476 CAU786476 CKQ786476 CUM786476 DEI786476 DOE786476 DYA786476 EHW786476 ERS786476 FBO786476 FLK786476 FVG786476 GFC786476 GOY786476 GYU786476 HIQ786476 HSM786476 ICI786476 IME786476 IWA786476 JFW786476 JPS786476 JZO786476 KJK786476 KTG786476 LDC786476 LMY786476 LWU786476 MGQ786476 MQM786476 NAI786476 NKE786476 NUA786476 ODW786476 ONS786476 OXO786476 PHK786476 PRG786476 QBC786476 QKY786476 QUU786476 REQ786476 ROM786476 RYI786476 SIE786476 SSA786476 TBW786476 TLS786476 TVO786476 UFK786476 UPG786476 UZC786476 VIY786476 VSU786476 WCQ786476 WMM786476 WWI786476 AA852012 JW852012 TS852012 ADO852012 ANK852012 AXG852012 BHC852012 BQY852012 CAU852012 CKQ852012 CUM852012 DEI852012 DOE852012 DYA852012 EHW852012 ERS852012 FBO852012 FLK852012 FVG852012 GFC852012 GOY852012 GYU852012 HIQ852012 HSM852012 ICI852012 IME852012 IWA852012 JFW852012 JPS852012 JZO852012 KJK852012 KTG852012 LDC852012 LMY852012 LWU852012 MGQ852012 MQM852012 NAI852012 NKE852012 NUA852012 ODW852012 ONS852012 OXO852012 PHK852012 PRG852012 QBC852012 QKY852012 QUU852012 REQ852012 ROM852012 RYI852012 SIE852012 SSA852012 TBW852012 TLS852012 TVO852012 UFK852012 UPG852012 UZC852012 VIY852012 VSU852012 WCQ852012 WMM852012 WWI852012 AA917548 JW917548 TS917548 ADO917548 ANK917548 AXG917548 BHC917548 BQY917548 CAU917548 CKQ917548 CUM917548 DEI917548 DOE917548 DYA917548 EHW917548 ERS917548 FBO917548 FLK917548 FVG917548 GFC917548 GOY917548 GYU917548 HIQ917548 HSM917548 ICI917548 IME917548 IWA917548 JFW917548 JPS917548 JZO917548 KJK917548 KTG917548 LDC917548 LMY917548 LWU917548 MGQ917548 MQM917548 NAI917548 NKE917548 NUA917548 ODW917548 ONS917548 OXO917548 PHK917548 PRG917548 QBC917548 QKY917548 QUU917548 REQ917548 ROM917548 RYI917548 SIE917548 SSA917548 TBW917548 TLS917548 TVO917548 UFK917548 UPG917548 UZC917548 VIY917548 VSU917548 WCQ917548 WMM917548 WWI917548 AA983084 JW983084 TS983084 ADO983084 ANK983084 AXG983084 BHC983084 BQY983084 CAU983084 CKQ983084 CUM983084 DEI983084 DOE983084 DYA983084 EHW983084 ERS983084 FBO983084 FLK983084 FVG983084 GFC983084 GOY983084 GYU983084 HIQ983084 HSM983084 ICI983084 IME983084 IWA983084 JFW983084 JPS983084 JZO983084 KJK983084 KTG983084 LDC983084 LMY983084 LWU983084 MGQ983084 MQM983084 NAI983084 NKE983084 NUA983084 ODW983084 ONS983084 OXO983084 PHK983084 PRG983084 QBC983084 QKY983084 QUU983084 REQ983084 ROM983084 RYI983084 SIE983084 SSA983084 TBW983084 TLS983084 TVO983084 UFK983084 UPG983084 UZC983084 VIY983084 VSU983084 WCQ983084 WMM983084 WWI983084 AC40 JY40 TU40 ADQ40 ANM40 AXI40 BHE40 BRA40 CAW40 CKS40 CUO40 DEK40 DOG40 DYC40 EHY40 ERU40 FBQ40 FLM40 FVI40 GFE40 GPA40 GYW40 HIS40 HSO40 ICK40 IMG40 IWC40 JFY40 JPU40 JZQ40 KJM40 KTI40 LDE40 LNA40 LWW40 MGS40 MQO40 NAK40 NKG40 NUC40 ODY40 ONU40 OXQ40 PHM40 PRI40 QBE40 QLA40 QUW40 RES40 ROO40 RYK40 SIG40 SSC40 TBY40 TLU40 TVQ40 UFM40 UPI40 UZE40 VJA40 VSW40 WCS40 WMO40 WWK40 AC65580 JY65580 TU65580 ADQ65580 ANM65580 AXI65580 BHE65580 BRA65580 CAW65580 CKS65580 CUO65580 DEK65580 DOG65580 DYC65580 EHY65580 ERU65580 FBQ65580 FLM65580 FVI65580 GFE65580 GPA65580 GYW65580 HIS65580 HSO65580 ICK65580 IMG65580 IWC65580 JFY65580 JPU65580 JZQ65580 KJM65580 KTI65580 LDE65580 LNA65580 LWW65580 MGS65580 MQO65580 NAK65580 NKG65580 NUC65580 ODY65580 ONU65580 OXQ65580 PHM65580 PRI65580 QBE65580 QLA65580 QUW65580 RES65580 ROO65580 RYK65580 SIG65580 SSC65580 TBY65580 TLU65580 TVQ65580 UFM65580 UPI65580 UZE65580 VJA65580 VSW65580 WCS65580 WMO65580 WWK65580 AC131116 JY131116 TU131116 ADQ131116 ANM131116 AXI131116 BHE131116 BRA131116 CAW131116 CKS131116 CUO131116 DEK131116 DOG131116 DYC131116 EHY131116 ERU131116 FBQ131116 FLM131116 FVI131116 GFE131116 GPA131116 GYW131116 HIS131116 HSO131116 ICK131116 IMG131116 IWC131116 JFY131116 JPU131116 JZQ131116 KJM131116 KTI131116 LDE131116 LNA131116 LWW131116 MGS131116 MQO131116 NAK131116 NKG131116 NUC131116 ODY131116 ONU131116 OXQ131116 PHM131116 PRI131116 QBE131116 QLA131116 QUW131116 RES131116 ROO131116 RYK131116 SIG131116 SSC131116 TBY131116 TLU131116 TVQ131116 UFM131116 UPI131116 UZE131116 VJA131116 VSW131116 WCS131116 WMO131116 WWK131116 AC196652 JY196652 TU196652 ADQ196652 ANM196652 AXI196652 BHE196652 BRA196652 CAW196652 CKS196652 CUO196652 DEK196652 DOG196652 DYC196652 EHY196652 ERU196652 FBQ196652 FLM196652 FVI196652 GFE196652 GPA196652 GYW196652 HIS196652 HSO196652 ICK196652 IMG196652 IWC196652 JFY196652 JPU196652 JZQ196652 KJM196652 KTI196652 LDE196652 LNA196652 LWW196652 MGS196652 MQO196652 NAK196652 NKG196652 NUC196652 ODY196652 ONU196652 OXQ196652 PHM196652 PRI196652 QBE196652 QLA196652 QUW196652 RES196652 ROO196652 RYK196652 SIG196652 SSC196652 TBY196652 TLU196652 TVQ196652 UFM196652 UPI196652 UZE196652 VJA196652 VSW196652 WCS196652 WMO196652 WWK196652 AC262188 JY262188 TU262188 ADQ262188 ANM262188 AXI262188 BHE262188 BRA262188 CAW262188 CKS262188 CUO262188 DEK262188 DOG262188 DYC262188 EHY262188 ERU262188 FBQ262188 FLM262188 FVI262188 GFE262188 GPA262188 GYW262188 HIS262188 HSO262188 ICK262188 IMG262188 IWC262188 JFY262188 JPU262188 JZQ262188 KJM262188 KTI262188 LDE262188 LNA262188 LWW262188 MGS262188 MQO262188 NAK262188 NKG262188 NUC262188 ODY262188 ONU262188 OXQ262188 PHM262188 PRI262188 QBE262188 QLA262188 QUW262188 RES262188 ROO262188 RYK262188 SIG262188 SSC262188 TBY262188 TLU262188 TVQ262188 UFM262188 UPI262188 UZE262188 VJA262188 VSW262188 WCS262188 WMO262188 WWK262188 AC327724 JY327724 TU327724 ADQ327724 ANM327724 AXI327724 BHE327724 BRA327724 CAW327724 CKS327724 CUO327724 DEK327724 DOG327724 DYC327724 EHY327724 ERU327724 FBQ327724 FLM327724 FVI327724 GFE327724 GPA327724 GYW327724 HIS327724 HSO327724 ICK327724 IMG327724 IWC327724 JFY327724 JPU327724 JZQ327724 KJM327724 KTI327724 LDE327724 LNA327724 LWW327724 MGS327724 MQO327724 NAK327724 NKG327724 NUC327724 ODY327724 ONU327724 OXQ327724 PHM327724 PRI327724 QBE327724 QLA327724 QUW327724 RES327724 ROO327724 RYK327724 SIG327724 SSC327724 TBY327724 TLU327724 TVQ327724 UFM327724 UPI327724 UZE327724 VJA327724 VSW327724 WCS327724 WMO327724 WWK327724 AC393260 JY393260 TU393260 ADQ393260 ANM393260 AXI393260 BHE393260 BRA393260 CAW393260 CKS393260 CUO393260 DEK393260 DOG393260 DYC393260 EHY393260 ERU393260 FBQ393260 FLM393260 FVI393260 GFE393260 GPA393260 GYW393260 HIS393260 HSO393260 ICK393260 IMG393260 IWC393260 JFY393260 JPU393260 JZQ393260 KJM393260 KTI393260 LDE393260 LNA393260 LWW393260 MGS393260 MQO393260 NAK393260 NKG393260 NUC393260 ODY393260 ONU393260 OXQ393260 PHM393260 PRI393260 QBE393260 QLA393260 QUW393260 RES393260 ROO393260 RYK393260 SIG393260 SSC393260 TBY393260 TLU393260 TVQ393260 UFM393260 UPI393260 UZE393260 VJA393260 VSW393260 WCS393260 WMO393260 WWK393260 AC458796 JY458796 TU458796 ADQ458796 ANM458796 AXI458796 BHE458796 BRA458796 CAW458796 CKS458796 CUO458796 DEK458796 DOG458796 DYC458796 EHY458796 ERU458796 FBQ458796 FLM458796 FVI458796 GFE458796 GPA458796 GYW458796 HIS458796 HSO458796 ICK458796 IMG458796 IWC458796 JFY458796 JPU458796 JZQ458796 KJM458796 KTI458796 LDE458796 LNA458796 LWW458796 MGS458796 MQO458796 NAK458796 NKG458796 NUC458796 ODY458796 ONU458796 OXQ458796 PHM458796 PRI458796 QBE458796 QLA458796 QUW458796 RES458796 ROO458796 RYK458796 SIG458796 SSC458796 TBY458796 TLU458796 TVQ458796 UFM458796 UPI458796 UZE458796 VJA458796 VSW458796 WCS458796 WMO458796 WWK458796 AC524332 JY524332 TU524332 ADQ524332 ANM524332 AXI524332 BHE524332 BRA524332 CAW524332 CKS524332 CUO524332 DEK524332 DOG524332 DYC524332 EHY524332 ERU524332 FBQ524332 FLM524332 FVI524332 GFE524332 GPA524332 GYW524332 HIS524332 HSO524332 ICK524332 IMG524332 IWC524332 JFY524332 JPU524332 JZQ524332 KJM524332 KTI524332 LDE524332 LNA524332 LWW524332 MGS524332 MQO524332 NAK524332 NKG524332 NUC524332 ODY524332 ONU524332 OXQ524332 PHM524332 PRI524332 QBE524332 QLA524332 QUW524332 RES524332 ROO524332 RYK524332 SIG524332 SSC524332 TBY524332 TLU524332 TVQ524332 UFM524332 UPI524332 UZE524332 VJA524332 VSW524332 WCS524332 WMO524332 WWK524332 AC589868 JY589868 TU589868 ADQ589868 ANM589868 AXI589868 BHE589868 BRA589868 CAW589868 CKS589868 CUO589868 DEK589868 DOG589868 DYC589868 EHY589868 ERU589868 FBQ589868 FLM589868 FVI589868 GFE589868 GPA589868 GYW589868 HIS589868 HSO589868 ICK589868 IMG589868 IWC589868 JFY589868 JPU589868 JZQ589868 KJM589868 KTI589868 LDE589868 LNA589868 LWW589868 MGS589868 MQO589868 NAK589868 NKG589868 NUC589868 ODY589868 ONU589868 OXQ589868 PHM589868 PRI589868 QBE589868 QLA589868 QUW589868 RES589868 ROO589868 RYK589868 SIG589868 SSC589868 TBY589868 TLU589868 TVQ589868 UFM589868 UPI589868 UZE589868 VJA589868 VSW589868 WCS589868 WMO589868 WWK589868 AC655404 JY655404 TU655404 ADQ655404 ANM655404 AXI655404 BHE655404 BRA655404 CAW655404 CKS655404 CUO655404 DEK655404 DOG655404 DYC655404 EHY655404 ERU655404 FBQ655404 FLM655404 FVI655404 GFE655404 GPA655404 GYW655404 HIS655404 HSO655404 ICK655404 IMG655404 IWC655404 JFY655404 JPU655404 JZQ655404 KJM655404 KTI655404 LDE655404 LNA655404 LWW655404 MGS655404 MQO655404 NAK655404 NKG655404 NUC655404 ODY655404 ONU655404 OXQ655404 PHM655404 PRI655404 QBE655404 QLA655404 QUW655404 RES655404 ROO655404 RYK655404 SIG655404 SSC655404 TBY655404 TLU655404 TVQ655404 UFM655404 UPI655404 UZE655404 VJA655404 VSW655404 WCS655404 WMO655404 WWK655404 AC720940 JY720940 TU720940 ADQ720940 ANM720940 AXI720940 BHE720940 BRA720940 CAW720940 CKS720940 CUO720940 DEK720940 DOG720940 DYC720940 EHY720940 ERU720940 FBQ720940 FLM720940 FVI720940 GFE720940 GPA720940 GYW720940 HIS720940 HSO720940 ICK720940 IMG720940 IWC720940 JFY720940 JPU720940 JZQ720940 KJM720940 KTI720940 LDE720940 LNA720940 LWW720940 MGS720940 MQO720940 NAK720940 NKG720940 NUC720940 ODY720940 ONU720940 OXQ720940 PHM720940 PRI720940 QBE720940 QLA720940 QUW720940 RES720940 ROO720940 RYK720940 SIG720940 SSC720940 TBY720940 TLU720940 TVQ720940 UFM720940 UPI720940 UZE720940 VJA720940 VSW720940 WCS720940 WMO720940 WWK720940 AC786476 JY786476 TU786476 ADQ786476 ANM786476 AXI786476 BHE786476 BRA786476 CAW786476 CKS786476 CUO786476 DEK786476 DOG786476 DYC786476 EHY786476 ERU786476 FBQ786476 FLM786476 FVI786476 GFE786476 GPA786476 GYW786476 HIS786476 HSO786476 ICK786476 IMG786476 IWC786476 JFY786476 JPU786476 JZQ786476 KJM786476 KTI786476 LDE786476 LNA786476 LWW786476 MGS786476 MQO786476 NAK786476 NKG786476 NUC786476 ODY786476 ONU786476 OXQ786476 PHM786476 PRI786476 QBE786476 QLA786476 QUW786476 RES786476 ROO786476 RYK786476 SIG786476 SSC786476 TBY786476 TLU786476 TVQ786476 UFM786476 UPI786476 UZE786476 VJA786476 VSW786476 WCS786476 WMO786476 WWK786476 AC852012 JY852012 TU852012 ADQ852012 ANM852012 AXI852012 BHE852012 BRA852012 CAW852012 CKS852012 CUO852012 DEK852012 DOG852012 DYC852012 EHY852012 ERU852012 FBQ852012 FLM852012 FVI852012 GFE852012 GPA852012 GYW852012 HIS852012 HSO852012 ICK852012 IMG852012 IWC852012 JFY852012 JPU852012 JZQ852012 KJM852012 KTI852012 LDE852012 LNA852012 LWW852012 MGS852012 MQO852012 NAK852012 NKG852012 NUC852012 ODY852012 ONU852012 OXQ852012 PHM852012 PRI852012 QBE852012 QLA852012 QUW852012 RES852012 ROO852012 RYK852012 SIG852012 SSC852012 TBY852012 TLU852012 TVQ852012 UFM852012 UPI852012 UZE852012 VJA852012 VSW852012 WCS852012 WMO852012 WWK852012 AC917548 JY917548 TU917548 ADQ917548 ANM917548 AXI917548 BHE917548 BRA917548 CAW917548 CKS917548 CUO917548 DEK917548 DOG917548 DYC917548 EHY917548 ERU917548 FBQ917548 FLM917548 FVI917548 GFE917548 GPA917548 GYW917548 HIS917548 HSO917548 ICK917548 IMG917548 IWC917548 JFY917548 JPU917548 JZQ917548 KJM917548 KTI917548 LDE917548 LNA917548 LWW917548 MGS917548 MQO917548 NAK917548 NKG917548 NUC917548 ODY917548 ONU917548 OXQ917548 PHM917548 PRI917548 QBE917548 QLA917548 QUW917548 RES917548 ROO917548 RYK917548 SIG917548 SSC917548 TBY917548 TLU917548 TVQ917548 UFM917548 UPI917548 UZE917548 VJA917548 VSW917548 WCS917548 WMO917548 WWK917548 AC983084 JY983084 TU983084 ADQ983084 ANM983084 AXI983084 BHE983084 BRA983084 CAW983084 CKS983084 CUO983084 DEK983084 DOG983084 DYC983084 EHY983084 ERU983084 FBQ983084 FLM983084 FVI983084 GFE983084 GPA983084 GYW983084 HIS983084 HSO983084 ICK983084 IMG983084 IWC983084 JFY983084 JPU983084 JZQ983084 KJM983084 KTI983084 LDE983084 LNA983084 LWW983084 MGS983084 MQO983084 NAK983084 NKG983084 NUC983084 ODY983084 ONU983084 OXQ983084 PHM983084 PRI983084 QBE983084 QLA983084 QUW983084 RES983084 ROO983084 RYK983084 SIG983084 SSC983084 TBY983084 TLU983084 TVQ983084 UFM983084 UPI983084 UZE983084 VJA983084 VSW983084 WCS983084 WMO983084 WWK983084 AA45 JW45 TS45 ADO45 ANK45 AXG45 BHC45 BQY45 CAU45 CKQ45 CUM45 DEI45 DOE45 DYA45 EHW45 ERS45 FBO45 FLK45 FVG45 GFC45 GOY45 GYU45 HIQ45 HSM45 ICI45 IME45 IWA45 JFW45 JPS45 JZO45 KJK45 KTG45 LDC45 LMY45 LWU45 MGQ45 MQM45 NAI45 NKE45 NUA45 ODW45 ONS45 OXO45 PHK45 PRG45 QBC45 QKY45 QUU45 REQ45 ROM45 RYI45 SIE45 SSA45 TBW45 TLS45 TVO45 UFK45 UPG45 UZC45 VIY45 VSU45 WCQ45 WMM45 WWI45 AA65585 JW65585 TS65585 ADO65585 ANK65585 AXG65585 BHC65585 BQY65585 CAU65585 CKQ65585 CUM65585 DEI65585 DOE65585 DYA65585 EHW65585 ERS65585 FBO65585 FLK65585 FVG65585 GFC65585 GOY65585 GYU65585 HIQ65585 HSM65585 ICI65585 IME65585 IWA65585 JFW65585 JPS65585 JZO65585 KJK65585 KTG65585 LDC65585 LMY65585 LWU65585 MGQ65585 MQM65585 NAI65585 NKE65585 NUA65585 ODW65585 ONS65585 OXO65585 PHK65585 PRG65585 QBC65585 QKY65585 QUU65585 REQ65585 ROM65585 RYI65585 SIE65585 SSA65585 TBW65585 TLS65585 TVO65585 UFK65585 UPG65585 UZC65585 VIY65585 VSU65585 WCQ65585 WMM65585 WWI65585 AA131121 JW131121 TS131121 ADO131121 ANK131121 AXG131121 BHC131121 BQY131121 CAU131121 CKQ131121 CUM131121 DEI131121 DOE131121 DYA131121 EHW131121 ERS131121 FBO131121 FLK131121 FVG131121 GFC131121 GOY131121 GYU131121 HIQ131121 HSM131121 ICI131121 IME131121 IWA131121 JFW131121 JPS131121 JZO131121 KJK131121 KTG131121 LDC131121 LMY131121 LWU131121 MGQ131121 MQM131121 NAI131121 NKE131121 NUA131121 ODW131121 ONS131121 OXO131121 PHK131121 PRG131121 QBC131121 QKY131121 QUU131121 REQ131121 ROM131121 RYI131121 SIE131121 SSA131121 TBW131121 TLS131121 TVO131121 UFK131121 UPG131121 UZC131121 VIY131121 VSU131121 WCQ131121 WMM131121 WWI131121 AA196657 JW196657 TS196657 ADO196657 ANK196657 AXG196657 BHC196657 BQY196657 CAU196657 CKQ196657 CUM196657 DEI196657 DOE196657 DYA196657 EHW196657 ERS196657 FBO196657 FLK196657 FVG196657 GFC196657 GOY196657 GYU196657 HIQ196657 HSM196657 ICI196657 IME196657 IWA196657 JFW196657 JPS196657 JZO196657 KJK196657 KTG196657 LDC196657 LMY196657 LWU196657 MGQ196657 MQM196657 NAI196657 NKE196657 NUA196657 ODW196657 ONS196657 OXO196657 PHK196657 PRG196657 QBC196657 QKY196657 QUU196657 REQ196657 ROM196657 RYI196657 SIE196657 SSA196657 TBW196657 TLS196657 TVO196657 UFK196657 UPG196657 UZC196657 VIY196657 VSU196657 WCQ196657 WMM196657 WWI196657 AA262193 JW262193 TS262193 ADO262193 ANK262193 AXG262193 BHC262193 BQY262193 CAU262193 CKQ262193 CUM262193 DEI262193 DOE262193 DYA262193 EHW262193 ERS262193 FBO262193 FLK262193 FVG262193 GFC262193 GOY262193 GYU262193 HIQ262193 HSM262193 ICI262193 IME262193 IWA262193 JFW262193 JPS262193 JZO262193 KJK262193 KTG262193 LDC262193 LMY262193 LWU262193 MGQ262193 MQM262193 NAI262193 NKE262193 NUA262193 ODW262193 ONS262193 OXO262193 PHK262193 PRG262193 QBC262193 QKY262193 QUU262193 REQ262193 ROM262193 RYI262193 SIE262193 SSA262193 TBW262193 TLS262193 TVO262193 UFK262193 UPG262193 UZC262193 VIY262193 VSU262193 WCQ262193 WMM262193 WWI262193 AA327729 JW327729 TS327729 ADO327729 ANK327729 AXG327729 BHC327729 BQY327729 CAU327729 CKQ327729 CUM327729 DEI327729 DOE327729 DYA327729 EHW327729 ERS327729 FBO327729 FLK327729 FVG327729 GFC327729 GOY327729 GYU327729 HIQ327729 HSM327729 ICI327729 IME327729 IWA327729 JFW327729 JPS327729 JZO327729 KJK327729 KTG327729 LDC327729 LMY327729 LWU327729 MGQ327729 MQM327729 NAI327729 NKE327729 NUA327729 ODW327729 ONS327729 OXO327729 PHK327729 PRG327729 QBC327729 QKY327729 QUU327729 REQ327729 ROM327729 RYI327729 SIE327729 SSA327729 TBW327729 TLS327729 TVO327729 UFK327729 UPG327729 UZC327729 VIY327729 VSU327729 WCQ327729 WMM327729 WWI327729 AA393265 JW393265 TS393265 ADO393265 ANK393265 AXG393265 BHC393265 BQY393265 CAU393265 CKQ393265 CUM393265 DEI393265 DOE393265 DYA393265 EHW393265 ERS393265 FBO393265 FLK393265 FVG393265 GFC393265 GOY393265 GYU393265 HIQ393265 HSM393265 ICI393265 IME393265 IWA393265 JFW393265 JPS393265 JZO393265 KJK393265 KTG393265 LDC393265 LMY393265 LWU393265 MGQ393265 MQM393265 NAI393265 NKE393265 NUA393265 ODW393265 ONS393265 OXO393265 PHK393265 PRG393265 QBC393265 QKY393265 QUU393265 REQ393265 ROM393265 RYI393265 SIE393265 SSA393265 TBW393265 TLS393265 TVO393265 UFK393265 UPG393265 UZC393265 VIY393265 VSU393265 WCQ393265 WMM393265 WWI393265 AA458801 JW458801 TS458801 ADO458801 ANK458801 AXG458801 BHC458801 BQY458801 CAU458801 CKQ458801 CUM458801 DEI458801 DOE458801 DYA458801 EHW458801 ERS458801 FBO458801 FLK458801 FVG458801 GFC458801 GOY458801 GYU458801 HIQ458801 HSM458801 ICI458801 IME458801 IWA458801 JFW458801 JPS458801 JZO458801 KJK458801 KTG458801 LDC458801 LMY458801 LWU458801 MGQ458801 MQM458801 NAI458801 NKE458801 NUA458801 ODW458801 ONS458801 OXO458801 PHK458801 PRG458801 QBC458801 QKY458801 QUU458801 REQ458801 ROM458801 RYI458801 SIE458801 SSA458801 TBW458801 TLS458801 TVO458801 UFK458801 UPG458801 UZC458801 VIY458801 VSU458801 WCQ458801 WMM458801 WWI458801 AA524337 JW524337 TS524337 ADO524337 ANK524337 AXG524337 BHC524337 BQY524337 CAU524337 CKQ524337 CUM524337 DEI524337 DOE524337 DYA524337 EHW524337 ERS524337 FBO524337 FLK524337 FVG524337 GFC524337 GOY524337 GYU524337 HIQ524337 HSM524337 ICI524337 IME524337 IWA524337 JFW524337 JPS524337 JZO524337 KJK524337 KTG524337 LDC524337 LMY524337 LWU524337 MGQ524337 MQM524337 NAI524337 NKE524337 NUA524337 ODW524337 ONS524337 OXO524337 PHK524337 PRG524337 QBC524337 QKY524337 QUU524337 REQ524337 ROM524337 RYI524337 SIE524337 SSA524337 TBW524337 TLS524337 TVO524337 UFK524337 UPG524337 UZC524337 VIY524337 VSU524337 WCQ524337 WMM524337 WWI524337 AA589873 JW589873 TS589873 ADO589873 ANK589873 AXG589873 BHC589873 BQY589873 CAU589873 CKQ589873 CUM589873 DEI589873 DOE589873 DYA589873 EHW589873 ERS589873 FBO589873 FLK589873 FVG589873 GFC589873 GOY589873 GYU589873 HIQ589873 HSM589873 ICI589873 IME589873 IWA589873 JFW589873 JPS589873 JZO589873 KJK589873 KTG589873 LDC589873 LMY589873 LWU589873 MGQ589873 MQM589873 NAI589873 NKE589873 NUA589873 ODW589873 ONS589873 OXO589873 PHK589873 PRG589873 QBC589873 QKY589873 QUU589873 REQ589873 ROM589873 RYI589873 SIE589873 SSA589873 TBW589873 TLS589873 TVO589873 UFK589873 UPG589873 UZC589873 VIY589873 VSU589873 WCQ589873 WMM589873 WWI589873 AA655409 JW655409 TS655409 ADO655409 ANK655409 AXG655409 BHC655409 BQY655409 CAU655409 CKQ655409 CUM655409 DEI655409 DOE655409 DYA655409 EHW655409 ERS655409 FBO655409 FLK655409 FVG655409 GFC655409 GOY655409 GYU655409 HIQ655409 HSM655409 ICI655409 IME655409 IWA655409 JFW655409 JPS655409 JZO655409 KJK655409 KTG655409 LDC655409 LMY655409 LWU655409 MGQ655409 MQM655409 NAI655409 NKE655409 NUA655409 ODW655409 ONS655409 OXO655409 PHK655409 PRG655409 QBC655409 QKY655409 QUU655409 REQ655409 ROM655409 RYI655409 SIE655409 SSA655409 TBW655409 TLS655409 TVO655409 UFK655409 UPG655409 UZC655409 VIY655409 VSU655409 WCQ655409 WMM655409 WWI655409 AA720945 JW720945 TS720945 ADO720945 ANK720945 AXG720945 BHC720945 BQY720945 CAU720945 CKQ720945 CUM720945 DEI720945 DOE720945 DYA720945 EHW720945 ERS720945 FBO720945 FLK720945 FVG720945 GFC720945 GOY720945 GYU720945 HIQ720945 HSM720945 ICI720945 IME720945 IWA720945 JFW720945 JPS720945 JZO720945 KJK720945 KTG720945 LDC720945 LMY720945 LWU720945 MGQ720945 MQM720945 NAI720945 NKE720945 NUA720945 ODW720945 ONS720945 OXO720945 PHK720945 PRG720945 QBC720945 QKY720945 QUU720945 REQ720945 ROM720945 RYI720945 SIE720945 SSA720945 TBW720945 TLS720945 TVO720945 UFK720945 UPG720945 UZC720945 VIY720945 VSU720945 WCQ720945 WMM720945 WWI720945 AA786481 JW786481 TS786481 ADO786481 ANK786481 AXG786481 BHC786481 BQY786481 CAU786481 CKQ786481 CUM786481 DEI786481 DOE786481 DYA786481 EHW786481 ERS786481 FBO786481 FLK786481 FVG786481 GFC786481 GOY786481 GYU786481 HIQ786481 HSM786481 ICI786481 IME786481 IWA786481 JFW786481 JPS786481 JZO786481 KJK786481 KTG786481 LDC786481 LMY786481 LWU786481 MGQ786481 MQM786481 NAI786481 NKE786481 NUA786481 ODW786481 ONS786481 OXO786481 PHK786481 PRG786481 QBC786481 QKY786481 QUU786481 REQ786481 ROM786481 RYI786481 SIE786481 SSA786481 TBW786481 TLS786481 TVO786481 UFK786481 UPG786481 UZC786481 VIY786481 VSU786481 WCQ786481 WMM786481 WWI786481 AA852017 JW852017 TS852017 ADO852017 ANK852017 AXG852017 BHC852017 BQY852017 CAU852017 CKQ852017 CUM852017 DEI852017 DOE852017 DYA852017 EHW852017 ERS852017 FBO852017 FLK852017 FVG852017 GFC852017 GOY852017 GYU852017 HIQ852017 HSM852017 ICI852017 IME852017 IWA852017 JFW852017 JPS852017 JZO852017 KJK852017 KTG852017 LDC852017 LMY852017 LWU852017 MGQ852017 MQM852017 NAI852017 NKE852017 NUA852017 ODW852017 ONS852017 OXO852017 PHK852017 PRG852017 QBC852017 QKY852017 QUU852017 REQ852017 ROM852017 RYI852017 SIE852017 SSA852017 TBW852017 TLS852017 TVO852017 UFK852017 UPG852017 UZC852017 VIY852017 VSU852017 WCQ852017 WMM852017 WWI852017 AA917553 JW917553 TS917553 ADO917553 ANK917553 AXG917553 BHC917553 BQY917553 CAU917553 CKQ917553 CUM917553 DEI917553 DOE917553 DYA917553 EHW917553 ERS917553 FBO917553 FLK917553 FVG917553 GFC917553 GOY917553 GYU917553 HIQ917553 HSM917553 ICI917553 IME917553 IWA917553 JFW917553 JPS917553 JZO917553 KJK917553 KTG917553 LDC917553 LMY917553 LWU917553 MGQ917553 MQM917553 NAI917553 NKE917553 NUA917553 ODW917553 ONS917553 OXO917553 PHK917553 PRG917553 QBC917553 QKY917553 QUU917553 REQ917553 ROM917553 RYI917553 SIE917553 SSA917553 TBW917553 TLS917553 TVO917553 UFK917553 UPG917553 UZC917553 VIY917553 VSU917553 WCQ917553 WMM917553 WWI917553 AA983089 JW983089 TS983089 ADO983089 ANK983089 AXG983089 BHC983089 BQY983089 CAU983089 CKQ983089 CUM983089 DEI983089 DOE983089 DYA983089 EHW983089 ERS983089 FBO983089 FLK983089 FVG983089 GFC983089 GOY983089 GYU983089 HIQ983089 HSM983089 ICI983089 IME983089 IWA983089 JFW983089 JPS983089 JZO983089 KJK983089 KTG983089 LDC983089 LMY983089 LWU983089 MGQ983089 MQM983089 NAI983089 NKE983089 NUA983089 ODW983089 ONS983089 OXO983089 PHK983089 PRG983089 QBC983089 QKY983089 QUU983089 REQ983089 ROM983089 RYI983089 SIE983089 SSA983089 TBW983089 TLS983089 TVO983089 UFK983089 UPG983089 UZC983089 VIY983089 VSU983089 WCQ983089 WMM983089 WWI983089 AC45 JY45 TU45 ADQ45 ANM45 AXI45 BHE45 BRA45 CAW45 CKS45 CUO45 DEK45 DOG45 DYC45 EHY45 ERU45 FBQ45 FLM45 FVI45 GFE45 GPA45 GYW45 HIS45 HSO45 ICK45 IMG45 IWC45 JFY45 JPU45 JZQ45 KJM45 KTI45 LDE45 LNA45 LWW45 MGS45 MQO45 NAK45 NKG45 NUC45 ODY45 ONU45 OXQ45 PHM45 PRI45 QBE45 QLA45 QUW45 RES45 ROO45 RYK45 SIG45 SSC45 TBY45 TLU45 TVQ45 UFM45 UPI45 UZE45 VJA45 VSW45 WCS45 WMO45 WWK45 AC65585 JY65585 TU65585 ADQ65585 ANM65585 AXI65585 BHE65585 BRA65585 CAW65585 CKS65585 CUO65585 DEK65585 DOG65585 DYC65585 EHY65585 ERU65585 FBQ65585 FLM65585 FVI65585 GFE65585 GPA65585 GYW65585 HIS65585 HSO65585 ICK65585 IMG65585 IWC65585 JFY65585 JPU65585 JZQ65585 KJM65585 KTI65585 LDE65585 LNA65585 LWW65585 MGS65585 MQO65585 NAK65585 NKG65585 NUC65585 ODY65585 ONU65585 OXQ65585 PHM65585 PRI65585 QBE65585 QLA65585 QUW65585 RES65585 ROO65585 RYK65585 SIG65585 SSC65585 TBY65585 TLU65585 TVQ65585 UFM65585 UPI65585 UZE65585 VJA65585 VSW65585 WCS65585 WMO65585 WWK65585 AC131121 JY131121 TU131121 ADQ131121 ANM131121 AXI131121 BHE131121 BRA131121 CAW131121 CKS131121 CUO131121 DEK131121 DOG131121 DYC131121 EHY131121 ERU131121 FBQ131121 FLM131121 FVI131121 GFE131121 GPA131121 GYW131121 HIS131121 HSO131121 ICK131121 IMG131121 IWC131121 JFY131121 JPU131121 JZQ131121 KJM131121 KTI131121 LDE131121 LNA131121 LWW131121 MGS131121 MQO131121 NAK131121 NKG131121 NUC131121 ODY131121 ONU131121 OXQ131121 PHM131121 PRI131121 QBE131121 QLA131121 QUW131121 RES131121 ROO131121 RYK131121 SIG131121 SSC131121 TBY131121 TLU131121 TVQ131121 UFM131121 UPI131121 UZE131121 VJA131121 VSW131121 WCS131121 WMO131121 WWK131121 AC196657 JY196657 TU196657 ADQ196657 ANM196657 AXI196657 BHE196657 BRA196657 CAW196657 CKS196657 CUO196657 DEK196657 DOG196657 DYC196657 EHY196657 ERU196657 FBQ196657 FLM196657 FVI196657 GFE196657 GPA196657 GYW196657 HIS196657 HSO196657 ICK196657 IMG196657 IWC196657 JFY196657 JPU196657 JZQ196657 KJM196657 KTI196657 LDE196657 LNA196657 LWW196657 MGS196657 MQO196657 NAK196657 NKG196657 NUC196657 ODY196657 ONU196657 OXQ196657 PHM196657 PRI196657 QBE196657 QLA196657 QUW196657 RES196657 ROO196657 RYK196657 SIG196657 SSC196657 TBY196657 TLU196657 TVQ196657 UFM196657 UPI196657 UZE196657 VJA196657 VSW196657 WCS196657 WMO196657 WWK196657 AC262193 JY262193 TU262193 ADQ262193 ANM262193 AXI262193 BHE262193 BRA262193 CAW262193 CKS262193 CUO262193 DEK262193 DOG262193 DYC262193 EHY262193 ERU262193 FBQ262193 FLM262193 FVI262193 GFE262193 GPA262193 GYW262193 HIS262193 HSO262193 ICK262193 IMG262193 IWC262193 JFY262193 JPU262193 JZQ262193 KJM262193 KTI262193 LDE262193 LNA262193 LWW262193 MGS262193 MQO262193 NAK262193 NKG262193 NUC262193 ODY262193 ONU262193 OXQ262193 PHM262193 PRI262193 QBE262193 QLA262193 QUW262193 RES262193 ROO262193 RYK262193 SIG262193 SSC262193 TBY262193 TLU262193 TVQ262193 UFM262193 UPI262193 UZE262193 VJA262193 VSW262193 WCS262193 WMO262193 WWK262193 AC327729 JY327729 TU327729 ADQ327729 ANM327729 AXI327729 BHE327729 BRA327729 CAW327729 CKS327729 CUO327729 DEK327729 DOG327729 DYC327729 EHY327729 ERU327729 FBQ327729 FLM327729 FVI327729 GFE327729 GPA327729 GYW327729 HIS327729 HSO327729 ICK327729 IMG327729 IWC327729 JFY327729 JPU327729 JZQ327729 KJM327729 KTI327729 LDE327729 LNA327729 LWW327729 MGS327729 MQO327729 NAK327729 NKG327729 NUC327729 ODY327729 ONU327729 OXQ327729 PHM327729 PRI327729 QBE327729 QLA327729 QUW327729 RES327729 ROO327729 RYK327729 SIG327729 SSC327729 TBY327729 TLU327729 TVQ327729 UFM327729 UPI327729 UZE327729 VJA327729 VSW327729 WCS327729 WMO327729 WWK327729 AC393265 JY393265 TU393265 ADQ393265 ANM393265 AXI393265 BHE393265 BRA393265 CAW393265 CKS393265 CUO393265 DEK393265 DOG393265 DYC393265 EHY393265 ERU393265 FBQ393265 FLM393265 FVI393265 GFE393265 GPA393265 GYW393265 HIS393265 HSO393265 ICK393265 IMG393265 IWC393265 JFY393265 JPU393265 JZQ393265 KJM393265 KTI393265 LDE393265 LNA393265 LWW393265 MGS393265 MQO393265 NAK393265 NKG393265 NUC393265 ODY393265 ONU393265 OXQ393265 PHM393265 PRI393265 QBE393265 QLA393265 QUW393265 RES393265 ROO393265 RYK393265 SIG393265 SSC393265 TBY393265 TLU393265 TVQ393265 UFM393265 UPI393265 UZE393265 VJA393265 VSW393265 WCS393265 WMO393265 WWK393265 AC458801 JY458801 TU458801 ADQ458801 ANM458801 AXI458801 BHE458801 BRA458801 CAW458801 CKS458801 CUO458801 DEK458801 DOG458801 DYC458801 EHY458801 ERU458801 FBQ458801 FLM458801 FVI458801 GFE458801 GPA458801 GYW458801 HIS458801 HSO458801 ICK458801 IMG458801 IWC458801 JFY458801 JPU458801 JZQ458801 KJM458801 KTI458801 LDE458801 LNA458801 LWW458801 MGS458801 MQO458801 NAK458801 NKG458801 NUC458801 ODY458801 ONU458801 OXQ458801 PHM458801 PRI458801 QBE458801 QLA458801 QUW458801 RES458801 ROO458801 RYK458801 SIG458801 SSC458801 TBY458801 TLU458801 TVQ458801 UFM458801 UPI458801 UZE458801 VJA458801 VSW458801 WCS458801 WMO458801 WWK458801 AC524337 JY524337 TU524337 ADQ524337 ANM524337 AXI524337 BHE524337 BRA524337 CAW524337 CKS524337 CUO524337 DEK524337 DOG524337 DYC524337 EHY524337 ERU524337 FBQ524337 FLM524337 FVI524337 GFE524337 GPA524337 GYW524337 HIS524337 HSO524337 ICK524337 IMG524337 IWC524337 JFY524337 JPU524337 JZQ524337 KJM524337 KTI524337 LDE524337 LNA524337 LWW524337 MGS524337 MQO524337 NAK524337 NKG524337 NUC524337 ODY524337 ONU524337 OXQ524337 PHM524337 PRI524337 QBE524337 QLA524337 QUW524337 RES524337 ROO524337 RYK524337 SIG524337 SSC524337 TBY524337 TLU524337 TVQ524337 UFM524337 UPI524337 UZE524337 VJA524337 VSW524337 WCS524337 WMO524337 WWK524337 AC589873 JY589873 TU589873 ADQ589873 ANM589873 AXI589873 BHE589873 BRA589873 CAW589873 CKS589873 CUO589873 DEK589873 DOG589873 DYC589873 EHY589873 ERU589873 FBQ589873 FLM589873 FVI589873 GFE589873 GPA589873 GYW589873 HIS589873 HSO589873 ICK589873 IMG589873 IWC589873 JFY589873 JPU589873 JZQ589873 KJM589873 KTI589873 LDE589873 LNA589873 LWW589873 MGS589873 MQO589873 NAK589873 NKG589873 NUC589873 ODY589873 ONU589873 OXQ589873 PHM589873 PRI589873 QBE589873 QLA589873 QUW589873 RES589873 ROO589873 RYK589873 SIG589873 SSC589873 TBY589873 TLU589873 TVQ589873 UFM589873 UPI589873 UZE589873 VJA589873 VSW589873 WCS589873 WMO589873 WWK589873 AC655409 JY655409 TU655409 ADQ655409 ANM655409 AXI655409 BHE655409 BRA655409 CAW655409 CKS655409 CUO655409 DEK655409 DOG655409 DYC655409 EHY655409 ERU655409 FBQ655409 FLM655409 FVI655409 GFE655409 GPA655409 GYW655409 HIS655409 HSO655409 ICK655409 IMG655409 IWC655409 JFY655409 JPU655409 JZQ655409 KJM655409 KTI655409 LDE655409 LNA655409 LWW655409 MGS655409 MQO655409 NAK655409 NKG655409 NUC655409 ODY655409 ONU655409 OXQ655409 PHM655409 PRI655409 QBE655409 QLA655409 QUW655409 RES655409 ROO655409 RYK655409 SIG655409 SSC655409 TBY655409 TLU655409 TVQ655409 UFM655409 UPI655409 UZE655409 VJA655409 VSW655409 WCS655409 WMO655409 WWK655409 AC720945 JY720945 TU720945 ADQ720945 ANM720945 AXI720945 BHE720945 BRA720945 CAW720945 CKS720945 CUO720945 DEK720945 DOG720945 DYC720945 EHY720945 ERU720945 FBQ720945 FLM720945 FVI720945 GFE720945 GPA720945 GYW720945 HIS720945 HSO720945 ICK720945 IMG720945 IWC720945 JFY720945 JPU720945 JZQ720945 KJM720945 KTI720945 LDE720945 LNA720945 LWW720945 MGS720945 MQO720945 NAK720945 NKG720945 NUC720945 ODY720945 ONU720945 OXQ720945 PHM720945 PRI720945 QBE720945 QLA720945 QUW720945 RES720945 ROO720945 RYK720945 SIG720945 SSC720945 TBY720945 TLU720945 TVQ720945 UFM720945 UPI720945 UZE720945 VJA720945 VSW720945 WCS720945 WMO720945 WWK720945 AC786481 JY786481 TU786481 ADQ786481 ANM786481 AXI786481 BHE786481 BRA786481 CAW786481 CKS786481 CUO786481 DEK786481 DOG786481 DYC786481 EHY786481 ERU786481 FBQ786481 FLM786481 FVI786481 GFE786481 GPA786481 GYW786481 HIS786481 HSO786481 ICK786481 IMG786481 IWC786481 JFY786481 JPU786481 JZQ786481 KJM786481 KTI786481 LDE786481 LNA786481 LWW786481 MGS786481 MQO786481 NAK786481 NKG786481 NUC786481 ODY786481 ONU786481 OXQ786481 PHM786481 PRI786481 QBE786481 QLA786481 QUW786481 RES786481 ROO786481 RYK786481 SIG786481 SSC786481 TBY786481 TLU786481 TVQ786481 UFM786481 UPI786481 UZE786481 VJA786481 VSW786481 WCS786481 WMO786481 WWK786481 AC852017 JY852017 TU852017 ADQ852017 ANM852017 AXI852017 BHE852017 BRA852017 CAW852017 CKS852017 CUO852017 DEK852017 DOG852017 DYC852017 EHY852017 ERU852017 FBQ852017 FLM852017 FVI852017 GFE852017 GPA852017 GYW852017 HIS852017 HSO852017 ICK852017 IMG852017 IWC852017 JFY852017 JPU852017 JZQ852017 KJM852017 KTI852017 LDE852017 LNA852017 LWW852017 MGS852017 MQO852017 NAK852017 NKG852017 NUC852017 ODY852017 ONU852017 OXQ852017 PHM852017 PRI852017 QBE852017 QLA852017 QUW852017 RES852017 ROO852017 RYK852017 SIG852017 SSC852017 TBY852017 TLU852017 TVQ852017 UFM852017 UPI852017 UZE852017 VJA852017 VSW852017 WCS852017 WMO852017 WWK852017 AC917553 JY917553 TU917553 ADQ917553 ANM917553 AXI917553 BHE917553 BRA917553 CAW917553 CKS917553 CUO917553 DEK917553 DOG917553 DYC917553 EHY917553 ERU917553 FBQ917553 FLM917553 FVI917553 GFE917553 GPA917553 GYW917553 HIS917553 HSO917553 ICK917553 IMG917553 IWC917553 JFY917553 JPU917553 JZQ917553 KJM917553 KTI917553 LDE917553 LNA917553 LWW917553 MGS917553 MQO917553 NAK917553 NKG917553 NUC917553 ODY917553 ONU917553 OXQ917553 PHM917553 PRI917553 QBE917553 QLA917553 QUW917553 RES917553 ROO917553 RYK917553 SIG917553 SSC917553 TBY917553 TLU917553 TVQ917553 UFM917553 UPI917553 UZE917553 VJA917553 VSW917553 WCS917553 WMO917553 WWK917553 AC983089 JY983089 TU983089 ADQ983089 ANM983089 AXI983089 BHE983089 BRA983089 CAW983089 CKS983089 CUO983089 DEK983089 DOG983089 DYC983089 EHY983089 ERU983089 FBQ983089 FLM983089 FVI983089 GFE983089 GPA983089 GYW983089 HIS983089 HSO983089 ICK983089 IMG983089 IWC983089 JFY983089 JPU983089 JZQ983089 KJM983089 KTI983089 LDE983089 LNA983089 LWW983089 MGS983089 MQO983089 NAK983089 NKG983089 NUC983089 ODY983089 ONU983089 OXQ983089 PHM983089 PRI983089 QBE983089 QLA983089 QUW983089 RES983089 ROO983089 RYK983089 SIG983089 SSC983089 TBY983089 TLU983089 TVQ983089 UFM983089 UPI983089 UZE983089 VJA983089 VSW983089 WCS983089 WMO983089 WWK983089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X53"/>
  <sheetViews>
    <sheetView view="pageBreakPreview" zoomScaleNormal="100" zoomScaleSheetLayoutView="100" workbookViewId="0">
      <selection activeCell="T4" sqref="T4"/>
    </sheetView>
  </sheetViews>
  <sheetFormatPr defaultColWidth="9" defaultRowHeight="11.25" x14ac:dyDescent="0.15"/>
  <cols>
    <col min="1" max="3" width="6.125" style="57" customWidth="1"/>
    <col min="4" max="4" width="27.75" style="4" customWidth="1"/>
    <col min="5" max="5" width="3.375" style="34" customWidth="1"/>
    <col min="6" max="6" width="9.5" style="58" customWidth="1"/>
    <col min="7" max="7" width="3.375" style="58" customWidth="1"/>
    <col min="8" max="8" width="9.5" style="59" customWidth="1"/>
    <col min="9" max="9" width="4.5" style="60" customWidth="1"/>
    <col min="10" max="10" width="3.375" style="4" customWidth="1"/>
    <col min="11" max="11" width="3.375" style="5" customWidth="1"/>
    <col min="12" max="12" width="9.5" style="6" customWidth="1"/>
    <col min="13" max="13" width="3.875" style="6" customWidth="1"/>
    <col min="14" max="14" width="9.5" style="7" customWidth="1"/>
    <col min="15" max="15" width="3.875" style="6" customWidth="1"/>
    <col min="16" max="16" width="9.5" style="7" customWidth="1"/>
    <col min="17" max="17" width="5.5" style="7" customWidth="1"/>
    <col min="18" max="18" width="9.375" style="5" customWidth="1"/>
    <col min="19" max="20" width="9.375" style="4" customWidth="1"/>
    <col min="21" max="258" width="9" style="4"/>
    <col min="259" max="259" width="5.875" style="4" customWidth="1"/>
    <col min="260" max="260" width="19.5" style="4" customWidth="1"/>
    <col min="261" max="261" width="2.75" style="4" customWidth="1"/>
    <col min="262" max="262" width="9.125" style="4" customWidth="1"/>
    <col min="263" max="263" width="2.375" style="4" customWidth="1"/>
    <col min="264" max="264" width="8" style="4" customWidth="1"/>
    <col min="265" max="265" width="4.25" style="4" customWidth="1"/>
    <col min="266" max="266" width="2" style="4" customWidth="1"/>
    <col min="267" max="267" width="5" style="4" customWidth="1"/>
    <col min="268" max="268" width="11.75" style="4" customWidth="1"/>
    <col min="269" max="269" width="2.5" style="4" customWidth="1"/>
    <col min="270" max="270" width="8.875" style="4" customWidth="1"/>
    <col min="271" max="271" width="2.5" style="4" customWidth="1"/>
    <col min="272" max="272" width="8.875" style="4" customWidth="1"/>
    <col min="273" max="273" width="6" style="4" customWidth="1"/>
    <col min="274" max="276" width="9.375" style="4" customWidth="1"/>
    <col min="277" max="514" width="9" style="4"/>
    <col min="515" max="515" width="5.875" style="4" customWidth="1"/>
    <col min="516" max="516" width="19.5" style="4" customWidth="1"/>
    <col min="517" max="517" width="2.75" style="4" customWidth="1"/>
    <col min="518" max="518" width="9.125" style="4" customWidth="1"/>
    <col min="519" max="519" width="2.375" style="4" customWidth="1"/>
    <col min="520" max="520" width="8" style="4" customWidth="1"/>
    <col min="521" max="521" width="4.25" style="4" customWidth="1"/>
    <col min="522" max="522" width="2" style="4" customWidth="1"/>
    <col min="523" max="523" width="5" style="4" customWidth="1"/>
    <col min="524" max="524" width="11.75" style="4" customWidth="1"/>
    <col min="525" max="525" width="2.5" style="4" customWidth="1"/>
    <col min="526" max="526" width="8.875" style="4" customWidth="1"/>
    <col min="527" max="527" width="2.5" style="4" customWidth="1"/>
    <col min="528" max="528" width="8.875" style="4" customWidth="1"/>
    <col min="529" max="529" width="6" style="4" customWidth="1"/>
    <col min="530" max="532" width="9.375" style="4" customWidth="1"/>
    <col min="533" max="770" width="9" style="4"/>
    <col min="771" max="771" width="5.875" style="4" customWidth="1"/>
    <col min="772" max="772" width="19.5" style="4" customWidth="1"/>
    <col min="773" max="773" width="2.75" style="4" customWidth="1"/>
    <col min="774" max="774" width="9.125" style="4" customWidth="1"/>
    <col min="775" max="775" width="2.375" style="4" customWidth="1"/>
    <col min="776" max="776" width="8" style="4" customWidth="1"/>
    <col min="777" max="777" width="4.25" style="4" customWidth="1"/>
    <col min="778" max="778" width="2" style="4" customWidth="1"/>
    <col min="779" max="779" width="5" style="4" customWidth="1"/>
    <col min="780" max="780" width="11.75" style="4" customWidth="1"/>
    <col min="781" max="781" width="2.5" style="4" customWidth="1"/>
    <col min="782" max="782" width="8.875" style="4" customWidth="1"/>
    <col min="783" max="783" width="2.5" style="4" customWidth="1"/>
    <col min="784" max="784" width="8.875" style="4" customWidth="1"/>
    <col min="785" max="785" width="6" style="4" customWidth="1"/>
    <col min="786" max="788" width="9.375" style="4" customWidth="1"/>
    <col min="789" max="1026" width="9" style="4"/>
    <col min="1027" max="1027" width="5.875" style="4" customWidth="1"/>
    <col min="1028" max="1028" width="19.5" style="4" customWidth="1"/>
    <col min="1029" max="1029" width="2.75" style="4" customWidth="1"/>
    <col min="1030" max="1030" width="9.125" style="4" customWidth="1"/>
    <col min="1031" max="1031" width="2.375" style="4" customWidth="1"/>
    <col min="1032" max="1032" width="8" style="4" customWidth="1"/>
    <col min="1033" max="1033" width="4.25" style="4" customWidth="1"/>
    <col min="1034" max="1034" width="2" style="4" customWidth="1"/>
    <col min="1035" max="1035" width="5" style="4" customWidth="1"/>
    <col min="1036" max="1036" width="11.75" style="4" customWidth="1"/>
    <col min="1037" max="1037" width="2.5" style="4" customWidth="1"/>
    <col min="1038" max="1038" width="8.875" style="4" customWidth="1"/>
    <col min="1039" max="1039" width="2.5" style="4" customWidth="1"/>
    <col min="1040" max="1040" width="8.875" style="4" customWidth="1"/>
    <col min="1041" max="1041" width="6" style="4" customWidth="1"/>
    <col min="1042" max="1044" width="9.375" style="4" customWidth="1"/>
    <col min="1045" max="1282" width="9" style="4"/>
    <col min="1283" max="1283" width="5.875" style="4" customWidth="1"/>
    <col min="1284" max="1284" width="19.5" style="4" customWidth="1"/>
    <col min="1285" max="1285" width="2.75" style="4" customWidth="1"/>
    <col min="1286" max="1286" width="9.125" style="4" customWidth="1"/>
    <col min="1287" max="1287" width="2.375" style="4" customWidth="1"/>
    <col min="1288" max="1288" width="8" style="4" customWidth="1"/>
    <col min="1289" max="1289" width="4.25" style="4" customWidth="1"/>
    <col min="1290" max="1290" width="2" style="4" customWidth="1"/>
    <col min="1291" max="1291" width="5" style="4" customWidth="1"/>
    <col min="1292" max="1292" width="11.75" style="4" customWidth="1"/>
    <col min="1293" max="1293" width="2.5" style="4" customWidth="1"/>
    <col min="1294" max="1294" width="8.875" style="4" customWidth="1"/>
    <col min="1295" max="1295" width="2.5" style="4" customWidth="1"/>
    <col min="1296" max="1296" width="8.875" style="4" customWidth="1"/>
    <col min="1297" max="1297" width="6" style="4" customWidth="1"/>
    <col min="1298" max="1300" width="9.375" style="4" customWidth="1"/>
    <col min="1301" max="1538" width="9" style="4"/>
    <col min="1539" max="1539" width="5.875" style="4" customWidth="1"/>
    <col min="1540" max="1540" width="19.5" style="4" customWidth="1"/>
    <col min="1541" max="1541" width="2.75" style="4" customWidth="1"/>
    <col min="1542" max="1542" width="9.125" style="4" customWidth="1"/>
    <col min="1543" max="1543" width="2.375" style="4" customWidth="1"/>
    <col min="1544" max="1544" width="8" style="4" customWidth="1"/>
    <col min="1545" max="1545" width="4.25" style="4" customWidth="1"/>
    <col min="1546" max="1546" width="2" style="4" customWidth="1"/>
    <col min="1547" max="1547" width="5" style="4" customWidth="1"/>
    <col min="1548" max="1548" width="11.75" style="4" customWidth="1"/>
    <col min="1549" max="1549" width="2.5" style="4" customWidth="1"/>
    <col min="1550" max="1550" width="8.875" style="4" customWidth="1"/>
    <col min="1551" max="1551" width="2.5" style="4" customWidth="1"/>
    <col min="1552" max="1552" width="8.875" style="4" customWidth="1"/>
    <col min="1553" max="1553" width="6" style="4" customWidth="1"/>
    <col min="1554" max="1556" width="9.375" style="4" customWidth="1"/>
    <col min="1557" max="1794" width="9" style="4"/>
    <col min="1795" max="1795" width="5.875" style="4" customWidth="1"/>
    <col min="1796" max="1796" width="19.5" style="4" customWidth="1"/>
    <col min="1797" max="1797" width="2.75" style="4" customWidth="1"/>
    <col min="1798" max="1798" width="9.125" style="4" customWidth="1"/>
    <col min="1799" max="1799" width="2.375" style="4" customWidth="1"/>
    <col min="1800" max="1800" width="8" style="4" customWidth="1"/>
    <col min="1801" max="1801" width="4.25" style="4" customWidth="1"/>
    <col min="1802" max="1802" width="2" style="4" customWidth="1"/>
    <col min="1803" max="1803" width="5" style="4" customWidth="1"/>
    <col min="1804" max="1804" width="11.75" style="4" customWidth="1"/>
    <col min="1805" max="1805" width="2.5" style="4" customWidth="1"/>
    <col min="1806" max="1806" width="8.875" style="4" customWidth="1"/>
    <col min="1807" max="1807" width="2.5" style="4" customWidth="1"/>
    <col min="1808" max="1808" width="8.875" style="4" customWidth="1"/>
    <col min="1809" max="1809" width="6" style="4" customWidth="1"/>
    <col min="1810" max="1812" width="9.375" style="4" customWidth="1"/>
    <col min="1813" max="2050" width="9" style="4"/>
    <col min="2051" max="2051" width="5.875" style="4" customWidth="1"/>
    <col min="2052" max="2052" width="19.5" style="4" customWidth="1"/>
    <col min="2053" max="2053" width="2.75" style="4" customWidth="1"/>
    <col min="2054" max="2054" width="9.125" style="4" customWidth="1"/>
    <col min="2055" max="2055" width="2.375" style="4" customWidth="1"/>
    <col min="2056" max="2056" width="8" style="4" customWidth="1"/>
    <col min="2057" max="2057" width="4.25" style="4" customWidth="1"/>
    <col min="2058" max="2058" width="2" style="4" customWidth="1"/>
    <col min="2059" max="2059" width="5" style="4" customWidth="1"/>
    <col min="2060" max="2060" width="11.75" style="4" customWidth="1"/>
    <col min="2061" max="2061" width="2.5" style="4" customWidth="1"/>
    <col min="2062" max="2062" width="8.875" style="4" customWidth="1"/>
    <col min="2063" max="2063" width="2.5" style="4" customWidth="1"/>
    <col min="2064" max="2064" width="8.875" style="4" customWidth="1"/>
    <col min="2065" max="2065" width="6" style="4" customWidth="1"/>
    <col min="2066" max="2068" width="9.375" style="4" customWidth="1"/>
    <col min="2069" max="2306" width="9" style="4"/>
    <col min="2307" max="2307" width="5.875" style="4" customWidth="1"/>
    <col min="2308" max="2308" width="19.5" style="4" customWidth="1"/>
    <col min="2309" max="2309" width="2.75" style="4" customWidth="1"/>
    <col min="2310" max="2310" width="9.125" style="4" customWidth="1"/>
    <col min="2311" max="2311" width="2.375" style="4" customWidth="1"/>
    <col min="2312" max="2312" width="8" style="4" customWidth="1"/>
    <col min="2313" max="2313" width="4.25" style="4" customWidth="1"/>
    <col min="2314" max="2314" width="2" style="4" customWidth="1"/>
    <col min="2315" max="2315" width="5" style="4" customWidth="1"/>
    <col min="2316" max="2316" width="11.75" style="4" customWidth="1"/>
    <col min="2317" max="2317" width="2.5" style="4" customWidth="1"/>
    <col min="2318" max="2318" width="8.875" style="4" customWidth="1"/>
    <col min="2319" max="2319" width="2.5" style="4" customWidth="1"/>
    <col min="2320" max="2320" width="8.875" style="4" customWidth="1"/>
    <col min="2321" max="2321" width="6" style="4" customWidth="1"/>
    <col min="2322" max="2324" width="9.375" style="4" customWidth="1"/>
    <col min="2325" max="2562" width="9" style="4"/>
    <col min="2563" max="2563" width="5.875" style="4" customWidth="1"/>
    <col min="2564" max="2564" width="19.5" style="4" customWidth="1"/>
    <col min="2565" max="2565" width="2.75" style="4" customWidth="1"/>
    <col min="2566" max="2566" width="9.125" style="4" customWidth="1"/>
    <col min="2567" max="2567" width="2.375" style="4" customWidth="1"/>
    <col min="2568" max="2568" width="8" style="4" customWidth="1"/>
    <col min="2569" max="2569" width="4.25" style="4" customWidth="1"/>
    <col min="2570" max="2570" width="2" style="4" customWidth="1"/>
    <col min="2571" max="2571" width="5" style="4" customWidth="1"/>
    <col min="2572" max="2572" width="11.75" style="4" customWidth="1"/>
    <col min="2573" max="2573" width="2.5" style="4" customWidth="1"/>
    <col min="2574" max="2574" width="8.875" style="4" customWidth="1"/>
    <col min="2575" max="2575" width="2.5" style="4" customWidth="1"/>
    <col min="2576" max="2576" width="8.875" style="4" customWidth="1"/>
    <col min="2577" max="2577" width="6" style="4" customWidth="1"/>
    <col min="2578" max="2580" width="9.375" style="4" customWidth="1"/>
    <col min="2581" max="2818" width="9" style="4"/>
    <col min="2819" max="2819" width="5.875" style="4" customWidth="1"/>
    <col min="2820" max="2820" width="19.5" style="4" customWidth="1"/>
    <col min="2821" max="2821" width="2.75" style="4" customWidth="1"/>
    <col min="2822" max="2822" width="9.125" style="4" customWidth="1"/>
    <col min="2823" max="2823" width="2.375" style="4" customWidth="1"/>
    <col min="2824" max="2824" width="8" style="4" customWidth="1"/>
    <col min="2825" max="2825" width="4.25" style="4" customWidth="1"/>
    <col min="2826" max="2826" width="2" style="4" customWidth="1"/>
    <col min="2827" max="2827" width="5" style="4" customWidth="1"/>
    <col min="2828" max="2828" width="11.75" style="4" customWidth="1"/>
    <col min="2829" max="2829" width="2.5" style="4" customWidth="1"/>
    <col min="2830" max="2830" width="8.875" style="4" customWidth="1"/>
    <col min="2831" max="2831" width="2.5" style="4" customWidth="1"/>
    <col min="2832" max="2832" width="8.875" style="4" customWidth="1"/>
    <col min="2833" max="2833" width="6" style="4" customWidth="1"/>
    <col min="2834" max="2836" width="9.375" style="4" customWidth="1"/>
    <col min="2837" max="3074" width="9" style="4"/>
    <col min="3075" max="3075" width="5.875" style="4" customWidth="1"/>
    <col min="3076" max="3076" width="19.5" style="4" customWidth="1"/>
    <col min="3077" max="3077" width="2.75" style="4" customWidth="1"/>
    <col min="3078" max="3078" width="9.125" style="4" customWidth="1"/>
    <col min="3079" max="3079" width="2.375" style="4" customWidth="1"/>
    <col min="3080" max="3080" width="8" style="4" customWidth="1"/>
    <col min="3081" max="3081" width="4.25" style="4" customWidth="1"/>
    <col min="3082" max="3082" width="2" style="4" customWidth="1"/>
    <col min="3083" max="3083" width="5" style="4" customWidth="1"/>
    <col min="3084" max="3084" width="11.75" style="4" customWidth="1"/>
    <col min="3085" max="3085" width="2.5" style="4" customWidth="1"/>
    <col min="3086" max="3086" width="8.875" style="4" customWidth="1"/>
    <col min="3087" max="3087" width="2.5" style="4" customWidth="1"/>
    <col min="3088" max="3088" width="8.875" style="4" customWidth="1"/>
    <col min="3089" max="3089" width="6" style="4" customWidth="1"/>
    <col min="3090" max="3092" width="9.375" style="4" customWidth="1"/>
    <col min="3093" max="3330" width="9" style="4"/>
    <col min="3331" max="3331" width="5.875" style="4" customWidth="1"/>
    <col min="3332" max="3332" width="19.5" style="4" customWidth="1"/>
    <col min="3333" max="3333" width="2.75" style="4" customWidth="1"/>
    <col min="3334" max="3334" width="9.125" style="4" customWidth="1"/>
    <col min="3335" max="3335" width="2.375" style="4" customWidth="1"/>
    <col min="3336" max="3336" width="8" style="4" customWidth="1"/>
    <col min="3337" max="3337" width="4.25" style="4" customWidth="1"/>
    <col min="3338" max="3338" width="2" style="4" customWidth="1"/>
    <col min="3339" max="3339" width="5" style="4" customWidth="1"/>
    <col min="3340" max="3340" width="11.75" style="4" customWidth="1"/>
    <col min="3341" max="3341" width="2.5" style="4" customWidth="1"/>
    <col min="3342" max="3342" width="8.875" style="4" customWidth="1"/>
    <col min="3343" max="3343" width="2.5" style="4" customWidth="1"/>
    <col min="3344" max="3344" width="8.875" style="4" customWidth="1"/>
    <col min="3345" max="3345" width="6" style="4" customWidth="1"/>
    <col min="3346" max="3348" width="9.375" style="4" customWidth="1"/>
    <col min="3349" max="3586" width="9" style="4"/>
    <col min="3587" max="3587" width="5.875" style="4" customWidth="1"/>
    <col min="3588" max="3588" width="19.5" style="4" customWidth="1"/>
    <col min="3589" max="3589" width="2.75" style="4" customWidth="1"/>
    <col min="3590" max="3590" width="9.125" style="4" customWidth="1"/>
    <col min="3591" max="3591" width="2.375" style="4" customWidth="1"/>
    <col min="3592" max="3592" width="8" style="4" customWidth="1"/>
    <col min="3593" max="3593" width="4.25" style="4" customWidth="1"/>
    <col min="3594" max="3594" width="2" style="4" customWidth="1"/>
    <col min="3595" max="3595" width="5" style="4" customWidth="1"/>
    <col min="3596" max="3596" width="11.75" style="4" customWidth="1"/>
    <col min="3597" max="3597" width="2.5" style="4" customWidth="1"/>
    <col min="3598" max="3598" width="8.875" style="4" customWidth="1"/>
    <col min="3599" max="3599" width="2.5" style="4" customWidth="1"/>
    <col min="3600" max="3600" width="8.875" style="4" customWidth="1"/>
    <col min="3601" max="3601" width="6" style="4" customWidth="1"/>
    <col min="3602" max="3604" width="9.375" style="4" customWidth="1"/>
    <col min="3605" max="3842" width="9" style="4"/>
    <col min="3843" max="3843" width="5.875" style="4" customWidth="1"/>
    <col min="3844" max="3844" width="19.5" style="4" customWidth="1"/>
    <col min="3845" max="3845" width="2.75" style="4" customWidth="1"/>
    <col min="3846" max="3846" width="9.125" style="4" customWidth="1"/>
    <col min="3847" max="3847" width="2.375" style="4" customWidth="1"/>
    <col min="3848" max="3848" width="8" style="4" customWidth="1"/>
    <col min="3849" max="3849" width="4.25" style="4" customWidth="1"/>
    <col min="3850" max="3850" width="2" style="4" customWidth="1"/>
    <col min="3851" max="3851" width="5" style="4" customWidth="1"/>
    <col min="3852" max="3852" width="11.75" style="4" customWidth="1"/>
    <col min="3853" max="3853" width="2.5" style="4" customWidth="1"/>
    <col min="3854" max="3854" width="8.875" style="4" customWidth="1"/>
    <col min="3855" max="3855" width="2.5" style="4" customWidth="1"/>
    <col min="3856" max="3856" width="8.875" style="4" customWidth="1"/>
    <col min="3857" max="3857" width="6" style="4" customWidth="1"/>
    <col min="3858" max="3860" width="9.375" style="4" customWidth="1"/>
    <col min="3861" max="4098" width="9" style="4"/>
    <col min="4099" max="4099" width="5.875" style="4" customWidth="1"/>
    <col min="4100" max="4100" width="19.5" style="4" customWidth="1"/>
    <col min="4101" max="4101" width="2.75" style="4" customWidth="1"/>
    <col min="4102" max="4102" width="9.125" style="4" customWidth="1"/>
    <col min="4103" max="4103" width="2.375" style="4" customWidth="1"/>
    <col min="4104" max="4104" width="8" style="4" customWidth="1"/>
    <col min="4105" max="4105" width="4.25" style="4" customWidth="1"/>
    <col min="4106" max="4106" width="2" style="4" customWidth="1"/>
    <col min="4107" max="4107" width="5" style="4" customWidth="1"/>
    <col min="4108" max="4108" width="11.75" style="4" customWidth="1"/>
    <col min="4109" max="4109" width="2.5" style="4" customWidth="1"/>
    <col min="4110" max="4110" width="8.875" style="4" customWidth="1"/>
    <col min="4111" max="4111" width="2.5" style="4" customWidth="1"/>
    <col min="4112" max="4112" width="8.875" style="4" customWidth="1"/>
    <col min="4113" max="4113" width="6" style="4" customWidth="1"/>
    <col min="4114" max="4116" width="9.375" style="4" customWidth="1"/>
    <col min="4117" max="4354" width="9" style="4"/>
    <col min="4355" max="4355" width="5.875" style="4" customWidth="1"/>
    <col min="4356" max="4356" width="19.5" style="4" customWidth="1"/>
    <col min="4357" max="4357" width="2.75" style="4" customWidth="1"/>
    <col min="4358" max="4358" width="9.125" style="4" customWidth="1"/>
    <col min="4359" max="4359" width="2.375" style="4" customWidth="1"/>
    <col min="4360" max="4360" width="8" style="4" customWidth="1"/>
    <col min="4361" max="4361" width="4.25" style="4" customWidth="1"/>
    <col min="4362" max="4362" width="2" style="4" customWidth="1"/>
    <col min="4363" max="4363" width="5" style="4" customWidth="1"/>
    <col min="4364" max="4364" width="11.75" style="4" customWidth="1"/>
    <col min="4365" max="4365" width="2.5" style="4" customWidth="1"/>
    <col min="4366" max="4366" width="8.875" style="4" customWidth="1"/>
    <col min="4367" max="4367" width="2.5" style="4" customWidth="1"/>
    <col min="4368" max="4368" width="8.875" style="4" customWidth="1"/>
    <col min="4369" max="4369" width="6" style="4" customWidth="1"/>
    <col min="4370" max="4372" width="9.375" style="4" customWidth="1"/>
    <col min="4373" max="4610" width="9" style="4"/>
    <col min="4611" max="4611" width="5.875" style="4" customWidth="1"/>
    <col min="4612" max="4612" width="19.5" style="4" customWidth="1"/>
    <col min="4613" max="4613" width="2.75" style="4" customWidth="1"/>
    <col min="4614" max="4614" width="9.125" style="4" customWidth="1"/>
    <col min="4615" max="4615" width="2.375" style="4" customWidth="1"/>
    <col min="4616" max="4616" width="8" style="4" customWidth="1"/>
    <col min="4617" max="4617" width="4.25" style="4" customWidth="1"/>
    <col min="4618" max="4618" width="2" style="4" customWidth="1"/>
    <col min="4619" max="4619" width="5" style="4" customWidth="1"/>
    <col min="4620" max="4620" width="11.75" style="4" customWidth="1"/>
    <col min="4621" max="4621" width="2.5" style="4" customWidth="1"/>
    <col min="4622" max="4622" width="8.875" style="4" customWidth="1"/>
    <col min="4623" max="4623" width="2.5" style="4" customWidth="1"/>
    <col min="4624" max="4624" width="8.875" style="4" customWidth="1"/>
    <col min="4625" max="4625" width="6" style="4" customWidth="1"/>
    <col min="4626" max="4628" width="9.375" style="4" customWidth="1"/>
    <col min="4629" max="4866" width="9" style="4"/>
    <col min="4867" max="4867" width="5.875" style="4" customWidth="1"/>
    <col min="4868" max="4868" width="19.5" style="4" customWidth="1"/>
    <col min="4869" max="4869" width="2.75" style="4" customWidth="1"/>
    <col min="4870" max="4870" width="9.125" style="4" customWidth="1"/>
    <col min="4871" max="4871" width="2.375" style="4" customWidth="1"/>
    <col min="4872" max="4872" width="8" style="4" customWidth="1"/>
    <col min="4873" max="4873" width="4.25" style="4" customWidth="1"/>
    <col min="4874" max="4874" width="2" style="4" customWidth="1"/>
    <col min="4875" max="4875" width="5" style="4" customWidth="1"/>
    <col min="4876" max="4876" width="11.75" style="4" customWidth="1"/>
    <col min="4877" max="4877" width="2.5" style="4" customWidth="1"/>
    <col min="4878" max="4878" width="8.875" style="4" customWidth="1"/>
    <col min="4879" max="4879" width="2.5" style="4" customWidth="1"/>
    <col min="4880" max="4880" width="8.875" style="4" customWidth="1"/>
    <col min="4881" max="4881" width="6" style="4" customWidth="1"/>
    <col min="4882" max="4884" width="9.375" style="4" customWidth="1"/>
    <col min="4885" max="5122" width="9" style="4"/>
    <col min="5123" max="5123" width="5.875" style="4" customWidth="1"/>
    <col min="5124" max="5124" width="19.5" style="4" customWidth="1"/>
    <col min="5125" max="5125" width="2.75" style="4" customWidth="1"/>
    <col min="5126" max="5126" width="9.125" style="4" customWidth="1"/>
    <col min="5127" max="5127" width="2.375" style="4" customWidth="1"/>
    <col min="5128" max="5128" width="8" style="4" customWidth="1"/>
    <col min="5129" max="5129" width="4.25" style="4" customWidth="1"/>
    <col min="5130" max="5130" width="2" style="4" customWidth="1"/>
    <col min="5131" max="5131" width="5" style="4" customWidth="1"/>
    <col min="5132" max="5132" width="11.75" style="4" customWidth="1"/>
    <col min="5133" max="5133" width="2.5" style="4" customWidth="1"/>
    <col min="5134" max="5134" width="8.875" style="4" customWidth="1"/>
    <col min="5135" max="5135" width="2.5" style="4" customWidth="1"/>
    <col min="5136" max="5136" width="8.875" style="4" customWidth="1"/>
    <col min="5137" max="5137" width="6" style="4" customWidth="1"/>
    <col min="5138" max="5140" width="9.375" style="4" customWidth="1"/>
    <col min="5141" max="5378" width="9" style="4"/>
    <col min="5379" max="5379" width="5.875" style="4" customWidth="1"/>
    <col min="5380" max="5380" width="19.5" style="4" customWidth="1"/>
    <col min="5381" max="5381" width="2.75" style="4" customWidth="1"/>
    <col min="5382" max="5382" width="9.125" style="4" customWidth="1"/>
    <col min="5383" max="5383" width="2.375" style="4" customWidth="1"/>
    <col min="5384" max="5384" width="8" style="4" customWidth="1"/>
    <col min="5385" max="5385" width="4.25" style="4" customWidth="1"/>
    <col min="5386" max="5386" width="2" style="4" customWidth="1"/>
    <col min="5387" max="5387" width="5" style="4" customWidth="1"/>
    <col min="5388" max="5388" width="11.75" style="4" customWidth="1"/>
    <col min="5389" max="5389" width="2.5" style="4" customWidth="1"/>
    <col min="5390" max="5390" width="8.875" style="4" customWidth="1"/>
    <col min="5391" max="5391" width="2.5" style="4" customWidth="1"/>
    <col min="5392" max="5392" width="8.875" style="4" customWidth="1"/>
    <col min="5393" max="5393" width="6" style="4" customWidth="1"/>
    <col min="5394" max="5396" width="9.375" style="4" customWidth="1"/>
    <col min="5397" max="5634" width="9" style="4"/>
    <col min="5635" max="5635" width="5.875" style="4" customWidth="1"/>
    <col min="5636" max="5636" width="19.5" style="4" customWidth="1"/>
    <col min="5637" max="5637" width="2.75" style="4" customWidth="1"/>
    <col min="5638" max="5638" width="9.125" style="4" customWidth="1"/>
    <col min="5639" max="5639" width="2.375" style="4" customWidth="1"/>
    <col min="5640" max="5640" width="8" style="4" customWidth="1"/>
    <col min="5641" max="5641" width="4.25" style="4" customWidth="1"/>
    <col min="5642" max="5642" width="2" style="4" customWidth="1"/>
    <col min="5643" max="5643" width="5" style="4" customWidth="1"/>
    <col min="5644" max="5644" width="11.75" style="4" customWidth="1"/>
    <col min="5645" max="5645" width="2.5" style="4" customWidth="1"/>
    <col min="5646" max="5646" width="8.875" style="4" customWidth="1"/>
    <col min="5647" max="5647" width="2.5" style="4" customWidth="1"/>
    <col min="5648" max="5648" width="8.875" style="4" customWidth="1"/>
    <col min="5649" max="5649" width="6" style="4" customWidth="1"/>
    <col min="5650" max="5652" width="9.375" style="4" customWidth="1"/>
    <col min="5653" max="5890" width="9" style="4"/>
    <col min="5891" max="5891" width="5.875" style="4" customWidth="1"/>
    <col min="5892" max="5892" width="19.5" style="4" customWidth="1"/>
    <col min="5893" max="5893" width="2.75" style="4" customWidth="1"/>
    <col min="5894" max="5894" width="9.125" style="4" customWidth="1"/>
    <col min="5895" max="5895" width="2.375" style="4" customWidth="1"/>
    <col min="5896" max="5896" width="8" style="4" customWidth="1"/>
    <col min="5897" max="5897" width="4.25" style="4" customWidth="1"/>
    <col min="5898" max="5898" width="2" style="4" customWidth="1"/>
    <col min="5899" max="5899" width="5" style="4" customWidth="1"/>
    <col min="5900" max="5900" width="11.75" style="4" customWidth="1"/>
    <col min="5901" max="5901" width="2.5" style="4" customWidth="1"/>
    <col min="5902" max="5902" width="8.875" style="4" customWidth="1"/>
    <col min="5903" max="5903" width="2.5" style="4" customWidth="1"/>
    <col min="5904" max="5904" width="8.875" style="4" customWidth="1"/>
    <col min="5905" max="5905" width="6" style="4" customWidth="1"/>
    <col min="5906" max="5908" width="9.375" style="4" customWidth="1"/>
    <col min="5909" max="6146" width="9" style="4"/>
    <col min="6147" max="6147" width="5.875" style="4" customWidth="1"/>
    <col min="6148" max="6148" width="19.5" style="4" customWidth="1"/>
    <col min="6149" max="6149" width="2.75" style="4" customWidth="1"/>
    <col min="6150" max="6150" width="9.125" style="4" customWidth="1"/>
    <col min="6151" max="6151" width="2.375" style="4" customWidth="1"/>
    <col min="6152" max="6152" width="8" style="4" customWidth="1"/>
    <col min="6153" max="6153" width="4.25" style="4" customWidth="1"/>
    <col min="6154" max="6154" width="2" style="4" customWidth="1"/>
    <col min="6155" max="6155" width="5" style="4" customWidth="1"/>
    <col min="6156" max="6156" width="11.75" style="4" customWidth="1"/>
    <col min="6157" max="6157" width="2.5" style="4" customWidth="1"/>
    <col min="6158" max="6158" width="8.875" style="4" customWidth="1"/>
    <col min="6159" max="6159" width="2.5" style="4" customWidth="1"/>
    <col min="6160" max="6160" width="8.875" style="4" customWidth="1"/>
    <col min="6161" max="6161" width="6" style="4" customWidth="1"/>
    <col min="6162" max="6164" width="9.375" style="4" customWidth="1"/>
    <col min="6165" max="6402" width="9" style="4"/>
    <col min="6403" max="6403" width="5.875" style="4" customWidth="1"/>
    <col min="6404" max="6404" width="19.5" style="4" customWidth="1"/>
    <col min="6405" max="6405" width="2.75" style="4" customWidth="1"/>
    <col min="6406" max="6406" width="9.125" style="4" customWidth="1"/>
    <col min="6407" max="6407" width="2.375" style="4" customWidth="1"/>
    <col min="6408" max="6408" width="8" style="4" customWidth="1"/>
    <col min="6409" max="6409" width="4.25" style="4" customWidth="1"/>
    <col min="6410" max="6410" width="2" style="4" customWidth="1"/>
    <col min="6411" max="6411" width="5" style="4" customWidth="1"/>
    <col min="6412" max="6412" width="11.75" style="4" customWidth="1"/>
    <col min="6413" max="6413" width="2.5" style="4" customWidth="1"/>
    <col min="6414" max="6414" width="8.875" style="4" customWidth="1"/>
    <col min="6415" max="6415" width="2.5" style="4" customWidth="1"/>
    <col min="6416" max="6416" width="8.875" style="4" customWidth="1"/>
    <col min="6417" max="6417" width="6" style="4" customWidth="1"/>
    <col min="6418" max="6420" width="9.375" style="4" customWidth="1"/>
    <col min="6421" max="6658" width="9" style="4"/>
    <col min="6659" max="6659" width="5.875" style="4" customWidth="1"/>
    <col min="6660" max="6660" width="19.5" style="4" customWidth="1"/>
    <col min="6661" max="6661" width="2.75" style="4" customWidth="1"/>
    <col min="6662" max="6662" width="9.125" style="4" customWidth="1"/>
    <col min="6663" max="6663" width="2.375" style="4" customWidth="1"/>
    <col min="6664" max="6664" width="8" style="4" customWidth="1"/>
    <col min="6665" max="6665" width="4.25" style="4" customWidth="1"/>
    <col min="6666" max="6666" width="2" style="4" customWidth="1"/>
    <col min="6667" max="6667" width="5" style="4" customWidth="1"/>
    <col min="6668" max="6668" width="11.75" style="4" customWidth="1"/>
    <col min="6669" max="6669" width="2.5" style="4" customWidth="1"/>
    <col min="6670" max="6670" width="8.875" style="4" customWidth="1"/>
    <col min="6671" max="6671" width="2.5" style="4" customWidth="1"/>
    <col min="6672" max="6672" width="8.875" style="4" customWidth="1"/>
    <col min="6673" max="6673" width="6" style="4" customWidth="1"/>
    <col min="6674" max="6676" width="9.375" style="4" customWidth="1"/>
    <col min="6677" max="6914" width="9" style="4"/>
    <col min="6915" max="6915" width="5.875" style="4" customWidth="1"/>
    <col min="6916" max="6916" width="19.5" style="4" customWidth="1"/>
    <col min="6917" max="6917" width="2.75" style="4" customWidth="1"/>
    <col min="6918" max="6918" width="9.125" style="4" customWidth="1"/>
    <col min="6919" max="6919" width="2.375" style="4" customWidth="1"/>
    <col min="6920" max="6920" width="8" style="4" customWidth="1"/>
    <col min="6921" max="6921" width="4.25" style="4" customWidth="1"/>
    <col min="6922" max="6922" width="2" style="4" customWidth="1"/>
    <col min="6923" max="6923" width="5" style="4" customWidth="1"/>
    <col min="6924" max="6924" width="11.75" style="4" customWidth="1"/>
    <col min="6925" max="6925" width="2.5" style="4" customWidth="1"/>
    <col min="6926" max="6926" width="8.875" style="4" customWidth="1"/>
    <col min="6927" max="6927" width="2.5" style="4" customWidth="1"/>
    <col min="6928" max="6928" width="8.875" style="4" customWidth="1"/>
    <col min="6929" max="6929" width="6" style="4" customWidth="1"/>
    <col min="6930" max="6932" width="9.375" style="4" customWidth="1"/>
    <col min="6933" max="7170" width="9" style="4"/>
    <col min="7171" max="7171" width="5.875" style="4" customWidth="1"/>
    <col min="7172" max="7172" width="19.5" style="4" customWidth="1"/>
    <col min="7173" max="7173" width="2.75" style="4" customWidth="1"/>
    <col min="7174" max="7174" width="9.125" style="4" customWidth="1"/>
    <col min="7175" max="7175" width="2.375" style="4" customWidth="1"/>
    <col min="7176" max="7176" width="8" style="4" customWidth="1"/>
    <col min="7177" max="7177" width="4.25" style="4" customWidth="1"/>
    <col min="7178" max="7178" width="2" style="4" customWidth="1"/>
    <col min="7179" max="7179" width="5" style="4" customWidth="1"/>
    <col min="7180" max="7180" width="11.75" style="4" customWidth="1"/>
    <col min="7181" max="7181" width="2.5" style="4" customWidth="1"/>
    <col min="7182" max="7182" width="8.875" style="4" customWidth="1"/>
    <col min="7183" max="7183" width="2.5" style="4" customWidth="1"/>
    <col min="7184" max="7184" width="8.875" style="4" customWidth="1"/>
    <col min="7185" max="7185" width="6" style="4" customWidth="1"/>
    <col min="7186" max="7188" width="9.375" style="4" customWidth="1"/>
    <col min="7189" max="7426" width="9" style="4"/>
    <col min="7427" max="7427" width="5.875" style="4" customWidth="1"/>
    <col min="7428" max="7428" width="19.5" style="4" customWidth="1"/>
    <col min="7429" max="7429" width="2.75" style="4" customWidth="1"/>
    <col min="7430" max="7430" width="9.125" style="4" customWidth="1"/>
    <col min="7431" max="7431" width="2.375" style="4" customWidth="1"/>
    <col min="7432" max="7432" width="8" style="4" customWidth="1"/>
    <col min="7433" max="7433" width="4.25" style="4" customWidth="1"/>
    <col min="7434" max="7434" width="2" style="4" customWidth="1"/>
    <col min="7435" max="7435" width="5" style="4" customWidth="1"/>
    <col min="7436" max="7436" width="11.75" style="4" customWidth="1"/>
    <col min="7437" max="7437" width="2.5" style="4" customWidth="1"/>
    <col min="7438" max="7438" width="8.875" style="4" customWidth="1"/>
    <col min="7439" max="7439" width="2.5" style="4" customWidth="1"/>
    <col min="7440" max="7440" width="8.875" style="4" customWidth="1"/>
    <col min="7441" max="7441" width="6" style="4" customWidth="1"/>
    <col min="7442" max="7444" width="9.375" style="4" customWidth="1"/>
    <col min="7445" max="7682" width="9" style="4"/>
    <col min="7683" max="7683" width="5.875" style="4" customWidth="1"/>
    <col min="7684" max="7684" width="19.5" style="4" customWidth="1"/>
    <col min="7685" max="7685" width="2.75" style="4" customWidth="1"/>
    <col min="7686" max="7686" width="9.125" style="4" customWidth="1"/>
    <col min="7687" max="7687" width="2.375" style="4" customWidth="1"/>
    <col min="7688" max="7688" width="8" style="4" customWidth="1"/>
    <col min="7689" max="7689" width="4.25" style="4" customWidth="1"/>
    <col min="7690" max="7690" width="2" style="4" customWidth="1"/>
    <col min="7691" max="7691" width="5" style="4" customWidth="1"/>
    <col min="7692" max="7692" width="11.75" style="4" customWidth="1"/>
    <col min="7693" max="7693" width="2.5" style="4" customWidth="1"/>
    <col min="7694" max="7694" width="8.875" style="4" customWidth="1"/>
    <col min="7695" max="7695" width="2.5" style="4" customWidth="1"/>
    <col min="7696" max="7696" width="8.875" style="4" customWidth="1"/>
    <col min="7697" max="7697" width="6" style="4" customWidth="1"/>
    <col min="7698" max="7700" width="9.375" style="4" customWidth="1"/>
    <col min="7701" max="7938" width="9" style="4"/>
    <col min="7939" max="7939" width="5.875" style="4" customWidth="1"/>
    <col min="7940" max="7940" width="19.5" style="4" customWidth="1"/>
    <col min="7941" max="7941" width="2.75" style="4" customWidth="1"/>
    <col min="7942" max="7942" width="9.125" style="4" customWidth="1"/>
    <col min="7943" max="7943" width="2.375" style="4" customWidth="1"/>
    <col min="7944" max="7944" width="8" style="4" customWidth="1"/>
    <col min="7945" max="7945" width="4.25" style="4" customWidth="1"/>
    <col min="7946" max="7946" width="2" style="4" customWidth="1"/>
    <col min="7947" max="7947" width="5" style="4" customWidth="1"/>
    <col min="7948" max="7948" width="11.75" style="4" customWidth="1"/>
    <col min="7949" max="7949" width="2.5" style="4" customWidth="1"/>
    <col min="7950" max="7950" width="8.875" style="4" customWidth="1"/>
    <col min="7951" max="7951" width="2.5" style="4" customWidth="1"/>
    <col min="7952" max="7952" width="8.875" style="4" customWidth="1"/>
    <col min="7953" max="7953" width="6" style="4" customWidth="1"/>
    <col min="7954" max="7956" width="9.375" style="4" customWidth="1"/>
    <col min="7957" max="8194" width="9" style="4"/>
    <col min="8195" max="8195" width="5.875" style="4" customWidth="1"/>
    <col min="8196" max="8196" width="19.5" style="4" customWidth="1"/>
    <col min="8197" max="8197" width="2.75" style="4" customWidth="1"/>
    <col min="8198" max="8198" width="9.125" style="4" customWidth="1"/>
    <col min="8199" max="8199" width="2.375" style="4" customWidth="1"/>
    <col min="8200" max="8200" width="8" style="4" customWidth="1"/>
    <col min="8201" max="8201" width="4.25" style="4" customWidth="1"/>
    <col min="8202" max="8202" width="2" style="4" customWidth="1"/>
    <col min="8203" max="8203" width="5" style="4" customWidth="1"/>
    <col min="8204" max="8204" width="11.75" style="4" customWidth="1"/>
    <col min="8205" max="8205" width="2.5" style="4" customWidth="1"/>
    <col min="8206" max="8206" width="8.875" style="4" customWidth="1"/>
    <col min="8207" max="8207" width="2.5" style="4" customWidth="1"/>
    <col min="8208" max="8208" width="8.875" style="4" customWidth="1"/>
    <col min="8209" max="8209" width="6" style="4" customWidth="1"/>
    <col min="8210" max="8212" width="9.375" style="4" customWidth="1"/>
    <col min="8213" max="8450" width="9" style="4"/>
    <col min="8451" max="8451" width="5.875" style="4" customWidth="1"/>
    <col min="8452" max="8452" width="19.5" style="4" customWidth="1"/>
    <col min="8453" max="8453" width="2.75" style="4" customWidth="1"/>
    <col min="8454" max="8454" width="9.125" style="4" customWidth="1"/>
    <col min="8455" max="8455" width="2.375" style="4" customWidth="1"/>
    <col min="8456" max="8456" width="8" style="4" customWidth="1"/>
    <col min="8457" max="8457" width="4.25" style="4" customWidth="1"/>
    <col min="8458" max="8458" width="2" style="4" customWidth="1"/>
    <col min="8459" max="8459" width="5" style="4" customWidth="1"/>
    <col min="8460" max="8460" width="11.75" style="4" customWidth="1"/>
    <col min="8461" max="8461" width="2.5" style="4" customWidth="1"/>
    <col min="8462" max="8462" width="8.875" style="4" customWidth="1"/>
    <col min="8463" max="8463" width="2.5" style="4" customWidth="1"/>
    <col min="8464" max="8464" width="8.875" style="4" customWidth="1"/>
    <col min="8465" max="8465" width="6" style="4" customWidth="1"/>
    <col min="8466" max="8468" width="9.375" style="4" customWidth="1"/>
    <col min="8469" max="8706" width="9" style="4"/>
    <col min="8707" max="8707" width="5.875" style="4" customWidth="1"/>
    <col min="8708" max="8708" width="19.5" style="4" customWidth="1"/>
    <col min="8709" max="8709" width="2.75" style="4" customWidth="1"/>
    <col min="8710" max="8710" width="9.125" style="4" customWidth="1"/>
    <col min="8711" max="8711" width="2.375" style="4" customWidth="1"/>
    <col min="8712" max="8712" width="8" style="4" customWidth="1"/>
    <col min="8713" max="8713" width="4.25" style="4" customWidth="1"/>
    <col min="8714" max="8714" width="2" style="4" customWidth="1"/>
    <col min="8715" max="8715" width="5" style="4" customWidth="1"/>
    <col min="8716" max="8716" width="11.75" style="4" customWidth="1"/>
    <col min="8717" max="8717" width="2.5" style="4" customWidth="1"/>
    <col min="8718" max="8718" width="8.875" style="4" customWidth="1"/>
    <col min="8719" max="8719" width="2.5" style="4" customWidth="1"/>
    <col min="8720" max="8720" width="8.875" style="4" customWidth="1"/>
    <col min="8721" max="8721" width="6" style="4" customWidth="1"/>
    <col min="8722" max="8724" width="9.375" style="4" customWidth="1"/>
    <col min="8725" max="8962" width="9" style="4"/>
    <col min="8963" max="8963" width="5.875" style="4" customWidth="1"/>
    <col min="8964" max="8964" width="19.5" style="4" customWidth="1"/>
    <col min="8965" max="8965" width="2.75" style="4" customWidth="1"/>
    <col min="8966" max="8966" width="9.125" style="4" customWidth="1"/>
    <col min="8967" max="8967" width="2.375" style="4" customWidth="1"/>
    <col min="8968" max="8968" width="8" style="4" customWidth="1"/>
    <col min="8969" max="8969" width="4.25" style="4" customWidth="1"/>
    <col min="8970" max="8970" width="2" style="4" customWidth="1"/>
    <col min="8971" max="8971" width="5" style="4" customWidth="1"/>
    <col min="8972" max="8972" width="11.75" style="4" customWidth="1"/>
    <col min="8973" max="8973" width="2.5" style="4" customWidth="1"/>
    <col min="8974" max="8974" width="8.875" style="4" customWidth="1"/>
    <col min="8975" max="8975" width="2.5" style="4" customWidth="1"/>
    <col min="8976" max="8976" width="8.875" style="4" customWidth="1"/>
    <col min="8977" max="8977" width="6" style="4" customWidth="1"/>
    <col min="8978" max="8980" width="9.375" style="4" customWidth="1"/>
    <col min="8981" max="9218" width="9" style="4"/>
    <col min="9219" max="9219" width="5.875" style="4" customWidth="1"/>
    <col min="9220" max="9220" width="19.5" style="4" customWidth="1"/>
    <col min="9221" max="9221" width="2.75" style="4" customWidth="1"/>
    <col min="9222" max="9222" width="9.125" style="4" customWidth="1"/>
    <col min="9223" max="9223" width="2.375" style="4" customWidth="1"/>
    <col min="9224" max="9224" width="8" style="4" customWidth="1"/>
    <col min="9225" max="9225" width="4.25" style="4" customWidth="1"/>
    <col min="9226" max="9226" width="2" style="4" customWidth="1"/>
    <col min="9227" max="9227" width="5" style="4" customWidth="1"/>
    <col min="9228" max="9228" width="11.75" style="4" customWidth="1"/>
    <col min="9229" max="9229" width="2.5" style="4" customWidth="1"/>
    <col min="9230" max="9230" width="8.875" style="4" customWidth="1"/>
    <col min="9231" max="9231" width="2.5" style="4" customWidth="1"/>
    <col min="9232" max="9232" width="8.875" style="4" customWidth="1"/>
    <col min="9233" max="9233" width="6" style="4" customWidth="1"/>
    <col min="9234" max="9236" width="9.375" style="4" customWidth="1"/>
    <col min="9237" max="9474" width="9" style="4"/>
    <col min="9475" max="9475" width="5.875" style="4" customWidth="1"/>
    <col min="9476" max="9476" width="19.5" style="4" customWidth="1"/>
    <col min="9477" max="9477" width="2.75" style="4" customWidth="1"/>
    <col min="9478" max="9478" width="9.125" style="4" customWidth="1"/>
    <col min="9479" max="9479" width="2.375" style="4" customWidth="1"/>
    <col min="9480" max="9480" width="8" style="4" customWidth="1"/>
    <col min="9481" max="9481" width="4.25" style="4" customWidth="1"/>
    <col min="9482" max="9482" width="2" style="4" customWidth="1"/>
    <col min="9483" max="9483" width="5" style="4" customWidth="1"/>
    <col min="9484" max="9484" width="11.75" style="4" customWidth="1"/>
    <col min="9485" max="9485" width="2.5" style="4" customWidth="1"/>
    <col min="9486" max="9486" width="8.875" style="4" customWidth="1"/>
    <col min="9487" max="9487" width="2.5" style="4" customWidth="1"/>
    <col min="9488" max="9488" width="8.875" style="4" customWidth="1"/>
    <col min="9489" max="9489" width="6" style="4" customWidth="1"/>
    <col min="9490" max="9492" width="9.375" style="4" customWidth="1"/>
    <col min="9493" max="9730" width="9" style="4"/>
    <col min="9731" max="9731" width="5.875" style="4" customWidth="1"/>
    <col min="9732" max="9732" width="19.5" style="4" customWidth="1"/>
    <col min="9733" max="9733" width="2.75" style="4" customWidth="1"/>
    <col min="9734" max="9734" width="9.125" style="4" customWidth="1"/>
    <col min="9735" max="9735" width="2.375" style="4" customWidth="1"/>
    <col min="9736" max="9736" width="8" style="4" customWidth="1"/>
    <col min="9737" max="9737" width="4.25" style="4" customWidth="1"/>
    <col min="9738" max="9738" width="2" style="4" customWidth="1"/>
    <col min="9739" max="9739" width="5" style="4" customWidth="1"/>
    <col min="9740" max="9740" width="11.75" style="4" customWidth="1"/>
    <col min="9741" max="9741" width="2.5" style="4" customWidth="1"/>
    <col min="9742" max="9742" width="8.875" style="4" customWidth="1"/>
    <col min="9743" max="9743" width="2.5" style="4" customWidth="1"/>
    <col min="9744" max="9744" width="8.875" style="4" customWidth="1"/>
    <col min="9745" max="9745" width="6" style="4" customWidth="1"/>
    <col min="9746" max="9748" width="9.375" style="4" customWidth="1"/>
    <col min="9749" max="9986" width="9" style="4"/>
    <col min="9987" max="9987" width="5.875" style="4" customWidth="1"/>
    <col min="9988" max="9988" width="19.5" style="4" customWidth="1"/>
    <col min="9989" max="9989" width="2.75" style="4" customWidth="1"/>
    <col min="9990" max="9990" width="9.125" style="4" customWidth="1"/>
    <col min="9991" max="9991" width="2.375" style="4" customWidth="1"/>
    <col min="9992" max="9992" width="8" style="4" customWidth="1"/>
    <col min="9993" max="9993" width="4.25" style="4" customWidth="1"/>
    <col min="9994" max="9994" width="2" style="4" customWidth="1"/>
    <col min="9995" max="9995" width="5" style="4" customWidth="1"/>
    <col min="9996" max="9996" width="11.75" style="4" customWidth="1"/>
    <col min="9997" max="9997" width="2.5" style="4" customWidth="1"/>
    <col min="9998" max="9998" width="8.875" style="4" customWidth="1"/>
    <col min="9999" max="9999" width="2.5" style="4" customWidth="1"/>
    <col min="10000" max="10000" width="8.875" style="4" customWidth="1"/>
    <col min="10001" max="10001" width="6" style="4" customWidth="1"/>
    <col min="10002" max="10004" width="9.375" style="4" customWidth="1"/>
    <col min="10005" max="10242" width="9" style="4"/>
    <col min="10243" max="10243" width="5.875" style="4" customWidth="1"/>
    <col min="10244" max="10244" width="19.5" style="4" customWidth="1"/>
    <col min="10245" max="10245" width="2.75" style="4" customWidth="1"/>
    <col min="10246" max="10246" width="9.125" style="4" customWidth="1"/>
    <col min="10247" max="10247" width="2.375" style="4" customWidth="1"/>
    <col min="10248" max="10248" width="8" style="4" customWidth="1"/>
    <col min="10249" max="10249" width="4.25" style="4" customWidth="1"/>
    <col min="10250" max="10250" width="2" style="4" customWidth="1"/>
    <col min="10251" max="10251" width="5" style="4" customWidth="1"/>
    <col min="10252" max="10252" width="11.75" style="4" customWidth="1"/>
    <col min="10253" max="10253" width="2.5" style="4" customWidth="1"/>
    <col min="10254" max="10254" width="8.875" style="4" customWidth="1"/>
    <col min="10255" max="10255" width="2.5" style="4" customWidth="1"/>
    <col min="10256" max="10256" width="8.875" style="4" customWidth="1"/>
    <col min="10257" max="10257" width="6" style="4" customWidth="1"/>
    <col min="10258" max="10260" width="9.375" style="4" customWidth="1"/>
    <col min="10261" max="10498" width="9" style="4"/>
    <col min="10499" max="10499" width="5.875" style="4" customWidth="1"/>
    <col min="10500" max="10500" width="19.5" style="4" customWidth="1"/>
    <col min="10501" max="10501" width="2.75" style="4" customWidth="1"/>
    <col min="10502" max="10502" width="9.125" style="4" customWidth="1"/>
    <col min="10503" max="10503" width="2.375" style="4" customWidth="1"/>
    <col min="10504" max="10504" width="8" style="4" customWidth="1"/>
    <col min="10505" max="10505" width="4.25" style="4" customWidth="1"/>
    <col min="10506" max="10506" width="2" style="4" customWidth="1"/>
    <col min="10507" max="10507" width="5" style="4" customWidth="1"/>
    <col min="10508" max="10508" width="11.75" style="4" customWidth="1"/>
    <col min="10509" max="10509" width="2.5" style="4" customWidth="1"/>
    <col min="10510" max="10510" width="8.875" style="4" customWidth="1"/>
    <col min="10511" max="10511" width="2.5" style="4" customWidth="1"/>
    <col min="10512" max="10512" width="8.875" style="4" customWidth="1"/>
    <col min="10513" max="10513" width="6" style="4" customWidth="1"/>
    <col min="10514" max="10516" width="9.375" style="4" customWidth="1"/>
    <col min="10517" max="10754" width="9" style="4"/>
    <col min="10755" max="10755" width="5.875" style="4" customWidth="1"/>
    <col min="10756" max="10756" width="19.5" style="4" customWidth="1"/>
    <col min="10757" max="10757" width="2.75" style="4" customWidth="1"/>
    <col min="10758" max="10758" width="9.125" style="4" customWidth="1"/>
    <col min="10759" max="10759" width="2.375" style="4" customWidth="1"/>
    <col min="10760" max="10760" width="8" style="4" customWidth="1"/>
    <col min="10761" max="10761" width="4.25" style="4" customWidth="1"/>
    <col min="10762" max="10762" width="2" style="4" customWidth="1"/>
    <col min="10763" max="10763" width="5" style="4" customWidth="1"/>
    <col min="10764" max="10764" width="11.75" style="4" customWidth="1"/>
    <col min="10765" max="10765" width="2.5" style="4" customWidth="1"/>
    <col min="10766" max="10766" width="8.875" style="4" customWidth="1"/>
    <col min="10767" max="10767" width="2.5" style="4" customWidth="1"/>
    <col min="10768" max="10768" width="8.875" style="4" customWidth="1"/>
    <col min="10769" max="10769" width="6" style="4" customWidth="1"/>
    <col min="10770" max="10772" width="9.375" style="4" customWidth="1"/>
    <col min="10773" max="11010" width="9" style="4"/>
    <col min="11011" max="11011" width="5.875" style="4" customWidth="1"/>
    <col min="11012" max="11012" width="19.5" style="4" customWidth="1"/>
    <col min="11013" max="11013" width="2.75" style="4" customWidth="1"/>
    <col min="11014" max="11014" width="9.125" style="4" customWidth="1"/>
    <col min="11015" max="11015" width="2.375" style="4" customWidth="1"/>
    <col min="11016" max="11016" width="8" style="4" customWidth="1"/>
    <col min="11017" max="11017" width="4.25" style="4" customWidth="1"/>
    <col min="11018" max="11018" width="2" style="4" customWidth="1"/>
    <col min="11019" max="11019" width="5" style="4" customWidth="1"/>
    <col min="11020" max="11020" width="11.75" style="4" customWidth="1"/>
    <col min="11021" max="11021" width="2.5" style="4" customWidth="1"/>
    <col min="11022" max="11022" width="8.875" style="4" customWidth="1"/>
    <col min="11023" max="11023" width="2.5" style="4" customWidth="1"/>
    <col min="11024" max="11024" width="8.875" style="4" customWidth="1"/>
    <col min="11025" max="11025" width="6" style="4" customWidth="1"/>
    <col min="11026" max="11028" width="9.375" style="4" customWidth="1"/>
    <col min="11029" max="11266" width="9" style="4"/>
    <col min="11267" max="11267" width="5.875" style="4" customWidth="1"/>
    <col min="11268" max="11268" width="19.5" style="4" customWidth="1"/>
    <col min="11269" max="11269" width="2.75" style="4" customWidth="1"/>
    <col min="11270" max="11270" width="9.125" style="4" customWidth="1"/>
    <col min="11271" max="11271" width="2.375" style="4" customWidth="1"/>
    <col min="11272" max="11272" width="8" style="4" customWidth="1"/>
    <col min="11273" max="11273" width="4.25" style="4" customWidth="1"/>
    <col min="11274" max="11274" width="2" style="4" customWidth="1"/>
    <col min="11275" max="11275" width="5" style="4" customWidth="1"/>
    <col min="11276" max="11276" width="11.75" style="4" customWidth="1"/>
    <col min="11277" max="11277" width="2.5" style="4" customWidth="1"/>
    <col min="11278" max="11278" width="8.875" style="4" customWidth="1"/>
    <col min="11279" max="11279" width="2.5" style="4" customWidth="1"/>
    <col min="11280" max="11280" width="8.875" style="4" customWidth="1"/>
    <col min="11281" max="11281" width="6" style="4" customWidth="1"/>
    <col min="11282" max="11284" width="9.375" style="4" customWidth="1"/>
    <col min="11285" max="11522" width="9" style="4"/>
    <col min="11523" max="11523" width="5.875" style="4" customWidth="1"/>
    <col min="11524" max="11524" width="19.5" style="4" customWidth="1"/>
    <col min="11525" max="11525" width="2.75" style="4" customWidth="1"/>
    <col min="11526" max="11526" width="9.125" style="4" customWidth="1"/>
    <col min="11527" max="11527" width="2.375" style="4" customWidth="1"/>
    <col min="11528" max="11528" width="8" style="4" customWidth="1"/>
    <col min="11529" max="11529" width="4.25" style="4" customWidth="1"/>
    <col min="11530" max="11530" width="2" style="4" customWidth="1"/>
    <col min="11531" max="11531" width="5" style="4" customWidth="1"/>
    <col min="11532" max="11532" width="11.75" style="4" customWidth="1"/>
    <col min="11533" max="11533" width="2.5" style="4" customWidth="1"/>
    <col min="11534" max="11534" width="8.875" style="4" customWidth="1"/>
    <col min="11535" max="11535" width="2.5" style="4" customWidth="1"/>
    <col min="11536" max="11536" width="8.875" style="4" customWidth="1"/>
    <col min="11537" max="11537" width="6" style="4" customWidth="1"/>
    <col min="11538" max="11540" width="9.375" style="4" customWidth="1"/>
    <col min="11541" max="11778" width="9" style="4"/>
    <col min="11779" max="11779" width="5.875" style="4" customWidth="1"/>
    <col min="11780" max="11780" width="19.5" style="4" customWidth="1"/>
    <col min="11781" max="11781" width="2.75" style="4" customWidth="1"/>
    <col min="11782" max="11782" width="9.125" style="4" customWidth="1"/>
    <col min="11783" max="11783" width="2.375" style="4" customWidth="1"/>
    <col min="11784" max="11784" width="8" style="4" customWidth="1"/>
    <col min="11785" max="11785" width="4.25" style="4" customWidth="1"/>
    <col min="11786" max="11786" width="2" style="4" customWidth="1"/>
    <col min="11787" max="11787" width="5" style="4" customWidth="1"/>
    <col min="11788" max="11788" width="11.75" style="4" customWidth="1"/>
    <col min="11789" max="11789" width="2.5" style="4" customWidth="1"/>
    <col min="11790" max="11790" width="8.875" style="4" customWidth="1"/>
    <col min="11791" max="11791" width="2.5" style="4" customWidth="1"/>
    <col min="11792" max="11792" width="8.875" style="4" customWidth="1"/>
    <col min="11793" max="11793" width="6" style="4" customWidth="1"/>
    <col min="11794" max="11796" width="9.375" style="4" customWidth="1"/>
    <col min="11797" max="12034" width="9" style="4"/>
    <col min="12035" max="12035" width="5.875" style="4" customWidth="1"/>
    <col min="12036" max="12036" width="19.5" style="4" customWidth="1"/>
    <col min="12037" max="12037" width="2.75" style="4" customWidth="1"/>
    <col min="12038" max="12038" width="9.125" style="4" customWidth="1"/>
    <col min="12039" max="12039" width="2.375" style="4" customWidth="1"/>
    <col min="12040" max="12040" width="8" style="4" customWidth="1"/>
    <col min="12041" max="12041" width="4.25" style="4" customWidth="1"/>
    <col min="12042" max="12042" width="2" style="4" customWidth="1"/>
    <col min="12043" max="12043" width="5" style="4" customWidth="1"/>
    <col min="12044" max="12044" width="11.75" style="4" customWidth="1"/>
    <col min="12045" max="12045" width="2.5" style="4" customWidth="1"/>
    <col min="12046" max="12046" width="8.875" style="4" customWidth="1"/>
    <col min="12047" max="12047" width="2.5" style="4" customWidth="1"/>
    <col min="12048" max="12048" width="8.875" style="4" customWidth="1"/>
    <col min="12049" max="12049" width="6" style="4" customWidth="1"/>
    <col min="12050" max="12052" width="9.375" style="4" customWidth="1"/>
    <col min="12053" max="12290" width="9" style="4"/>
    <col min="12291" max="12291" width="5.875" style="4" customWidth="1"/>
    <col min="12292" max="12292" width="19.5" style="4" customWidth="1"/>
    <col min="12293" max="12293" width="2.75" style="4" customWidth="1"/>
    <col min="12294" max="12294" width="9.125" style="4" customWidth="1"/>
    <col min="12295" max="12295" width="2.375" style="4" customWidth="1"/>
    <col min="12296" max="12296" width="8" style="4" customWidth="1"/>
    <col min="12297" max="12297" width="4.25" style="4" customWidth="1"/>
    <col min="12298" max="12298" width="2" style="4" customWidth="1"/>
    <col min="12299" max="12299" width="5" style="4" customWidth="1"/>
    <col min="12300" max="12300" width="11.75" style="4" customWidth="1"/>
    <col min="12301" max="12301" width="2.5" style="4" customWidth="1"/>
    <col min="12302" max="12302" width="8.875" style="4" customWidth="1"/>
    <col min="12303" max="12303" width="2.5" style="4" customWidth="1"/>
    <col min="12304" max="12304" width="8.875" style="4" customWidth="1"/>
    <col min="12305" max="12305" width="6" style="4" customWidth="1"/>
    <col min="12306" max="12308" width="9.375" style="4" customWidth="1"/>
    <col min="12309" max="12546" width="9" style="4"/>
    <col min="12547" max="12547" width="5.875" style="4" customWidth="1"/>
    <col min="12548" max="12548" width="19.5" style="4" customWidth="1"/>
    <col min="12549" max="12549" width="2.75" style="4" customWidth="1"/>
    <col min="12550" max="12550" width="9.125" style="4" customWidth="1"/>
    <col min="12551" max="12551" width="2.375" style="4" customWidth="1"/>
    <col min="12552" max="12552" width="8" style="4" customWidth="1"/>
    <col min="12553" max="12553" width="4.25" style="4" customWidth="1"/>
    <col min="12554" max="12554" width="2" style="4" customWidth="1"/>
    <col min="12555" max="12555" width="5" style="4" customWidth="1"/>
    <col min="12556" max="12556" width="11.75" style="4" customWidth="1"/>
    <col min="12557" max="12557" width="2.5" style="4" customWidth="1"/>
    <col min="12558" max="12558" width="8.875" style="4" customWidth="1"/>
    <col min="12559" max="12559" width="2.5" style="4" customWidth="1"/>
    <col min="12560" max="12560" width="8.875" style="4" customWidth="1"/>
    <col min="12561" max="12561" width="6" style="4" customWidth="1"/>
    <col min="12562" max="12564" width="9.375" style="4" customWidth="1"/>
    <col min="12565" max="12802" width="9" style="4"/>
    <col min="12803" max="12803" width="5.875" style="4" customWidth="1"/>
    <col min="12804" max="12804" width="19.5" style="4" customWidth="1"/>
    <col min="12805" max="12805" width="2.75" style="4" customWidth="1"/>
    <col min="12806" max="12806" width="9.125" style="4" customWidth="1"/>
    <col min="12807" max="12807" width="2.375" style="4" customWidth="1"/>
    <col min="12808" max="12808" width="8" style="4" customWidth="1"/>
    <col min="12809" max="12809" width="4.25" style="4" customWidth="1"/>
    <col min="12810" max="12810" width="2" style="4" customWidth="1"/>
    <col min="12811" max="12811" width="5" style="4" customWidth="1"/>
    <col min="12812" max="12812" width="11.75" style="4" customWidth="1"/>
    <col min="12813" max="12813" width="2.5" style="4" customWidth="1"/>
    <col min="12814" max="12814" width="8.875" style="4" customWidth="1"/>
    <col min="12815" max="12815" width="2.5" style="4" customWidth="1"/>
    <col min="12816" max="12816" width="8.875" style="4" customWidth="1"/>
    <col min="12817" max="12817" width="6" style="4" customWidth="1"/>
    <col min="12818" max="12820" width="9.375" style="4" customWidth="1"/>
    <col min="12821" max="13058" width="9" style="4"/>
    <col min="13059" max="13059" width="5.875" style="4" customWidth="1"/>
    <col min="13060" max="13060" width="19.5" style="4" customWidth="1"/>
    <col min="13061" max="13061" width="2.75" style="4" customWidth="1"/>
    <col min="13062" max="13062" width="9.125" style="4" customWidth="1"/>
    <col min="13063" max="13063" width="2.375" style="4" customWidth="1"/>
    <col min="13064" max="13064" width="8" style="4" customWidth="1"/>
    <col min="13065" max="13065" width="4.25" style="4" customWidth="1"/>
    <col min="13066" max="13066" width="2" style="4" customWidth="1"/>
    <col min="13067" max="13067" width="5" style="4" customWidth="1"/>
    <col min="13068" max="13068" width="11.75" style="4" customWidth="1"/>
    <col min="13069" max="13069" width="2.5" style="4" customWidth="1"/>
    <col min="13070" max="13070" width="8.875" style="4" customWidth="1"/>
    <col min="13071" max="13071" width="2.5" style="4" customWidth="1"/>
    <col min="13072" max="13072" width="8.875" style="4" customWidth="1"/>
    <col min="13073" max="13073" width="6" style="4" customWidth="1"/>
    <col min="13074" max="13076" width="9.375" style="4" customWidth="1"/>
    <col min="13077" max="13314" width="9" style="4"/>
    <col min="13315" max="13315" width="5.875" style="4" customWidth="1"/>
    <col min="13316" max="13316" width="19.5" style="4" customWidth="1"/>
    <col min="13317" max="13317" width="2.75" style="4" customWidth="1"/>
    <col min="13318" max="13318" width="9.125" style="4" customWidth="1"/>
    <col min="13319" max="13319" width="2.375" style="4" customWidth="1"/>
    <col min="13320" max="13320" width="8" style="4" customWidth="1"/>
    <col min="13321" max="13321" width="4.25" style="4" customWidth="1"/>
    <col min="13322" max="13322" width="2" style="4" customWidth="1"/>
    <col min="13323" max="13323" width="5" style="4" customWidth="1"/>
    <col min="13324" max="13324" width="11.75" style="4" customWidth="1"/>
    <col min="13325" max="13325" width="2.5" style="4" customWidth="1"/>
    <col min="13326" max="13326" width="8.875" style="4" customWidth="1"/>
    <col min="13327" max="13327" width="2.5" style="4" customWidth="1"/>
    <col min="13328" max="13328" width="8.875" style="4" customWidth="1"/>
    <col min="13329" max="13329" width="6" style="4" customWidth="1"/>
    <col min="13330" max="13332" width="9.375" style="4" customWidth="1"/>
    <col min="13333" max="13570" width="9" style="4"/>
    <col min="13571" max="13571" width="5.875" style="4" customWidth="1"/>
    <col min="13572" max="13572" width="19.5" style="4" customWidth="1"/>
    <col min="13573" max="13573" width="2.75" style="4" customWidth="1"/>
    <col min="13574" max="13574" width="9.125" style="4" customWidth="1"/>
    <col min="13575" max="13575" width="2.375" style="4" customWidth="1"/>
    <col min="13576" max="13576" width="8" style="4" customWidth="1"/>
    <col min="13577" max="13577" width="4.25" style="4" customWidth="1"/>
    <col min="13578" max="13578" width="2" style="4" customWidth="1"/>
    <col min="13579" max="13579" width="5" style="4" customWidth="1"/>
    <col min="13580" max="13580" width="11.75" style="4" customWidth="1"/>
    <col min="13581" max="13581" width="2.5" style="4" customWidth="1"/>
    <col min="13582" max="13582" width="8.875" style="4" customWidth="1"/>
    <col min="13583" max="13583" width="2.5" style="4" customWidth="1"/>
    <col min="13584" max="13584" width="8.875" style="4" customWidth="1"/>
    <col min="13585" max="13585" width="6" style="4" customWidth="1"/>
    <col min="13586" max="13588" width="9.375" style="4" customWidth="1"/>
    <col min="13589" max="13826" width="9" style="4"/>
    <col min="13827" max="13827" width="5.875" style="4" customWidth="1"/>
    <col min="13828" max="13828" width="19.5" style="4" customWidth="1"/>
    <col min="13829" max="13829" width="2.75" style="4" customWidth="1"/>
    <col min="13830" max="13830" width="9.125" style="4" customWidth="1"/>
    <col min="13831" max="13831" width="2.375" style="4" customWidth="1"/>
    <col min="13832" max="13832" width="8" style="4" customWidth="1"/>
    <col min="13833" max="13833" width="4.25" style="4" customWidth="1"/>
    <col min="13834" max="13834" width="2" style="4" customWidth="1"/>
    <col min="13835" max="13835" width="5" style="4" customWidth="1"/>
    <col min="13836" max="13836" width="11.75" style="4" customWidth="1"/>
    <col min="13837" max="13837" width="2.5" style="4" customWidth="1"/>
    <col min="13838" max="13838" width="8.875" style="4" customWidth="1"/>
    <col min="13839" max="13839" width="2.5" style="4" customWidth="1"/>
    <col min="13840" max="13840" width="8.875" style="4" customWidth="1"/>
    <col min="13841" max="13841" width="6" style="4" customWidth="1"/>
    <col min="13842" max="13844" width="9.375" style="4" customWidth="1"/>
    <col min="13845" max="14082" width="9" style="4"/>
    <col min="14083" max="14083" width="5.875" style="4" customWidth="1"/>
    <col min="14084" max="14084" width="19.5" style="4" customWidth="1"/>
    <col min="14085" max="14085" width="2.75" style="4" customWidth="1"/>
    <col min="14086" max="14086" width="9.125" style="4" customWidth="1"/>
    <col min="14087" max="14087" width="2.375" style="4" customWidth="1"/>
    <col min="14088" max="14088" width="8" style="4" customWidth="1"/>
    <col min="14089" max="14089" width="4.25" style="4" customWidth="1"/>
    <col min="14090" max="14090" width="2" style="4" customWidth="1"/>
    <col min="14091" max="14091" width="5" style="4" customWidth="1"/>
    <col min="14092" max="14092" width="11.75" style="4" customWidth="1"/>
    <col min="14093" max="14093" width="2.5" style="4" customWidth="1"/>
    <col min="14094" max="14094" width="8.875" style="4" customWidth="1"/>
    <col min="14095" max="14095" width="2.5" style="4" customWidth="1"/>
    <col min="14096" max="14096" width="8.875" style="4" customWidth="1"/>
    <col min="14097" max="14097" width="6" style="4" customWidth="1"/>
    <col min="14098" max="14100" width="9.375" style="4" customWidth="1"/>
    <col min="14101" max="14338" width="9" style="4"/>
    <col min="14339" max="14339" width="5.875" style="4" customWidth="1"/>
    <col min="14340" max="14340" width="19.5" style="4" customWidth="1"/>
    <col min="14341" max="14341" width="2.75" style="4" customWidth="1"/>
    <col min="14342" max="14342" width="9.125" style="4" customWidth="1"/>
    <col min="14343" max="14343" width="2.375" style="4" customWidth="1"/>
    <col min="14344" max="14344" width="8" style="4" customWidth="1"/>
    <col min="14345" max="14345" width="4.25" style="4" customWidth="1"/>
    <col min="14346" max="14346" width="2" style="4" customWidth="1"/>
    <col min="14347" max="14347" width="5" style="4" customWidth="1"/>
    <col min="14348" max="14348" width="11.75" style="4" customWidth="1"/>
    <col min="14349" max="14349" width="2.5" style="4" customWidth="1"/>
    <col min="14350" max="14350" width="8.875" style="4" customWidth="1"/>
    <col min="14351" max="14351" width="2.5" style="4" customWidth="1"/>
    <col min="14352" max="14352" width="8.875" style="4" customWidth="1"/>
    <col min="14353" max="14353" width="6" style="4" customWidth="1"/>
    <col min="14354" max="14356" width="9.375" style="4" customWidth="1"/>
    <col min="14357" max="14594" width="9" style="4"/>
    <col min="14595" max="14595" width="5.875" style="4" customWidth="1"/>
    <col min="14596" max="14596" width="19.5" style="4" customWidth="1"/>
    <col min="14597" max="14597" width="2.75" style="4" customWidth="1"/>
    <col min="14598" max="14598" width="9.125" style="4" customWidth="1"/>
    <col min="14599" max="14599" width="2.375" style="4" customWidth="1"/>
    <col min="14600" max="14600" width="8" style="4" customWidth="1"/>
    <col min="14601" max="14601" width="4.25" style="4" customWidth="1"/>
    <col min="14602" max="14602" width="2" style="4" customWidth="1"/>
    <col min="14603" max="14603" width="5" style="4" customWidth="1"/>
    <col min="14604" max="14604" width="11.75" style="4" customWidth="1"/>
    <col min="14605" max="14605" width="2.5" style="4" customWidth="1"/>
    <col min="14606" max="14606" width="8.875" style="4" customWidth="1"/>
    <col min="14607" max="14607" width="2.5" style="4" customWidth="1"/>
    <col min="14608" max="14608" width="8.875" style="4" customWidth="1"/>
    <col min="14609" max="14609" width="6" style="4" customWidth="1"/>
    <col min="14610" max="14612" width="9.375" style="4" customWidth="1"/>
    <col min="14613" max="14850" width="9" style="4"/>
    <col min="14851" max="14851" width="5.875" style="4" customWidth="1"/>
    <col min="14852" max="14852" width="19.5" style="4" customWidth="1"/>
    <col min="14853" max="14853" width="2.75" style="4" customWidth="1"/>
    <col min="14854" max="14854" width="9.125" style="4" customWidth="1"/>
    <col min="14855" max="14855" width="2.375" style="4" customWidth="1"/>
    <col min="14856" max="14856" width="8" style="4" customWidth="1"/>
    <col min="14857" max="14857" width="4.25" style="4" customWidth="1"/>
    <col min="14858" max="14858" width="2" style="4" customWidth="1"/>
    <col min="14859" max="14859" width="5" style="4" customWidth="1"/>
    <col min="14860" max="14860" width="11.75" style="4" customWidth="1"/>
    <col min="14861" max="14861" width="2.5" style="4" customWidth="1"/>
    <col min="14862" max="14862" width="8.875" style="4" customWidth="1"/>
    <col min="14863" max="14863" width="2.5" style="4" customWidth="1"/>
    <col min="14864" max="14864" width="8.875" style="4" customWidth="1"/>
    <col min="14865" max="14865" width="6" style="4" customWidth="1"/>
    <col min="14866" max="14868" width="9.375" style="4" customWidth="1"/>
    <col min="14869" max="15106" width="9" style="4"/>
    <col min="15107" max="15107" width="5.875" style="4" customWidth="1"/>
    <col min="15108" max="15108" width="19.5" style="4" customWidth="1"/>
    <col min="15109" max="15109" width="2.75" style="4" customWidth="1"/>
    <col min="15110" max="15110" width="9.125" style="4" customWidth="1"/>
    <col min="15111" max="15111" width="2.375" style="4" customWidth="1"/>
    <col min="15112" max="15112" width="8" style="4" customWidth="1"/>
    <col min="15113" max="15113" width="4.25" style="4" customWidth="1"/>
    <col min="15114" max="15114" width="2" style="4" customWidth="1"/>
    <col min="15115" max="15115" width="5" style="4" customWidth="1"/>
    <col min="15116" max="15116" width="11.75" style="4" customWidth="1"/>
    <col min="15117" max="15117" width="2.5" style="4" customWidth="1"/>
    <col min="15118" max="15118" width="8.875" style="4" customWidth="1"/>
    <col min="15119" max="15119" width="2.5" style="4" customWidth="1"/>
    <col min="15120" max="15120" width="8.875" style="4" customWidth="1"/>
    <col min="15121" max="15121" width="6" style="4" customWidth="1"/>
    <col min="15122" max="15124" width="9.375" style="4" customWidth="1"/>
    <col min="15125" max="15362" width="9" style="4"/>
    <col min="15363" max="15363" width="5.875" style="4" customWidth="1"/>
    <col min="15364" max="15364" width="19.5" style="4" customWidth="1"/>
    <col min="15365" max="15365" width="2.75" style="4" customWidth="1"/>
    <col min="15366" max="15366" width="9.125" style="4" customWidth="1"/>
    <col min="15367" max="15367" width="2.375" style="4" customWidth="1"/>
    <col min="15368" max="15368" width="8" style="4" customWidth="1"/>
    <col min="15369" max="15369" width="4.25" style="4" customWidth="1"/>
    <col min="15370" max="15370" width="2" style="4" customWidth="1"/>
    <col min="15371" max="15371" width="5" style="4" customWidth="1"/>
    <col min="15372" max="15372" width="11.75" style="4" customWidth="1"/>
    <col min="15373" max="15373" width="2.5" style="4" customWidth="1"/>
    <col min="15374" max="15374" width="8.875" style="4" customWidth="1"/>
    <col min="15375" max="15375" width="2.5" style="4" customWidth="1"/>
    <col min="15376" max="15376" width="8.875" style="4" customWidth="1"/>
    <col min="15377" max="15377" width="6" style="4" customWidth="1"/>
    <col min="15378" max="15380" width="9.375" style="4" customWidth="1"/>
    <col min="15381" max="15618" width="9" style="4"/>
    <col min="15619" max="15619" width="5.875" style="4" customWidth="1"/>
    <col min="15620" max="15620" width="19.5" style="4" customWidth="1"/>
    <col min="15621" max="15621" width="2.75" style="4" customWidth="1"/>
    <col min="15622" max="15622" width="9.125" style="4" customWidth="1"/>
    <col min="15623" max="15623" width="2.375" style="4" customWidth="1"/>
    <col min="15624" max="15624" width="8" style="4" customWidth="1"/>
    <col min="15625" max="15625" width="4.25" style="4" customWidth="1"/>
    <col min="15626" max="15626" width="2" style="4" customWidth="1"/>
    <col min="15627" max="15627" width="5" style="4" customWidth="1"/>
    <col min="15628" max="15628" width="11.75" style="4" customWidth="1"/>
    <col min="15629" max="15629" width="2.5" style="4" customWidth="1"/>
    <col min="15630" max="15630" width="8.875" style="4" customWidth="1"/>
    <col min="15631" max="15631" width="2.5" style="4" customWidth="1"/>
    <col min="15632" max="15632" width="8.875" style="4" customWidth="1"/>
    <col min="15633" max="15633" width="6" style="4" customWidth="1"/>
    <col min="15634" max="15636" width="9.375" style="4" customWidth="1"/>
    <col min="15637" max="15874" width="9" style="4"/>
    <col min="15875" max="15875" width="5.875" style="4" customWidth="1"/>
    <col min="15876" max="15876" width="19.5" style="4" customWidth="1"/>
    <col min="15877" max="15877" width="2.75" style="4" customWidth="1"/>
    <col min="15878" max="15878" width="9.125" style="4" customWidth="1"/>
    <col min="15879" max="15879" width="2.375" style="4" customWidth="1"/>
    <col min="15880" max="15880" width="8" style="4" customWidth="1"/>
    <col min="15881" max="15881" width="4.25" style="4" customWidth="1"/>
    <col min="15882" max="15882" width="2" style="4" customWidth="1"/>
    <col min="15883" max="15883" width="5" style="4" customWidth="1"/>
    <col min="15884" max="15884" width="11.75" style="4" customWidth="1"/>
    <col min="15885" max="15885" width="2.5" style="4" customWidth="1"/>
    <col min="15886" max="15886" width="8.875" style="4" customWidth="1"/>
    <col min="15887" max="15887" width="2.5" style="4" customWidth="1"/>
    <col min="15888" max="15888" width="8.875" style="4" customWidth="1"/>
    <col min="15889" max="15889" width="6" style="4" customWidth="1"/>
    <col min="15890" max="15892" width="9.375" style="4" customWidth="1"/>
    <col min="15893" max="16130" width="9" style="4"/>
    <col min="16131" max="16131" width="5.875" style="4" customWidth="1"/>
    <col min="16132" max="16132" width="19.5" style="4" customWidth="1"/>
    <col min="16133" max="16133" width="2.75" style="4" customWidth="1"/>
    <col min="16134" max="16134" width="9.125" style="4" customWidth="1"/>
    <col min="16135" max="16135" width="2.375" style="4" customWidth="1"/>
    <col min="16136" max="16136" width="8" style="4" customWidth="1"/>
    <col min="16137" max="16137" width="4.25" style="4" customWidth="1"/>
    <col min="16138" max="16138" width="2" style="4" customWidth="1"/>
    <col min="16139" max="16139" width="5" style="4" customWidth="1"/>
    <col min="16140" max="16140" width="11.75" style="4" customWidth="1"/>
    <col min="16141" max="16141" width="2.5" style="4" customWidth="1"/>
    <col min="16142" max="16142" width="8.875" style="4" customWidth="1"/>
    <col min="16143" max="16143" width="2.5" style="4" customWidth="1"/>
    <col min="16144" max="16144" width="8.875" style="4" customWidth="1"/>
    <col min="16145" max="16145" width="6" style="4" customWidth="1"/>
    <col min="16146" max="16148" width="9.375" style="4" customWidth="1"/>
    <col min="16149" max="16384" width="9" style="4"/>
  </cols>
  <sheetData>
    <row r="1" spans="1:19" ht="27" customHeight="1" x14ac:dyDescent="0.15">
      <c r="A1" s="636" t="s">
        <v>114</v>
      </c>
      <c r="B1" s="637"/>
      <c r="C1" s="637"/>
      <c r="D1" s="637"/>
      <c r="E1" s="637"/>
      <c r="F1" s="637"/>
      <c r="G1" s="112"/>
      <c r="H1" s="633" t="s">
        <v>112</v>
      </c>
      <c r="I1" s="633"/>
      <c r="J1" s="635"/>
      <c r="K1" s="635"/>
      <c r="L1" s="635"/>
      <c r="M1" s="635"/>
      <c r="N1" s="635"/>
      <c r="O1" s="635"/>
      <c r="P1" s="635"/>
      <c r="Q1" s="635"/>
    </row>
    <row r="2" spans="1:19" ht="27" customHeight="1" x14ac:dyDescent="0.15">
      <c r="A2" s="637"/>
      <c r="B2" s="637"/>
      <c r="C2" s="637"/>
      <c r="D2" s="637"/>
      <c r="E2" s="637"/>
      <c r="F2" s="637"/>
      <c r="G2" s="112"/>
      <c r="H2" s="633" t="s">
        <v>113</v>
      </c>
      <c r="I2" s="633"/>
      <c r="J2" s="634"/>
      <c r="K2" s="634"/>
      <c r="L2" s="634"/>
      <c r="M2" s="634"/>
      <c r="N2" s="634"/>
      <c r="O2" s="634"/>
      <c r="P2" s="634"/>
      <c r="Q2" s="634"/>
    </row>
    <row r="3" spans="1:19" ht="51" customHeight="1" x14ac:dyDescent="0.15">
      <c r="A3" s="602" t="s">
        <v>123</v>
      </c>
      <c r="B3" s="602"/>
      <c r="C3" s="602"/>
      <c r="D3" s="602"/>
      <c r="E3" s="602"/>
      <c r="F3" s="602"/>
      <c r="G3" s="602"/>
      <c r="H3" s="602"/>
      <c r="I3" s="602"/>
      <c r="J3" s="602"/>
      <c r="K3" s="602"/>
      <c r="L3" s="602"/>
      <c r="M3" s="602"/>
      <c r="N3" s="602"/>
      <c r="O3" s="602"/>
      <c r="P3" s="602"/>
      <c r="Q3" s="602"/>
    </row>
    <row r="4" spans="1:19" ht="192" customHeight="1" x14ac:dyDescent="0.15">
      <c r="A4" s="603"/>
      <c r="B4" s="603"/>
      <c r="C4" s="603"/>
      <c r="D4" s="603"/>
      <c r="E4" s="603"/>
      <c r="F4" s="603"/>
      <c r="G4" s="603"/>
      <c r="H4" s="603"/>
      <c r="I4" s="603"/>
      <c r="J4" s="8"/>
      <c r="L4" s="9"/>
      <c r="M4" s="9"/>
      <c r="N4" s="10"/>
      <c r="O4" s="9"/>
      <c r="P4" s="10"/>
      <c r="Q4" s="10"/>
      <c r="S4" s="113"/>
    </row>
    <row r="5" spans="1:19" ht="6" customHeight="1" x14ac:dyDescent="0.15">
      <c r="A5" s="90"/>
      <c r="B5" s="90"/>
      <c r="C5" s="90"/>
      <c r="D5" s="91"/>
      <c r="E5" s="92"/>
      <c r="F5" s="97"/>
      <c r="G5" s="97"/>
      <c r="H5" s="97"/>
      <c r="I5" s="97"/>
    </row>
    <row r="6" spans="1:19" ht="18" customHeight="1" x14ac:dyDescent="0.15">
      <c r="A6" s="90"/>
      <c r="B6" s="90"/>
      <c r="C6" s="90"/>
      <c r="D6" s="91"/>
      <c r="E6" s="92"/>
      <c r="F6" s="604"/>
      <c r="G6" s="604"/>
      <c r="H6" s="604"/>
      <c r="I6" s="604"/>
    </row>
    <row r="7" spans="1:19" ht="6" customHeight="1" x14ac:dyDescent="0.15">
      <c r="A7" s="90"/>
      <c r="B7" s="90"/>
      <c r="C7" s="90"/>
      <c r="D7" s="91"/>
      <c r="E7" s="92"/>
      <c r="F7" s="97"/>
      <c r="G7" s="97"/>
      <c r="H7" s="97"/>
      <c r="I7" s="97"/>
    </row>
    <row r="8" spans="1:19" ht="48" customHeight="1" thickBot="1" x14ac:dyDescent="0.2">
      <c r="A8" s="605" t="s">
        <v>121</v>
      </c>
      <c r="B8" s="605"/>
      <c r="C8" s="605"/>
      <c r="D8" s="605"/>
      <c r="E8" s="605"/>
      <c r="F8" s="605"/>
      <c r="G8" s="605"/>
      <c r="H8" s="605"/>
      <c r="I8" s="605"/>
      <c r="K8" s="626" t="s">
        <v>110</v>
      </c>
      <c r="L8" s="626"/>
      <c r="M8" s="626"/>
      <c r="N8" s="626"/>
      <c r="O8" s="626"/>
      <c r="P8" s="626"/>
      <c r="Q8" s="14"/>
    </row>
    <row r="9" spans="1:19" ht="16.899999999999999" customHeight="1" thickBot="1" x14ac:dyDescent="0.2">
      <c r="A9" s="606" t="s">
        <v>69</v>
      </c>
      <c r="B9" s="609" t="s">
        <v>109</v>
      </c>
      <c r="C9" s="610"/>
      <c r="D9" s="93" t="s">
        <v>17</v>
      </c>
      <c r="E9" s="15" t="s">
        <v>5</v>
      </c>
      <c r="F9" s="16" t="s">
        <v>6</v>
      </c>
      <c r="G9" s="16"/>
      <c r="H9" s="17"/>
      <c r="I9" s="18" t="s">
        <v>7</v>
      </c>
      <c r="K9" s="19"/>
      <c r="L9" s="613"/>
      <c r="M9" s="615" t="s">
        <v>8</v>
      </c>
      <c r="N9" s="616"/>
      <c r="O9" s="616"/>
      <c r="P9" s="617"/>
      <c r="Q9" s="14"/>
    </row>
    <row r="10" spans="1:19" ht="16.899999999999999" customHeight="1" thickTop="1" thickBot="1" x14ac:dyDescent="0.2">
      <c r="A10" s="607"/>
      <c r="B10" s="611"/>
      <c r="C10" s="612"/>
      <c r="D10" s="19" t="s">
        <v>9</v>
      </c>
      <c r="E10" s="20"/>
      <c r="F10" s="21" t="s">
        <v>91</v>
      </c>
      <c r="G10" s="21" t="s">
        <v>92</v>
      </c>
      <c r="H10" s="103" t="str">
        <f>IFERROR(ROUNDDOWN(H9/B11,1),"")</f>
        <v/>
      </c>
      <c r="I10" s="104" t="s">
        <v>2</v>
      </c>
      <c r="K10" s="22"/>
      <c r="L10" s="614"/>
      <c r="M10" s="618" t="s">
        <v>10</v>
      </c>
      <c r="N10" s="619"/>
      <c r="O10" s="620" t="s">
        <v>11</v>
      </c>
      <c r="P10" s="621"/>
      <c r="Q10" s="14"/>
    </row>
    <row r="11" spans="1:19" ht="16.899999999999999" customHeight="1" thickTop="1" thickBot="1" x14ac:dyDescent="0.2">
      <c r="A11" s="607"/>
      <c r="B11" s="622"/>
      <c r="C11" s="624" t="s">
        <v>93</v>
      </c>
      <c r="D11" s="120" t="s">
        <v>12</v>
      </c>
      <c r="E11" s="20" t="s">
        <v>5</v>
      </c>
      <c r="F11" s="21" t="s">
        <v>13</v>
      </c>
      <c r="G11" s="21"/>
      <c r="H11" s="17"/>
      <c r="I11" s="23" t="s">
        <v>7</v>
      </c>
      <c r="L11" s="24" t="s">
        <v>85</v>
      </c>
      <c r="M11" s="105" t="s">
        <v>92</v>
      </c>
      <c r="N11" s="106" t="str">
        <f>H10</f>
        <v/>
      </c>
      <c r="O11" s="105" t="s">
        <v>94</v>
      </c>
      <c r="P11" s="106" t="str">
        <f>H12</f>
        <v/>
      </c>
    </row>
    <row r="12" spans="1:19" ht="16.899999999999999" customHeight="1" thickTop="1" thickBot="1" x14ac:dyDescent="0.2">
      <c r="A12" s="608"/>
      <c r="B12" s="623"/>
      <c r="C12" s="625"/>
      <c r="D12" s="19" t="s">
        <v>9</v>
      </c>
      <c r="E12" s="25"/>
      <c r="F12" s="26" t="s">
        <v>14</v>
      </c>
      <c r="G12" s="21" t="s">
        <v>94</v>
      </c>
      <c r="H12" s="103" t="str">
        <f>IFERROR(ROUNDDOWN(H11/B11,1),"")</f>
        <v/>
      </c>
      <c r="I12" s="107" t="s">
        <v>2</v>
      </c>
      <c r="L12" s="24" t="s">
        <v>86</v>
      </c>
      <c r="M12" s="105" t="s">
        <v>15</v>
      </c>
      <c r="N12" s="106" t="str">
        <f>H14</f>
        <v/>
      </c>
      <c r="O12" s="105" t="s">
        <v>16</v>
      </c>
      <c r="P12" s="106" t="str">
        <f>H16</f>
        <v/>
      </c>
    </row>
    <row r="13" spans="1:19" ht="16.899999999999999" customHeight="1" thickBot="1" x14ac:dyDescent="0.2">
      <c r="A13" s="606" t="s">
        <v>70</v>
      </c>
      <c r="B13" s="609" t="s">
        <v>109</v>
      </c>
      <c r="C13" s="610"/>
      <c r="D13" s="93" t="s">
        <v>17</v>
      </c>
      <c r="E13" s="15" t="s">
        <v>5</v>
      </c>
      <c r="F13" s="16" t="s">
        <v>18</v>
      </c>
      <c r="G13" s="16"/>
      <c r="H13" s="17"/>
      <c r="I13" s="18" t="s">
        <v>7</v>
      </c>
      <c r="K13" s="28"/>
      <c r="L13" s="24" t="s">
        <v>71</v>
      </c>
      <c r="M13" s="105" t="s">
        <v>19</v>
      </c>
      <c r="N13" s="106" t="str">
        <f>H18</f>
        <v/>
      </c>
      <c r="O13" s="105" t="s">
        <v>20</v>
      </c>
      <c r="P13" s="106" t="str">
        <f>H20</f>
        <v/>
      </c>
      <c r="Q13" s="28"/>
    </row>
    <row r="14" spans="1:19" ht="16.899999999999999" customHeight="1" thickTop="1" thickBot="1" x14ac:dyDescent="0.2">
      <c r="A14" s="607"/>
      <c r="B14" s="611"/>
      <c r="C14" s="612"/>
      <c r="D14" s="19" t="s">
        <v>9</v>
      </c>
      <c r="E14" s="20"/>
      <c r="F14" s="21" t="s">
        <v>21</v>
      </c>
      <c r="G14" s="21" t="s">
        <v>15</v>
      </c>
      <c r="H14" s="103" t="str">
        <f>IFERROR(ROUNDDOWN(H13/B15,1),"")</f>
        <v/>
      </c>
      <c r="I14" s="104" t="s">
        <v>2</v>
      </c>
      <c r="K14" s="28"/>
      <c r="L14" s="24" t="s">
        <v>72</v>
      </c>
      <c r="M14" s="105" t="s">
        <v>22</v>
      </c>
      <c r="N14" s="106" t="str">
        <f>H22</f>
        <v/>
      </c>
      <c r="O14" s="105" t="s">
        <v>23</v>
      </c>
      <c r="P14" s="106" t="str">
        <f>H24</f>
        <v/>
      </c>
      <c r="Q14" s="28"/>
    </row>
    <row r="15" spans="1:19" ht="16.899999999999999" customHeight="1" thickTop="1" thickBot="1" x14ac:dyDescent="0.2">
      <c r="A15" s="607"/>
      <c r="B15" s="622"/>
      <c r="C15" s="624" t="s">
        <v>93</v>
      </c>
      <c r="D15" s="94" t="s">
        <v>12</v>
      </c>
      <c r="E15" s="20" t="s">
        <v>5</v>
      </c>
      <c r="F15" s="21" t="s">
        <v>13</v>
      </c>
      <c r="G15" s="21"/>
      <c r="H15" s="17"/>
      <c r="I15" s="23" t="s">
        <v>7</v>
      </c>
      <c r="K15" s="28"/>
      <c r="L15" s="24" t="s">
        <v>74</v>
      </c>
      <c r="M15" s="105" t="s">
        <v>24</v>
      </c>
      <c r="N15" s="106" t="str">
        <f>H26</f>
        <v/>
      </c>
      <c r="O15" s="105" t="s">
        <v>25</v>
      </c>
      <c r="P15" s="106" t="str">
        <f>H28</f>
        <v/>
      </c>
      <c r="Q15" s="28"/>
    </row>
    <row r="16" spans="1:19" ht="16.899999999999999" customHeight="1" thickTop="1" thickBot="1" x14ac:dyDescent="0.2">
      <c r="A16" s="608"/>
      <c r="B16" s="623"/>
      <c r="C16" s="625"/>
      <c r="D16" s="95" t="s">
        <v>9</v>
      </c>
      <c r="E16" s="25"/>
      <c r="F16" s="26" t="s">
        <v>26</v>
      </c>
      <c r="G16" s="21" t="s">
        <v>16</v>
      </c>
      <c r="H16" s="103" t="str">
        <f>IFERROR(ROUNDDOWN(H15/B15,1),"")</f>
        <v/>
      </c>
      <c r="I16" s="107" t="s">
        <v>2</v>
      </c>
      <c r="K16" s="28"/>
      <c r="L16" s="24" t="s">
        <v>76</v>
      </c>
      <c r="M16" s="105" t="s">
        <v>27</v>
      </c>
      <c r="N16" s="106" t="str">
        <f>H30</f>
        <v/>
      </c>
      <c r="O16" s="105" t="s">
        <v>28</v>
      </c>
      <c r="P16" s="106" t="str">
        <f>H32</f>
        <v/>
      </c>
      <c r="Q16" s="28"/>
    </row>
    <row r="17" spans="1:17" ht="16.899999999999999" customHeight="1" thickBot="1" x14ac:dyDescent="0.2">
      <c r="A17" s="606" t="s">
        <v>71</v>
      </c>
      <c r="B17" s="609" t="s">
        <v>109</v>
      </c>
      <c r="C17" s="610"/>
      <c r="D17" s="93" t="s">
        <v>17</v>
      </c>
      <c r="E17" s="15" t="s">
        <v>5</v>
      </c>
      <c r="F17" s="16" t="s">
        <v>18</v>
      </c>
      <c r="G17" s="16"/>
      <c r="H17" s="17"/>
      <c r="I17" s="18" t="s">
        <v>7</v>
      </c>
      <c r="K17" s="28"/>
      <c r="L17" s="24" t="s">
        <v>87</v>
      </c>
      <c r="M17" s="105" t="s">
        <v>29</v>
      </c>
      <c r="N17" s="106" t="str">
        <f>H34</f>
        <v/>
      </c>
      <c r="O17" s="105" t="s">
        <v>30</v>
      </c>
      <c r="P17" s="106" t="str">
        <f>H36</f>
        <v/>
      </c>
      <c r="Q17" s="28"/>
    </row>
    <row r="18" spans="1:17" ht="16.899999999999999" customHeight="1" thickTop="1" thickBot="1" x14ac:dyDescent="0.2">
      <c r="A18" s="607"/>
      <c r="B18" s="611"/>
      <c r="C18" s="612"/>
      <c r="D18" s="19" t="s">
        <v>9</v>
      </c>
      <c r="E18" s="20"/>
      <c r="F18" s="21" t="s">
        <v>21</v>
      </c>
      <c r="G18" s="21" t="s">
        <v>19</v>
      </c>
      <c r="H18" s="103" t="str">
        <f>IFERROR(ROUNDDOWN(H17/B19,1),"")</f>
        <v/>
      </c>
      <c r="I18" s="104" t="s">
        <v>2</v>
      </c>
      <c r="K18" s="28"/>
      <c r="L18" s="24" t="s">
        <v>88</v>
      </c>
      <c r="M18" s="105" t="s">
        <v>31</v>
      </c>
      <c r="N18" s="106" t="str">
        <f>H38</f>
        <v/>
      </c>
      <c r="O18" s="105" t="s">
        <v>32</v>
      </c>
      <c r="P18" s="106" t="str">
        <f>H40</f>
        <v/>
      </c>
      <c r="Q18" s="28"/>
    </row>
    <row r="19" spans="1:17" ht="16.899999999999999" customHeight="1" thickTop="1" thickBot="1" x14ac:dyDescent="0.2">
      <c r="A19" s="607"/>
      <c r="B19" s="622"/>
      <c r="C19" s="624" t="s">
        <v>93</v>
      </c>
      <c r="D19" s="94" t="s">
        <v>12</v>
      </c>
      <c r="E19" s="20" t="s">
        <v>5</v>
      </c>
      <c r="F19" s="21" t="s">
        <v>13</v>
      </c>
      <c r="G19" s="21"/>
      <c r="H19" s="17"/>
      <c r="I19" s="23" t="s">
        <v>7</v>
      </c>
      <c r="K19" s="28"/>
      <c r="L19" s="24" t="s">
        <v>89</v>
      </c>
      <c r="M19" s="105" t="s">
        <v>33</v>
      </c>
      <c r="N19" s="106" t="str">
        <f>H42</f>
        <v/>
      </c>
      <c r="O19" s="105" t="s">
        <v>34</v>
      </c>
      <c r="P19" s="106" t="str">
        <f>H44</f>
        <v/>
      </c>
      <c r="Q19" s="28"/>
    </row>
    <row r="20" spans="1:17" ht="16.899999999999999" customHeight="1" thickTop="1" thickBot="1" x14ac:dyDescent="0.2">
      <c r="A20" s="608"/>
      <c r="B20" s="623"/>
      <c r="C20" s="625"/>
      <c r="D20" s="95" t="s">
        <v>9</v>
      </c>
      <c r="E20" s="25"/>
      <c r="F20" s="26" t="s">
        <v>26</v>
      </c>
      <c r="G20" s="21" t="s">
        <v>20</v>
      </c>
      <c r="H20" s="103" t="str">
        <f>IFERROR(ROUNDDOWN(H19/B19,1),"")</f>
        <v/>
      </c>
      <c r="I20" s="107" t="s">
        <v>2</v>
      </c>
      <c r="K20" s="28"/>
      <c r="L20" s="24" t="s">
        <v>81</v>
      </c>
      <c r="M20" s="105" t="s">
        <v>35</v>
      </c>
      <c r="N20" s="106" t="str">
        <f>H46</f>
        <v/>
      </c>
      <c r="O20" s="105" t="s">
        <v>36</v>
      </c>
      <c r="P20" s="106" t="str">
        <f>H48</f>
        <v/>
      </c>
      <c r="Q20" s="28"/>
    </row>
    <row r="21" spans="1:17" ht="16.899999999999999" customHeight="1" thickBot="1" x14ac:dyDescent="0.2">
      <c r="A21" s="606" t="s">
        <v>73</v>
      </c>
      <c r="B21" s="609" t="s">
        <v>109</v>
      </c>
      <c r="C21" s="610"/>
      <c r="D21" s="93" t="s">
        <v>17</v>
      </c>
      <c r="E21" s="15" t="s">
        <v>5</v>
      </c>
      <c r="F21" s="16" t="s">
        <v>18</v>
      </c>
      <c r="G21" s="16"/>
      <c r="H21" s="17"/>
      <c r="I21" s="18" t="s">
        <v>7</v>
      </c>
      <c r="K21" s="28"/>
      <c r="L21" s="24" t="s">
        <v>83</v>
      </c>
      <c r="M21" s="108" t="s">
        <v>37</v>
      </c>
      <c r="N21" s="109" t="str">
        <f>H50</f>
        <v/>
      </c>
      <c r="O21" s="108" t="s">
        <v>38</v>
      </c>
      <c r="P21" s="109" t="str">
        <f>H52</f>
        <v/>
      </c>
      <c r="Q21" s="28"/>
    </row>
    <row r="22" spans="1:17" ht="16.899999999999999" customHeight="1" thickTop="1" thickBot="1" x14ac:dyDescent="0.2">
      <c r="A22" s="607"/>
      <c r="B22" s="611"/>
      <c r="C22" s="612"/>
      <c r="D22" s="19" t="s">
        <v>9</v>
      </c>
      <c r="E22" s="20"/>
      <c r="F22" s="21" t="s">
        <v>21</v>
      </c>
      <c r="G22" s="21" t="s">
        <v>22</v>
      </c>
      <c r="H22" s="103" t="str">
        <f>IFERROR(ROUNDDOWN(H21/B23,1),"")</f>
        <v/>
      </c>
      <c r="I22" s="104" t="s">
        <v>2</v>
      </c>
      <c r="K22" s="28"/>
      <c r="L22" s="31" t="s">
        <v>39</v>
      </c>
      <c r="M22" s="114" t="s">
        <v>116</v>
      </c>
      <c r="N22" s="32" t="str">
        <f>IF(SUM(N11:N21)=0,"",SUM(N11:N21))</f>
        <v/>
      </c>
      <c r="O22" s="114" t="s">
        <v>115</v>
      </c>
      <c r="P22" s="32" t="str">
        <f>IF(SUM(P11:P21)=0,"",SUM(P11:P21))</f>
        <v/>
      </c>
      <c r="Q22" s="28"/>
    </row>
    <row r="23" spans="1:17" ht="16.899999999999999" customHeight="1" thickTop="1" thickBot="1" x14ac:dyDescent="0.2">
      <c r="A23" s="607"/>
      <c r="B23" s="622"/>
      <c r="C23" s="624" t="s">
        <v>93</v>
      </c>
      <c r="D23" s="94" t="s">
        <v>12</v>
      </c>
      <c r="E23" s="20" t="s">
        <v>5</v>
      </c>
      <c r="F23" s="21" t="s">
        <v>13</v>
      </c>
      <c r="G23" s="21"/>
      <c r="H23" s="17"/>
      <c r="I23" s="23" t="s">
        <v>7</v>
      </c>
      <c r="K23" s="28"/>
      <c r="L23" s="33"/>
      <c r="M23" s="33"/>
      <c r="N23" s="28"/>
      <c r="O23" s="33"/>
      <c r="P23" s="28"/>
      <c r="Q23" s="28"/>
    </row>
    <row r="24" spans="1:17" ht="16.899999999999999" customHeight="1" thickTop="1" thickBot="1" x14ac:dyDescent="0.2">
      <c r="A24" s="608"/>
      <c r="B24" s="623"/>
      <c r="C24" s="625"/>
      <c r="D24" s="95" t="s">
        <v>9</v>
      </c>
      <c r="E24" s="25"/>
      <c r="F24" s="26" t="s">
        <v>26</v>
      </c>
      <c r="G24" s="21" t="s">
        <v>23</v>
      </c>
      <c r="H24" s="103" t="str">
        <f>IFERROR(ROUNDDOWN(H23/B23,1),"")</f>
        <v/>
      </c>
      <c r="I24" s="107" t="s">
        <v>2</v>
      </c>
      <c r="K24" s="28"/>
      <c r="L24" s="4"/>
      <c r="M24" s="627" t="s">
        <v>40</v>
      </c>
      <c r="N24" s="627"/>
      <c r="O24" s="628" t="s">
        <v>41</v>
      </c>
      <c r="P24" s="628"/>
      <c r="Q24" s="4"/>
    </row>
    <row r="25" spans="1:17" ht="16.899999999999999" customHeight="1" thickBot="1" x14ac:dyDescent="0.2">
      <c r="A25" s="606" t="s">
        <v>75</v>
      </c>
      <c r="B25" s="609" t="s">
        <v>109</v>
      </c>
      <c r="C25" s="610"/>
      <c r="D25" s="93" t="s">
        <v>17</v>
      </c>
      <c r="E25" s="15" t="s">
        <v>5</v>
      </c>
      <c r="F25" s="16" t="s">
        <v>18</v>
      </c>
      <c r="G25" s="16"/>
      <c r="H25" s="17"/>
      <c r="I25" s="18" t="s">
        <v>7</v>
      </c>
      <c r="K25" s="28"/>
      <c r="L25" s="4"/>
      <c r="M25" s="4"/>
      <c r="N25" s="4"/>
      <c r="O25" s="4"/>
      <c r="P25" s="4"/>
      <c r="Q25" s="4"/>
    </row>
    <row r="26" spans="1:17" ht="16.899999999999999" customHeight="1" thickTop="1" thickBot="1" x14ac:dyDescent="0.2">
      <c r="A26" s="607"/>
      <c r="B26" s="611"/>
      <c r="C26" s="612"/>
      <c r="D26" s="19" t="s">
        <v>9</v>
      </c>
      <c r="E26" s="20"/>
      <c r="F26" s="21" t="s">
        <v>21</v>
      </c>
      <c r="G26" s="21" t="s">
        <v>24</v>
      </c>
      <c r="H26" s="103" t="str">
        <f>IFERROR(ROUNDDOWN(H25/B27,1),"")</f>
        <v/>
      </c>
      <c r="I26" s="104" t="s">
        <v>2</v>
      </c>
      <c r="K26" s="4"/>
      <c r="L26" s="100" t="s">
        <v>42</v>
      </c>
      <c r="M26" s="115" t="s">
        <v>117</v>
      </c>
      <c r="N26" s="116"/>
      <c r="O26" s="117" t="s">
        <v>118</v>
      </c>
      <c r="P26" s="116"/>
      <c r="Q26" s="4"/>
    </row>
    <row r="27" spans="1:17" ht="16.899999999999999" customHeight="1" thickTop="1" thickBot="1" x14ac:dyDescent="0.2">
      <c r="A27" s="607"/>
      <c r="B27" s="622"/>
      <c r="C27" s="624" t="s">
        <v>93</v>
      </c>
      <c r="D27" s="94" t="s">
        <v>12</v>
      </c>
      <c r="E27" s="20" t="s">
        <v>5</v>
      </c>
      <c r="F27" s="21" t="s">
        <v>13</v>
      </c>
      <c r="G27" s="21"/>
      <c r="H27" s="17"/>
      <c r="I27" s="23" t="s">
        <v>7</v>
      </c>
      <c r="K27" s="4"/>
      <c r="L27" s="34"/>
      <c r="M27" s="34"/>
      <c r="N27" s="4"/>
      <c r="O27" s="34"/>
      <c r="P27" s="4"/>
      <c r="Q27" s="4"/>
    </row>
    <row r="28" spans="1:17" ht="16.899999999999999" customHeight="1" thickTop="1" thickBot="1" x14ac:dyDescent="0.2">
      <c r="A28" s="608"/>
      <c r="B28" s="623"/>
      <c r="C28" s="625"/>
      <c r="D28" s="95" t="s">
        <v>9</v>
      </c>
      <c r="E28" s="25"/>
      <c r="F28" s="26" t="s">
        <v>26</v>
      </c>
      <c r="G28" s="21" t="s">
        <v>25</v>
      </c>
      <c r="H28" s="103" t="str">
        <f>IFERROR(ROUNDDOWN(H27/B27,1),"")</f>
        <v/>
      </c>
      <c r="I28" s="107" t="s">
        <v>2</v>
      </c>
      <c r="K28" s="4"/>
      <c r="L28" s="4"/>
      <c r="M28" s="4"/>
      <c r="N28" s="4"/>
      <c r="O28" s="4"/>
      <c r="P28" s="4"/>
      <c r="Q28" s="4"/>
    </row>
    <row r="29" spans="1:17" ht="16.899999999999999" customHeight="1" thickBot="1" x14ac:dyDescent="0.2">
      <c r="A29" s="606" t="s">
        <v>77</v>
      </c>
      <c r="B29" s="609" t="s">
        <v>109</v>
      </c>
      <c r="C29" s="610"/>
      <c r="D29" s="93" t="s">
        <v>17</v>
      </c>
      <c r="E29" s="15" t="s">
        <v>5</v>
      </c>
      <c r="F29" s="16" t="s">
        <v>18</v>
      </c>
      <c r="G29" s="16"/>
      <c r="H29" s="17"/>
      <c r="I29" s="18" t="s">
        <v>7</v>
      </c>
      <c r="K29" s="99"/>
      <c r="L29" s="99"/>
      <c r="M29" s="99"/>
      <c r="N29" s="99"/>
      <c r="O29" s="99"/>
      <c r="P29" s="99"/>
      <c r="Q29" s="4"/>
    </row>
    <row r="30" spans="1:17" ht="16.899999999999999" customHeight="1" thickTop="1" thickBot="1" x14ac:dyDescent="0.2">
      <c r="A30" s="607"/>
      <c r="B30" s="611"/>
      <c r="C30" s="612"/>
      <c r="D30" s="19" t="s">
        <v>9</v>
      </c>
      <c r="E30" s="20"/>
      <c r="F30" s="21" t="s">
        <v>21</v>
      </c>
      <c r="G30" s="21" t="s">
        <v>27</v>
      </c>
      <c r="H30" s="103" t="str">
        <f>IFERROR(ROUNDDOWN(H29/B31,1),"")</f>
        <v/>
      </c>
      <c r="I30" s="104" t="s">
        <v>2</v>
      </c>
      <c r="K30" s="99"/>
      <c r="L30" s="99"/>
      <c r="M30" s="99"/>
      <c r="N30" s="99"/>
      <c r="O30" s="99"/>
      <c r="P30" s="99"/>
      <c r="Q30" s="4"/>
    </row>
    <row r="31" spans="1:17" ht="16.899999999999999" customHeight="1" thickTop="1" thickBot="1" x14ac:dyDescent="0.2">
      <c r="A31" s="607"/>
      <c r="B31" s="622"/>
      <c r="C31" s="624" t="s">
        <v>93</v>
      </c>
      <c r="D31" s="94" t="s">
        <v>12</v>
      </c>
      <c r="E31" s="20" t="s">
        <v>5</v>
      </c>
      <c r="F31" s="21" t="s">
        <v>13</v>
      </c>
      <c r="G31" s="21"/>
      <c r="H31" s="17"/>
      <c r="I31" s="23" t="s">
        <v>7</v>
      </c>
      <c r="K31" s="4"/>
      <c r="L31" s="630" t="s">
        <v>111</v>
      </c>
      <c r="M31" s="630"/>
      <c r="N31" s="630"/>
      <c r="O31" s="33"/>
      <c r="P31" s="28"/>
      <c r="Q31" s="28"/>
    </row>
    <row r="32" spans="1:17" ht="16.899999999999999" customHeight="1" thickTop="1" thickBot="1" x14ac:dyDescent="0.2">
      <c r="A32" s="608"/>
      <c r="B32" s="623"/>
      <c r="C32" s="625"/>
      <c r="D32" s="95" t="s">
        <v>9</v>
      </c>
      <c r="E32" s="25"/>
      <c r="F32" s="26" t="s">
        <v>26</v>
      </c>
      <c r="G32" s="21" t="s">
        <v>28</v>
      </c>
      <c r="H32" s="103" t="str">
        <f>IFERROR(ROUNDDOWN(H31/B31,1),"")</f>
        <v/>
      </c>
      <c r="I32" s="107" t="s">
        <v>2</v>
      </c>
      <c r="K32" s="35" t="s">
        <v>95</v>
      </c>
      <c r="L32" s="103" t="str">
        <f>IF(P26=0,"",ROUNDDOWN(P26,1))</f>
        <v/>
      </c>
      <c r="M32" s="36"/>
      <c r="N32" s="37" t="s">
        <v>2</v>
      </c>
      <c r="O32" s="36"/>
      <c r="P32" s="37"/>
      <c r="Q32" s="38"/>
    </row>
    <row r="33" spans="1:24" ht="16.899999999999999" customHeight="1" thickTop="1" thickBot="1" x14ac:dyDescent="0.2">
      <c r="A33" s="606" t="s">
        <v>78</v>
      </c>
      <c r="B33" s="609" t="s">
        <v>109</v>
      </c>
      <c r="C33" s="610"/>
      <c r="D33" s="93" t="s">
        <v>17</v>
      </c>
      <c r="E33" s="15" t="s">
        <v>5</v>
      </c>
      <c r="F33" s="16" t="s">
        <v>18</v>
      </c>
      <c r="G33" s="16"/>
      <c r="H33" s="17"/>
      <c r="I33" s="18" t="s">
        <v>7</v>
      </c>
      <c r="K33" s="35"/>
      <c r="L33" s="39"/>
      <c r="M33" s="39"/>
      <c r="N33" s="631" t="s">
        <v>96</v>
      </c>
      <c r="O33" s="632"/>
      <c r="P33" s="122" t="str">
        <f>IF(L32="","",IFERROR(ROUNDDOWN(L32/L34*100,1),0))</f>
        <v/>
      </c>
      <c r="Q33" s="110" t="s">
        <v>97</v>
      </c>
    </row>
    <row r="34" spans="1:24" ht="16.899999999999999" customHeight="1" thickTop="1" thickBot="1" x14ac:dyDescent="0.2">
      <c r="A34" s="607"/>
      <c r="B34" s="611"/>
      <c r="C34" s="612"/>
      <c r="D34" s="19" t="s">
        <v>9</v>
      </c>
      <c r="E34" s="20"/>
      <c r="F34" s="21" t="s">
        <v>21</v>
      </c>
      <c r="G34" s="21" t="s">
        <v>29</v>
      </c>
      <c r="H34" s="103" t="str">
        <f>IFERROR(ROUNDDOWN(H33/B35,1),"")</f>
        <v/>
      </c>
      <c r="I34" s="104" t="s">
        <v>2</v>
      </c>
      <c r="K34" s="41" t="s">
        <v>98</v>
      </c>
      <c r="L34" s="111" t="str">
        <f>IF(N26=0,"",ROUNDDOWN(N26,1))</f>
        <v/>
      </c>
      <c r="M34" s="42"/>
      <c r="N34" s="43" t="s">
        <v>2</v>
      </c>
      <c r="O34" s="42"/>
      <c r="P34" s="43"/>
      <c r="Q34" s="43"/>
    </row>
    <row r="35" spans="1:24" ht="16.899999999999999" customHeight="1" thickTop="1" thickBot="1" x14ac:dyDescent="0.2">
      <c r="A35" s="607"/>
      <c r="B35" s="622"/>
      <c r="C35" s="624" t="s">
        <v>93</v>
      </c>
      <c r="D35" s="94" t="s">
        <v>12</v>
      </c>
      <c r="E35" s="20" t="s">
        <v>5</v>
      </c>
      <c r="F35" s="21" t="s">
        <v>13</v>
      </c>
      <c r="G35" s="21"/>
      <c r="H35" s="17"/>
      <c r="I35" s="23" t="s">
        <v>7</v>
      </c>
      <c r="K35" s="28"/>
      <c r="L35" s="28"/>
      <c r="M35" s="28"/>
      <c r="N35" s="28"/>
      <c r="O35" s="28"/>
      <c r="Q35" s="28"/>
    </row>
    <row r="36" spans="1:24" ht="16.899999999999999" customHeight="1" thickTop="1" thickBot="1" x14ac:dyDescent="0.2">
      <c r="A36" s="608"/>
      <c r="B36" s="623"/>
      <c r="C36" s="625"/>
      <c r="D36" s="95" t="s">
        <v>9</v>
      </c>
      <c r="E36" s="25"/>
      <c r="F36" s="26" t="s">
        <v>26</v>
      </c>
      <c r="G36" s="21" t="s">
        <v>30</v>
      </c>
      <c r="H36" s="103" t="str">
        <f>IFERROR(ROUNDDOWN(H35/B35,1),"")</f>
        <v/>
      </c>
      <c r="I36" s="107" t="s">
        <v>2</v>
      </c>
      <c r="K36" s="4"/>
      <c r="L36" s="629" t="s">
        <v>43</v>
      </c>
      <c r="M36" s="629"/>
      <c r="N36" s="629"/>
      <c r="O36" s="629"/>
      <c r="P36" s="629"/>
      <c r="Q36" s="629"/>
    </row>
    <row r="37" spans="1:24" ht="16.899999999999999" customHeight="1" thickBot="1" x14ac:dyDescent="0.2">
      <c r="A37" s="606" t="s">
        <v>79</v>
      </c>
      <c r="B37" s="609" t="s">
        <v>109</v>
      </c>
      <c r="C37" s="610"/>
      <c r="D37" s="93" t="s">
        <v>17</v>
      </c>
      <c r="E37" s="15" t="s">
        <v>5</v>
      </c>
      <c r="F37" s="16" t="s">
        <v>18</v>
      </c>
      <c r="G37" s="16"/>
      <c r="H37" s="17"/>
      <c r="I37" s="18" t="s">
        <v>7</v>
      </c>
      <c r="K37" s="4"/>
      <c r="L37" s="629"/>
      <c r="M37" s="629"/>
      <c r="N37" s="629"/>
      <c r="O37" s="629"/>
      <c r="P37" s="629"/>
      <c r="Q37" s="629"/>
      <c r="R37" s="47"/>
      <c r="S37" s="5"/>
    </row>
    <row r="38" spans="1:24" ht="16.899999999999999" customHeight="1" thickTop="1" thickBot="1" x14ac:dyDescent="0.2">
      <c r="A38" s="607"/>
      <c r="B38" s="611"/>
      <c r="C38" s="612"/>
      <c r="D38" s="19" t="s">
        <v>9</v>
      </c>
      <c r="E38" s="20"/>
      <c r="F38" s="21" t="s">
        <v>21</v>
      </c>
      <c r="G38" s="21" t="s">
        <v>31</v>
      </c>
      <c r="H38" s="103" t="str">
        <f>IFERROR(ROUNDDOWN(H37/B39,1),"")</f>
        <v/>
      </c>
      <c r="I38" s="104" t="s">
        <v>2</v>
      </c>
      <c r="K38" s="28"/>
      <c r="L38" s="4"/>
      <c r="M38" s="4"/>
      <c r="N38" s="4"/>
      <c r="O38" s="4"/>
      <c r="P38" s="4"/>
      <c r="Q38" s="4"/>
      <c r="R38" s="47"/>
      <c r="S38" s="5"/>
    </row>
    <row r="39" spans="1:24" ht="16.899999999999999" customHeight="1" thickTop="1" thickBot="1" x14ac:dyDescent="0.2">
      <c r="A39" s="607"/>
      <c r="B39" s="622"/>
      <c r="C39" s="624" t="s">
        <v>93</v>
      </c>
      <c r="D39" s="94" t="s">
        <v>12</v>
      </c>
      <c r="E39" s="20" t="s">
        <v>5</v>
      </c>
      <c r="F39" s="21" t="s">
        <v>13</v>
      </c>
      <c r="G39" s="21"/>
      <c r="H39" s="17"/>
      <c r="I39" s="23" t="s">
        <v>7</v>
      </c>
      <c r="K39" s="28"/>
      <c r="L39" s="4"/>
      <c r="M39" s="4"/>
      <c r="N39" s="4"/>
      <c r="O39" s="4"/>
      <c r="P39" s="4"/>
      <c r="Q39" s="4"/>
      <c r="R39" s="46"/>
      <c r="S39" s="5"/>
    </row>
    <row r="40" spans="1:24" ht="16.899999999999999" customHeight="1" thickTop="1" thickBot="1" x14ac:dyDescent="0.2">
      <c r="A40" s="608"/>
      <c r="B40" s="623"/>
      <c r="C40" s="625"/>
      <c r="D40" s="95" t="s">
        <v>9</v>
      </c>
      <c r="E40" s="25"/>
      <c r="F40" s="26" t="s">
        <v>26</v>
      </c>
      <c r="G40" s="21" t="s">
        <v>32</v>
      </c>
      <c r="H40" s="103" t="str">
        <f>IFERROR(ROUNDDOWN(H39/B39,1),"")</f>
        <v/>
      </c>
      <c r="I40" s="107" t="s">
        <v>2</v>
      </c>
      <c r="K40" s="28"/>
      <c r="L40" s="44"/>
      <c r="M40" s="44"/>
      <c r="N40" s="44"/>
      <c r="O40" s="45"/>
      <c r="P40" s="46"/>
      <c r="Q40" s="46"/>
      <c r="R40" s="44"/>
      <c r="S40" s="44"/>
      <c r="T40" s="44"/>
      <c r="U40" s="45"/>
      <c r="V40" s="46"/>
      <c r="W40" s="46"/>
      <c r="X40" s="5"/>
    </row>
    <row r="41" spans="1:24" ht="16.899999999999999" customHeight="1" thickBot="1" x14ac:dyDescent="0.2">
      <c r="A41" s="606" t="s">
        <v>80</v>
      </c>
      <c r="B41" s="609" t="s">
        <v>109</v>
      </c>
      <c r="C41" s="610"/>
      <c r="D41" s="93" t="s">
        <v>17</v>
      </c>
      <c r="E41" s="15" t="s">
        <v>5</v>
      </c>
      <c r="F41" s="16" t="s">
        <v>18</v>
      </c>
      <c r="G41" s="16"/>
      <c r="H41" s="17"/>
      <c r="I41" s="18" t="s">
        <v>7</v>
      </c>
      <c r="K41" s="28"/>
      <c r="L41" s="44"/>
      <c r="M41" s="44"/>
      <c r="N41" s="44"/>
      <c r="O41" s="45"/>
      <c r="P41" s="46"/>
      <c r="Q41" s="46"/>
      <c r="R41" s="48"/>
      <c r="S41" s="48"/>
      <c r="T41" s="48"/>
      <c r="U41" s="48"/>
      <c r="V41" s="48"/>
      <c r="W41" s="49"/>
      <c r="X41" s="5"/>
    </row>
    <row r="42" spans="1:24" ht="16.899999999999999" customHeight="1" thickTop="1" thickBot="1" x14ac:dyDescent="0.2">
      <c r="A42" s="607"/>
      <c r="B42" s="611"/>
      <c r="C42" s="612"/>
      <c r="D42" s="19" t="s">
        <v>9</v>
      </c>
      <c r="E42" s="20"/>
      <c r="F42" s="21" t="s">
        <v>21</v>
      </c>
      <c r="G42" s="21" t="s">
        <v>33</v>
      </c>
      <c r="H42" s="103" t="str">
        <f>IFERROR(ROUNDDOWN(H41/B43,1),"")</f>
        <v/>
      </c>
      <c r="I42" s="104" t="s">
        <v>2</v>
      </c>
      <c r="K42" s="28"/>
      <c r="L42" s="44"/>
      <c r="M42" s="44"/>
      <c r="N42" s="44"/>
      <c r="O42" s="45"/>
      <c r="P42" s="46"/>
      <c r="Q42" s="46"/>
      <c r="R42" s="33"/>
      <c r="S42" s="33"/>
      <c r="T42" s="28"/>
      <c r="U42" s="33"/>
      <c r="V42" s="28"/>
      <c r="W42" s="28"/>
      <c r="X42" s="5"/>
    </row>
    <row r="43" spans="1:24" ht="16.899999999999999" customHeight="1" thickTop="1" thickBot="1" x14ac:dyDescent="0.2">
      <c r="A43" s="607"/>
      <c r="B43" s="622"/>
      <c r="C43" s="624" t="s">
        <v>93</v>
      </c>
      <c r="D43" s="94" t="s">
        <v>12</v>
      </c>
      <c r="E43" s="20" t="s">
        <v>5</v>
      </c>
      <c r="F43" s="21" t="s">
        <v>13</v>
      </c>
      <c r="G43" s="21"/>
      <c r="H43" s="17"/>
      <c r="I43" s="23" t="s">
        <v>7</v>
      </c>
      <c r="K43" s="28"/>
      <c r="L43" s="33"/>
      <c r="M43" s="33"/>
      <c r="N43" s="28"/>
      <c r="O43" s="33"/>
      <c r="P43" s="28"/>
      <c r="Q43" s="28"/>
      <c r="R43" s="33"/>
      <c r="S43" s="33"/>
      <c r="T43" s="28"/>
      <c r="U43" s="33"/>
      <c r="V43" s="28"/>
      <c r="W43" s="28"/>
      <c r="X43" s="5"/>
    </row>
    <row r="44" spans="1:24" ht="16.899999999999999" customHeight="1" thickTop="1" thickBot="1" x14ac:dyDescent="0.2">
      <c r="A44" s="608"/>
      <c r="B44" s="623"/>
      <c r="C44" s="625"/>
      <c r="D44" s="95" t="s">
        <v>9</v>
      </c>
      <c r="E44" s="25"/>
      <c r="F44" s="26" t="s">
        <v>26</v>
      </c>
      <c r="G44" s="21" t="s">
        <v>34</v>
      </c>
      <c r="H44" s="103" t="str">
        <f>IFERROR(ROUNDDOWN(H43/B43,1),"")</f>
        <v/>
      </c>
      <c r="I44" s="107" t="s">
        <v>2</v>
      </c>
      <c r="K44" s="28"/>
      <c r="L44" s="33"/>
      <c r="M44" s="33"/>
      <c r="N44" s="28"/>
      <c r="O44" s="33"/>
      <c r="P44" s="28"/>
      <c r="Q44" s="28"/>
      <c r="R44" s="33"/>
      <c r="S44" s="33"/>
      <c r="T44" s="28"/>
      <c r="U44" s="33"/>
      <c r="V44" s="28"/>
      <c r="W44" s="28"/>
      <c r="X44" s="5"/>
    </row>
    <row r="45" spans="1:24" ht="16.899999999999999" customHeight="1" thickBot="1" x14ac:dyDescent="0.2">
      <c r="A45" s="606" t="s">
        <v>82</v>
      </c>
      <c r="B45" s="609" t="s">
        <v>109</v>
      </c>
      <c r="C45" s="610"/>
      <c r="D45" s="93" t="s">
        <v>17</v>
      </c>
      <c r="E45" s="15" t="s">
        <v>5</v>
      </c>
      <c r="F45" s="16" t="s">
        <v>18</v>
      </c>
      <c r="G45" s="16"/>
      <c r="H45" s="98"/>
      <c r="I45" s="18" t="s">
        <v>7</v>
      </c>
      <c r="K45" s="28"/>
      <c r="L45" s="33"/>
      <c r="M45" s="33"/>
      <c r="N45" s="28"/>
      <c r="O45" s="33"/>
      <c r="P45" s="28"/>
      <c r="Q45" s="28"/>
      <c r="R45" s="33"/>
      <c r="S45" s="33"/>
      <c r="T45" s="28"/>
      <c r="U45" s="33"/>
      <c r="V45" s="28"/>
      <c r="W45" s="28"/>
      <c r="X45" s="5"/>
    </row>
    <row r="46" spans="1:24" ht="16.899999999999999" customHeight="1" thickTop="1" thickBot="1" x14ac:dyDescent="0.2">
      <c r="A46" s="607"/>
      <c r="B46" s="611"/>
      <c r="C46" s="612"/>
      <c r="D46" s="19" t="s">
        <v>9</v>
      </c>
      <c r="E46" s="20"/>
      <c r="F46" s="21" t="s">
        <v>21</v>
      </c>
      <c r="G46" s="21" t="s">
        <v>35</v>
      </c>
      <c r="H46" s="103" t="str">
        <f>IFERROR(ROUNDDOWN(H45/B47,1),"")</f>
        <v/>
      </c>
      <c r="I46" s="104" t="s">
        <v>2</v>
      </c>
      <c r="K46" s="28"/>
      <c r="L46" s="33"/>
      <c r="M46" s="33"/>
      <c r="N46" s="28"/>
      <c r="O46" s="33"/>
      <c r="P46" s="28"/>
      <c r="Q46" s="28"/>
      <c r="R46" s="33"/>
      <c r="S46" s="33"/>
      <c r="T46" s="28"/>
      <c r="U46" s="33"/>
      <c r="V46" s="28"/>
      <c r="W46" s="28"/>
      <c r="X46" s="5"/>
    </row>
    <row r="47" spans="1:24" ht="16.899999999999999" customHeight="1" thickTop="1" thickBot="1" x14ac:dyDescent="0.2">
      <c r="A47" s="607"/>
      <c r="B47" s="622"/>
      <c r="C47" s="624" t="s">
        <v>93</v>
      </c>
      <c r="D47" s="94" t="s">
        <v>12</v>
      </c>
      <c r="E47" s="20" t="s">
        <v>5</v>
      </c>
      <c r="F47" s="21" t="s">
        <v>13</v>
      </c>
      <c r="G47" s="21"/>
      <c r="H47" s="17"/>
      <c r="I47" s="23" t="s">
        <v>7</v>
      </c>
      <c r="K47" s="28"/>
      <c r="L47" s="33"/>
      <c r="M47" s="33"/>
      <c r="N47" s="28"/>
      <c r="O47" s="33"/>
      <c r="P47" s="28"/>
      <c r="Q47" s="28"/>
    </row>
    <row r="48" spans="1:24" ht="16.899999999999999" customHeight="1" thickTop="1" thickBot="1" x14ac:dyDescent="0.2">
      <c r="A48" s="608"/>
      <c r="B48" s="623"/>
      <c r="C48" s="625"/>
      <c r="D48" s="95" t="s">
        <v>9</v>
      </c>
      <c r="E48" s="25"/>
      <c r="F48" s="26" t="s">
        <v>26</v>
      </c>
      <c r="G48" s="21" t="s">
        <v>36</v>
      </c>
      <c r="H48" s="103" t="str">
        <f>IFERROR(ROUNDDOWN(H47/B47,1),"")</f>
        <v/>
      </c>
      <c r="I48" s="107" t="s">
        <v>2</v>
      </c>
      <c r="K48" s="28"/>
      <c r="L48" s="33"/>
      <c r="M48" s="33"/>
      <c r="N48" s="28"/>
      <c r="O48" s="33"/>
      <c r="P48" s="28"/>
      <c r="Q48" s="28"/>
    </row>
    <row r="49" spans="1:18" ht="16.899999999999999" customHeight="1" thickBot="1" x14ac:dyDescent="0.2">
      <c r="A49" s="606" t="s">
        <v>84</v>
      </c>
      <c r="B49" s="609" t="s">
        <v>109</v>
      </c>
      <c r="C49" s="610"/>
      <c r="D49" s="93" t="s">
        <v>17</v>
      </c>
      <c r="E49" s="15" t="s">
        <v>5</v>
      </c>
      <c r="F49" s="16" t="s">
        <v>18</v>
      </c>
      <c r="G49" s="16"/>
      <c r="H49" s="17"/>
      <c r="I49" s="18" t="s">
        <v>7</v>
      </c>
      <c r="K49" s="28"/>
      <c r="L49" s="33"/>
      <c r="M49" s="33"/>
      <c r="N49" s="28"/>
      <c r="O49" s="33"/>
      <c r="P49" s="28"/>
      <c r="Q49" s="28"/>
    </row>
    <row r="50" spans="1:18" ht="16.899999999999999" customHeight="1" thickTop="1" thickBot="1" x14ac:dyDescent="0.2">
      <c r="A50" s="607"/>
      <c r="B50" s="611"/>
      <c r="C50" s="612"/>
      <c r="D50" s="19" t="s">
        <v>9</v>
      </c>
      <c r="E50" s="20"/>
      <c r="F50" s="21" t="s">
        <v>21</v>
      </c>
      <c r="G50" s="21" t="s">
        <v>37</v>
      </c>
      <c r="H50" s="103" t="str">
        <f>IFERROR(ROUNDDOWN(H49/B51,1),"")</f>
        <v/>
      </c>
      <c r="I50" s="104" t="s">
        <v>2</v>
      </c>
      <c r="K50" s="28"/>
    </row>
    <row r="51" spans="1:18" ht="16.899999999999999" customHeight="1" thickTop="1" thickBot="1" x14ac:dyDescent="0.2">
      <c r="A51" s="607"/>
      <c r="B51" s="622"/>
      <c r="C51" s="624" t="s">
        <v>93</v>
      </c>
      <c r="D51" s="94" t="s">
        <v>12</v>
      </c>
      <c r="E51" s="20" t="s">
        <v>5</v>
      </c>
      <c r="F51" s="21" t="s">
        <v>13</v>
      </c>
      <c r="G51" s="21"/>
      <c r="H51" s="17"/>
      <c r="I51" s="23" t="s">
        <v>7</v>
      </c>
      <c r="K51" s="28"/>
    </row>
    <row r="52" spans="1:18" ht="16.899999999999999" customHeight="1" thickTop="1" thickBot="1" x14ac:dyDescent="0.2">
      <c r="A52" s="608"/>
      <c r="B52" s="623"/>
      <c r="C52" s="625"/>
      <c r="D52" s="95" t="s">
        <v>9</v>
      </c>
      <c r="E52" s="25"/>
      <c r="F52" s="26" t="s">
        <v>26</v>
      </c>
      <c r="G52" s="50" t="s">
        <v>38</v>
      </c>
      <c r="H52" s="103" t="str">
        <f>IFERROR(ROUNDDOWN(H51/B51,1),"")</f>
        <v/>
      </c>
      <c r="I52" s="107" t="s">
        <v>2</v>
      </c>
      <c r="K52" s="28"/>
    </row>
    <row r="53" spans="1:18" s="56" customFormat="1" ht="6.75" customHeight="1" x14ac:dyDescent="0.15">
      <c r="A53" s="51"/>
      <c r="B53" s="51"/>
      <c r="C53" s="51"/>
      <c r="D53" s="52"/>
      <c r="E53" s="20"/>
      <c r="F53" s="53"/>
      <c r="G53" s="53"/>
      <c r="H53" s="54"/>
      <c r="I53" s="55"/>
      <c r="K53" s="28"/>
      <c r="L53" s="6"/>
      <c r="M53" s="6"/>
      <c r="N53" s="7"/>
      <c r="O53" s="6"/>
      <c r="P53" s="7"/>
      <c r="Q53" s="7"/>
      <c r="R53" s="52"/>
    </row>
  </sheetData>
  <mergeCells count="63">
    <mergeCell ref="H2:I2"/>
    <mergeCell ref="H1:I1"/>
    <mergeCell ref="J2:Q2"/>
    <mergeCell ref="J1:Q1"/>
    <mergeCell ref="A1:F2"/>
    <mergeCell ref="M24:N24"/>
    <mergeCell ref="O24:P24"/>
    <mergeCell ref="L36:Q37"/>
    <mergeCell ref="L31:N31"/>
    <mergeCell ref="N33:O33"/>
    <mergeCell ref="A21:A24"/>
    <mergeCell ref="B21:C22"/>
    <mergeCell ref="B23:B24"/>
    <mergeCell ref="C23:C24"/>
    <mergeCell ref="A49:A52"/>
    <mergeCell ref="B49:C50"/>
    <mergeCell ref="B51:B52"/>
    <mergeCell ref="C51:C52"/>
    <mergeCell ref="A41:A44"/>
    <mergeCell ref="B41:C42"/>
    <mergeCell ref="B43:B44"/>
    <mergeCell ref="C43:C44"/>
    <mergeCell ref="A45:A48"/>
    <mergeCell ref="B45:C46"/>
    <mergeCell ref="B47:B48"/>
    <mergeCell ref="C47:C48"/>
    <mergeCell ref="A37:A40"/>
    <mergeCell ref="B37:C38"/>
    <mergeCell ref="B39:B40"/>
    <mergeCell ref="C39:C40"/>
    <mergeCell ref="A25:A28"/>
    <mergeCell ref="B25:C26"/>
    <mergeCell ref="B27:B28"/>
    <mergeCell ref="C27:C28"/>
    <mergeCell ref="A29:A32"/>
    <mergeCell ref="B29:C30"/>
    <mergeCell ref="B31:B32"/>
    <mergeCell ref="C31:C32"/>
    <mergeCell ref="A33:A36"/>
    <mergeCell ref="B33:C34"/>
    <mergeCell ref="B35:B36"/>
    <mergeCell ref="C35:C36"/>
    <mergeCell ref="A13:A16"/>
    <mergeCell ref="B13:C14"/>
    <mergeCell ref="B15:B16"/>
    <mergeCell ref="C15:C16"/>
    <mergeCell ref="A17:A20"/>
    <mergeCell ref="B17:C18"/>
    <mergeCell ref="B19:B20"/>
    <mergeCell ref="C19:C20"/>
    <mergeCell ref="A3:Q3"/>
    <mergeCell ref="A4:I4"/>
    <mergeCell ref="F6:I6"/>
    <mergeCell ref="A8:I8"/>
    <mergeCell ref="A9:A12"/>
    <mergeCell ref="B9:C10"/>
    <mergeCell ref="L9:L10"/>
    <mergeCell ref="M9:P9"/>
    <mergeCell ref="M10:N10"/>
    <mergeCell ref="O10:P10"/>
    <mergeCell ref="B11:B12"/>
    <mergeCell ref="C11:C12"/>
    <mergeCell ref="K8:P8"/>
  </mergeCells>
  <phoneticPr fontId="1"/>
  <pageMargins left="0.41" right="0.25" top="0.45" bottom="0.39" header="0.24" footer="0.3"/>
  <pageSetup paperSize="9" scale="77" orientation="portrait" r:id="rId1"/>
  <headerFooter alignWithMargins="0">
    <oddHeader>&amp;R&amp;A</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U53"/>
  <sheetViews>
    <sheetView view="pageBreakPreview" zoomScaleNormal="100" zoomScaleSheetLayoutView="100" workbookViewId="0">
      <selection activeCell="B41" sqref="B41:C42"/>
    </sheetView>
  </sheetViews>
  <sheetFormatPr defaultColWidth="9" defaultRowHeight="11.25" x14ac:dyDescent="0.15"/>
  <cols>
    <col min="1" max="3" width="6.125" style="57" customWidth="1"/>
    <col min="4" max="4" width="27.75" style="4" customWidth="1"/>
    <col min="5" max="5" width="3.375" style="34" customWidth="1"/>
    <col min="6" max="6" width="9.5" style="58" customWidth="1"/>
    <col min="7" max="7" width="3.375" style="58" customWidth="1"/>
    <col min="8" max="8" width="9.5" style="59" customWidth="1"/>
    <col min="9" max="9" width="4.5" style="60" customWidth="1"/>
    <col min="10" max="10" width="3.375" style="4" customWidth="1"/>
    <col min="11" max="11" width="3.375" style="5" customWidth="1"/>
    <col min="12" max="12" width="9.5" style="6" customWidth="1"/>
    <col min="13" max="13" width="3.875" style="6" customWidth="1"/>
    <col min="14" max="14" width="9.5" style="7" customWidth="1"/>
    <col min="15" max="15" width="3.875" style="6" customWidth="1"/>
    <col min="16" max="16" width="9.5" style="7" customWidth="1"/>
    <col min="17" max="17" width="5.5" style="7" customWidth="1"/>
    <col min="18" max="19" width="9.375" style="61" customWidth="1"/>
    <col min="20" max="21" width="9.375" style="5" customWidth="1"/>
    <col min="22" max="23" width="9.375" style="4" customWidth="1"/>
    <col min="24" max="258" width="9" style="4"/>
    <col min="259" max="259" width="5.875" style="4" customWidth="1"/>
    <col min="260" max="260" width="25.5" style="4" bestFit="1" customWidth="1"/>
    <col min="261" max="261" width="2.75" style="4" customWidth="1"/>
    <col min="262" max="262" width="9.125" style="4" customWidth="1"/>
    <col min="263" max="263" width="2.375" style="4" customWidth="1"/>
    <col min="264" max="264" width="8" style="4" customWidth="1"/>
    <col min="265" max="265" width="4.25" style="4" customWidth="1"/>
    <col min="266" max="266" width="2" style="4" customWidth="1"/>
    <col min="267" max="267" width="5" style="4" customWidth="1"/>
    <col min="268" max="268" width="11.75" style="4" customWidth="1"/>
    <col min="269" max="269" width="2.5" style="4" customWidth="1"/>
    <col min="270" max="270" width="8.875" style="4" customWidth="1"/>
    <col min="271" max="271" width="2.5" style="4" customWidth="1"/>
    <col min="272" max="272" width="8.875" style="4" customWidth="1"/>
    <col min="273" max="273" width="6" style="4" customWidth="1"/>
    <col min="274" max="279" width="9.375" style="4" customWidth="1"/>
    <col min="280" max="514" width="9" style="4"/>
    <col min="515" max="515" width="5.875" style="4" customWidth="1"/>
    <col min="516" max="516" width="25.5" style="4" bestFit="1" customWidth="1"/>
    <col min="517" max="517" width="2.75" style="4" customWidth="1"/>
    <col min="518" max="518" width="9.125" style="4" customWidth="1"/>
    <col min="519" max="519" width="2.375" style="4" customWidth="1"/>
    <col min="520" max="520" width="8" style="4" customWidth="1"/>
    <col min="521" max="521" width="4.25" style="4" customWidth="1"/>
    <col min="522" max="522" width="2" style="4" customWidth="1"/>
    <col min="523" max="523" width="5" style="4" customWidth="1"/>
    <col min="524" max="524" width="11.75" style="4" customWidth="1"/>
    <col min="525" max="525" width="2.5" style="4" customWidth="1"/>
    <col min="526" max="526" width="8.875" style="4" customWidth="1"/>
    <col min="527" max="527" width="2.5" style="4" customWidth="1"/>
    <col min="528" max="528" width="8.875" style="4" customWidth="1"/>
    <col min="529" max="529" width="6" style="4" customWidth="1"/>
    <col min="530" max="535" width="9.375" style="4" customWidth="1"/>
    <col min="536" max="770" width="9" style="4"/>
    <col min="771" max="771" width="5.875" style="4" customWidth="1"/>
    <col min="772" max="772" width="25.5" style="4" bestFit="1" customWidth="1"/>
    <col min="773" max="773" width="2.75" style="4" customWidth="1"/>
    <col min="774" max="774" width="9.125" style="4" customWidth="1"/>
    <col min="775" max="775" width="2.375" style="4" customWidth="1"/>
    <col min="776" max="776" width="8" style="4" customWidth="1"/>
    <col min="777" max="777" width="4.25" style="4" customWidth="1"/>
    <col min="778" max="778" width="2" style="4" customWidth="1"/>
    <col min="779" max="779" width="5" style="4" customWidth="1"/>
    <col min="780" max="780" width="11.75" style="4" customWidth="1"/>
    <col min="781" max="781" width="2.5" style="4" customWidth="1"/>
    <col min="782" max="782" width="8.875" style="4" customWidth="1"/>
    <col min="783" max="783" width="2.5" style="4" customWidth="1"/>
    <col min="784" max="784" width="8.875" style="4" customWidth="1"/>
    <col min="785" max="785" width="6" style="4" customWidth="1"/>
    <col min="786" max="791" width="9.375" style="4" customWidth="1"/>
    <col min="792" max="1026" width="9" style="4"/>
    <col min="1027" max="1027" width="5.875" style="4" customWidth="1"/>
    <col min="1028" max="1028" width="25.5" style="4" bestFit="1" customWidth="1"/>
    <col min="1029" max="1029" width="2.75" style="4" customWidth="1"/>
    <col min="1030" max="1030" width="9.125" style="4" customWidth="1"/>
    <col min="1031" max="1031" width="2.375" style="4" customWidth="1"/>
    <col min="1032" max="1032" width="8" style="4" customWidth="1"/>
    <col min="1033" max="1033" width="4.25" style="4" customWidth="1"/>
    <col min="1034" max="1034" width="2" style="4" customWidth="1"/>
    <col min="1035" max="1035" width="5" style="4" customWidth="1"/>
    <col min="1036" max="1036" width="11.75" style="4" customWidth="1"/>
    <col min="1037" max="1037" width="2.5" style="4" customWidth="1"/>
    <col min="1038" max="1038" width="8.875" style="4" customWidth="1"/>
    <col min="1039" max="1039" width="2.5" style="4" customWidth="1"/>
    <col min="1040" max="1040" width="8.875" style="4" customWidth="1"/>
    <col min="1041" max="1041" width="6" style="4" customWidth="1"/>
    <col min="1042" max="1047" width="9.375" style="4" customWidth="1"/>
    <col min="1048" max="1282" width="9" style="4"/>
    <col min="1283" max="1283" width="5.875" style="4" customWidth="1"/>
    <col min="1284" max="1284" width="25.5" style="4" bestFit="1" customWidth="1"/>
    <col min="1285" max="1285" width="2.75" style="4" customWidth="1"/>
    <col min="1286" max="1286" width="9.125" style="4" customWidth="1"/>
    <col min="1287" max="1287" width="2.375" style="4" customWidth="1"/>
    <col min="1288" max="1288" width="8" style="4" customWidth="1"/>
    <col min="1289" max="1289" width="4.25" style="4" customWidth="1"/>
    <col min="1290" max="1290" width="2" style="4" customWidth="1"/>
    <col min="1291" max="1291" width="5" style="4" customWidth="1"/>
    <col min="1292" max="1292" width="11.75" style="4" customWidth="1"/>
    <col min="1293" max="1293" width="2.5" style="4" customWidth="1"/>
    <col min="1294" max="1294" width="8.875" style="4" customWidth="1"/>
    <col min="1295" max="1295" width="2.5" style="4" customWidth="1"/>
    <col min="1296" max="1296" width="8.875" style="4" customWidth="1"/>
    <col min="1297" max="1297" width="6" style="4" customWidth="1"/>
    <col min="1298" max="1303" width="9.375" style="4" customWidth="1"/>
    <col min="1304" max="1538" width="9" style="4"/>
    <col min="1539" max="1539" width="5.875" style="4" customWidth="1"/>
    <col min="1540" max="1540" width="25.5" style="4" bestFit="1" customWidth="1"/>
    <col min="1541" max="1541" width="2.75" style="4" customWidth="1"/>
    <col min="1542" max="1542" width="9.125" style="4" customWidth="1"/>
    <col min="1543" max="1543" width="2.375" style="4" customWidth="1"/>
    <col min="1544" max="1544" width="8" style="4" customWidth="1"/>
    <col min="1545" max="1545" width="4.25" style="4" customWidth="1"/>
    <col min="1546" max="1546" width="2" style="4" customWidth="1"/>
    <col min="1547" max="1547" width="5" style="4" customWidth="1"/>
    <col min="1548" max="1548" width="11.75" style="4" customWidth="1"/>
    <col min="1549" max="1549" width="2.5" style="4" customWidth="1"/>
    <col min="1550" max="1550" width="8.875" style="4" customWidth="1"/>
    <col min="1551" max="1551" width="2.5" style="4" customWidth="1"/>
    <col min="1552" max="1552" width="8.875" style="4" customWidth="1"/>
    <col min="1553" max="1553" width="6" style="4" customWidth="1"/>
    <col min="1554" max="1559" width="9.375" style="4" customWidth="1"/>
    <col min="1560" max="1794" width="9" style="4"/>
    <col min="1795" max="1795" width="5.875" style="4" customWidth="1"/>
    <col min="1796" max="1796" width="25.5" style="4" bestFit="1" customWidth="1"/>
    <col min="1797" max="1797" width="2.75" style="4" customWidth="1"/>
    <col min="1798" max="1798" width="9.125" style="4" customWidth="1"/>
    <col min="1799" max="1799" width="2.375" style="4" customWidth="1"/>
    <col min="1800" max="1800" width="8" style="4" customWidth="1"/>
    <col min="1801" max="1801" width="4.25" style="4" customWidth="1"/>
    <col min="1802" max="1802" width="2" style="4" customWidth="1"/>
    <col min="1803" max="1803" width="5" style="4" customWidth="1"/>
    <col min="1804" max="1804" width="11.75" style="4" customWidth="1"/>
    <col min="1805" max="1805" width="2.5" style="4" customWidth="1"/>
    <col min="1806" max="1806" width="8.875" style="4" customWidth="1"/>
    <col min="1807" max="1807" width="2.5" style="4" customWidth="1"/>
    <col min="1808" max="1808" width="8.875" style="4" customWidth="1"/>
    <col min="1809" max="1809" width="6" style="4" customWidth="1"/>
    <col min="1810" max="1815" width="9.375" style="4" customWidth="1"/>
    <col min="1816" max="2050" width="9" style="4"/>
    <col min="2051" max="2051" width="5.875" style="4" customWidth="1"/>
    <col min="2052" max="2052" width="25.5" style="4" bestFit="1" customWidth="1"/>
    <col min="2053" max="2053" width="2.75" style="4" customWidth="1"/>
    <col min="2054" max="2054" width="9.125" style="4" customWidth="1"/>
    <col min="2055" max="2055" width="2.375" style="4" customWidth="1"/>
    <col min="2056" max="2056" width="8" style="4" customWidth="1"/>
    <col min="2057" max="2057" width="4.25" style="4" customWidth="1"/>
    <col min="2058" max="2058" width="2" style="4" customWidth="1"/>
    <col min="2059" max="2059" width="5" style="4" customWidth="1"/>
    <col min="2060" max="2060" width="11.75" style="4" customWidth="1"/>
    <col min="2061" max="2061" width="2.5" style="4" customWidth="1"/>
    <col min="2062" max="2062" width="8.875" style="4" customWidth="1"/>
    <col min="2063" max="2063" width="2.5" style="4" customWidth="1"/>
    <col min="2064" max="2064" width="8.875" style="4" customWidth="1"/>
    <col min="2065" max="2065" width="6" style="4" customWidth="1"/>
    <col min="2066" max="2071" width="9.375" style="4" customWidth="1"/>
    <col min="2072" max="2306" width="9" style="4"/>
    <col min="2307" max="2307" width="5.875" style="4" customWidth="1"/>
    <col min="2308" max="2308" width="25.5" style="4" bestFit="1" customWidth="1"/>
    <col min="2309" max="2309" width="2.75" style="4" customWidth="1"/>
    <col min="2310" max="2310" width="9.125" style="4" customWidth="1"/>
    <col min="2311" max="2311" width="2.375" style="4" customWidth="1"/>
    <col min="2312" max="2312" width="8" style="4" customWidth="1"/>
    <col min="2313" max="2313" width="4.25" style="4" customWidth="1"/>
    <col min="2314" max="2314" width="2" style="4" customWidth="1"/>
    <col min="2315" max="2315" width="5" style="4" customWidth="1"/>
    <col min="2316" max="2316" width="11.75" style="4" customWidth="1"/>
    <col min="2317" max="2317" width="2.5" style="4" customWidth="1"/>
    <col min="2318" max="2318" width="8.875" style="4" customWidth="1"/>
    <col min="2319" max="2319" width="2.5" style="4" customWidth="1"/>
    <col min="2320" max="2320" width="8.875" style="4" customWidth="1"/>
    <col min="2321" max="2321" width="6" style="4" customWidth="1"/>
    <col min="2322" max="2327" width="9.375" style="4" customWidth="1"/>
    <col min="2328" max="2562" width="9" style="4"/>
    <col min="2563" max="2563" width="5.875" style="4" customWidth="1"/>
    <col min="2564" max="2564" width="25.5" style="4" bestFit="1" customWidth="1"/>
    <col min="2565" max="2565" width="2.75" style="4" customWidth="1"/>
    <col min="2566" max="2566" width="9.125" style="4" customWidth="1"/>
    <col min="2567" max="2567" width="2.375" style="4" customWidth="1"/>
    <col min="2568" max="2568" width="8" style="4" customWidth="1"/>
    <col min="2569" max="2569" width="4.25" style="4" customWidth="1"/>
    <col min="2570" max="2570" width="2" style="4" customWidth="1"/>
    <col min="2571" max="2571" width="5" style="4" customWidth="1"/>
    <col min="2572" max="2572" width="11.75" style="4" customWidth="1"/>
    <col min="2573" max="2573" width="2.5" style="4" customWidth="1"/>
    <col min="2574" max="2574" width="8.875" style="4" customWidth="1"/>
    <col min="2575" max="2575" width="2.5" style="4" customWidth="1"/>
    <col min="2576" max="2576" width="8.875" style="4" customWidth="1"/>
    <col min="2577" max="2577" width="6" style="4" customWidth="1"/>
    <col min="2578" max="2583" width="9.375" style="4" customWidth="1"/>
    <col min="2584" max="2818" width="9" style="4"/>
    <col min="2819" max="2819" width="5.875" style="4" customWidth="1"/>
    <col min="2820" max="2820" width="25.5" style="4" bestFit="1" customWidth="1"/>
    <col min="2821" max="2821" width="2.75" style="4" customWidth="1"/>
    <col min="2822" max="2822" width="9.125" style="4" customWidth="1"/>
    <col min="2823" max="2823" width="2.375" style="4" customWidth="1"/>
    <col min="2824" max="2824" width="8" style="4" customWidth="1"/>
    <col min="2825" max="2825" width="4.25" style="4" customWidth="1"/>
    <col min="2826" max="2826" width="2" style="4" customWidth="1"/>
    <col min="2827" max="2827" width="5" style="4" customWidth="1"/>
    <col min="2828" max="2828" width="11.75" style="4" customWidth="1"/>
    <col min="2829" max="2829" width="2.5" style="4" customWidth="1"/>
    <col min="2830" max="2830" width="8.875" style="4" customWidth="1"/>
    <col min="2831" max="2831" width="2.5" style="4" customWidth="1"/>
    <col min="2832" max="2832" width="8.875" style="4" customWidth="1"/>
    <col min="2833" max="2833" width="6" style="4" customWidth="1"/>
    <col min="2834" max="2839" width="9.375" style="4" customWidth="1"/>
    <col min="2840" max="3074" width="9" style="4"/>
    <col min="3075" max="3075" width="5.875" style="4" customWidth="1"/>
    <col min="3076" max="3076" width="25.5" style="4" bestFit="1" customWidth="1"/>
    <col min="3077" max="3077" width="2.75" style="4" customWidth="1"/>
    <col min="3078" max="3078" width="9.125" style="4" customWidth="1"/>
    <col min="3079" max="3079" width="2.375" style="4" customWidth="1"/>
    <col min="3080" max="3080" width="8" style="4" customWidth="1"/>
    <col min="3081" max="3081" width="4.25" style="4" customWidth="1"/>
    <col min="3082" max="3082" width="2" style="4" customWidth="1"/>
    <col min="3083" max="3083" width="5" style="4" customWidth="1"/>
    <col min="3084" max="3084" width="11.75" style="4" customWidth="1"/>
    <col min="3085" max="3085" width="2.5" style="4" customWidth="1"/>
    <col min="3086" max="3086" width="8.875" style="4" customWidth="1"/>
    <col min="3087" max="3087" width="2.5" style="4" customWidth="1"/>
    <col min="3088" max="3088" width="8.875" style="4" customWidth="1"/>
    <col min="3089" max="3089" width="6" style="4" customWidth="1"/>
    <col min="3090" max="3095" width="9.375" style="4" customWidth="1"/>
    <col min="3096" max="3330" width="9" style="4"/>
    <col min="3331" max="3331" width="5.875" style="4" customWidth="1"/>
    <col min="3332" max="3332" width="25.5" style="4" bestFit="1" customWidth="1"/>
    <col min="3333" max="3333" width="2.75" style="4" customWidth="1"/>
    <col min="3334" max="3334" width="9.125" style="4" customWidth="1"/>
    <col min="3335" max="3335" width="2.375" style="4" customWidth="1"/>
    <col min="3336" max="3336" width="8" style="4" customWidth="1"/>
    <col min="3337" max="3337" width="4.25" style="4" customWidth="1"/>
    <col min="3338" max="3338" width="2" style="4" customWidth="1"/>
    <col min="3339" max="3339" width="5" style="4" customWidth="1"/>
    <col min="3340" max="3340" width="11.75" style="4" customWidth="1"/>
    <col min="3341" max="3341" width="2.5" style="4" customWidth="1"/>
    <col min="3342" max="3342" width="8.875" style="4" customWidth="1"/>
    <col min="3343" max="3343" width="2.5" style="4" customWidth="1"/>
    <col min="3344" max="3344" width="8.875" style="4" customWidth="1"/>
    <col min="3345" max="3345" width="6" style="4" customWidth="1"/>
    <col min="3346" max="3351" width="9.375" style="4" customWidth="1"/>
    <col min="3352" max="3586" width="9" style="4"/>
    <col min="3587" max="3587" width="5.875" style="4" customWidth="1"/>
    <col min="3588" max="3588" width="25.5" style="4" bestFit="1" customWidth="1"/>
    <col min="3589" max="3589" width="2.75" style="4" customWidth="1"/>
    <col min="3590" max="3590" width="9.125" style="4" customWidth="1"/>
    <col min="3591" max="3591" width="2.375" style="4" customWidth="1"/>
    <col min="3592" max="3592" width="8" style="4" customWidth="1"/>
    <col min="3593" max="3593" width="4.25" style="4" customWidth="1"/>
    <col min="3594" max="3594" width="2" style="4" customWidth="1"/>
    <col min="3595" max="3595" width="5" style="4" customWidth="1"/>
    <col min="3596" max="3596" width="11.75" style="4" customWidth="1"/>
    <col min="3597" max="3597" width="2.5" style="4" customWidth="1"/>
    <col min="3598" max="3598" width="8.875" style="4" customWidth="1"/>
    <col min="3599" max="3599" width="2.5" style="4" customWidth="1"/>
    <col min="3600" max="3600" width="8.875" style="4" customWidth="1"/>
    <col min="3601" max="3601" width="6" style="4" customWidth="1"/>
    <col min="3602" max="3607" width="9.375" style="4" customWidth="1"/>
    <col min="3608" max="3842" width="9" style="4"/>
    <col min="3843" max="3843" width="5.875" style="4" customWidth="1"/>
    <col min="3844" max="3844" width="25.5" style="4" bestFit="1" customWidth="1"/>
    <col min="3845" max="3845" width="2.75" style="4" customWidth="1"/>
    <col min="3846" max="3846" width="9.125" style="4" customWidth="1"/>
    <col min="3847" max="3847" width="2.375" style="4" customWidth="1"/>
    <col min="3848" max="3848" width="8" style="4" customWidth="1"/>
    <col min="3849" max="3849" width="4.25" style="4" customWidth="1"/>
    <col min="3850" max="3850" width="2" style="4" customWidth="1"/>
    <col min="3851" max="3851" width="5" style="4" customWidth="1"/>
    <col min="3852" max="3852" width="11.75" style="4" customWidth="1"/>
    <col min="3853" max="3853" width="2.5" style="4" customWidth="1"/>
    <col min="3854" max="3854" width="8.875" style="4" customWidth="1"/>
    <col min="3855" max="3855" width="2.5" style="4" customWidth="1"/>
    <col min="3856" max="3856" width="8.875" style="4" customWidth="1"/>
    <col min="3857" max="3857" width="6" style="4" customWidth="1"/>
    <col min="3858" max="3863" width="9.375" style="4" customWidth="1"/>
    <col min="3864" max="4098" width="9" style="4"/>
    <col min="4099" max="4099" width="5.875" style="4" customWidth="1"/>
    <col min="4100" max="4100" width="25.5" style="4" bestFit="1" customWidth="1"/>
    <col min="4101" max="4101" width="2.75" style="4" customWidth="1"/>
    <col min="4102" max="4102" width="9.125" style="4" customWidth="1"/>
    <col min="4103" max="4103" width="2.375" style="4" customWidth="1"/>
    <col min="4104" max="4104" width="8" style="4" customWidth="1"/>
    <col min="4105" max="4105" width="4.25" style="4" customWidth="1"/>
    <col min="4106" max="4106" width="2" style="4" customWidth="1"/>
    <col min="4107" max="4107" width="5" style="4" customWidth="1"/>
    <col min="4108" max="4108" width="11.75" style="4" customWidth="1"/>
    <col min="4109" max="4109" width="2.5" style="4" customWidth="1"/>
    <col min="4110" max="4110" width="8.875" style="4" customWidth="1"/>
    <col min="4111" max="4111" width="2.5" style="4" customWidth="1"/>
    <col min="4112" max="4112" width="8.875" style="4" customWidth="1"/>
    <col min="4113" max="4113" width="6" style="4" customWidth="1"/>
    <col min="4114" max="4119" width="9.375" style="4" customWidth="1"/>
    <col min="4120" max="4354" width="9" style="4"/>
    <col min="4355" max="4355" width="5.875" style="4" customWidth="1"/>
    <col min="4356" max="4356" width="25.5" style="4" bestFit="1" customWidth="1"/>
    <col min="4357" max="4357" width="2.75" style="4" customWidth="1"/>
    <col min="4358" max="4358" width="9.125" style="4" customWidth="1"/>
    <col min="4359" max="4359" width="2.375" style="4" customWidth="1"/>
    <col min="4360" max="4360" width="8" style="4" customWidth="1"/>
    <col min="4361" max="4361" width="4.25" style="4" customWidth="1"/>
    <col min="4362" max="4362" width="2" style="4" customWidth="1"/>
    <col min="4363" max="4363" width="5" style="4" customWidth="1"/>
    <col min="4364" max="4364" width="11.75" style="4" customWidth="1"/>
    <col min="4365" max="4365" width="2.5" style="4" customWidth="1"/>
    <col min="4366" max="4366" width="8.875" style="4" customWidth="1"/>
    <col min="4367" max="4367" width="2.5" style="4" customWidth="1"/>
    <col min="4368" max="4368" width="8.875" style="4" customWidth="1"/>
    <col min="4369" max="4369" width="6" style="4" customWidth="1"/>
    <col min="4370" max="4375" width="9.375" style="4" customWidth="1"/>
    <col min="4376" max="4610" width="9" style="4"/>
    <col min="4611" max="4611" width="5.875" style="4" customWidth="1"/>
    <col min="4612" max="4612" width="25.5" style="4" bestFit="1" customWidth="1"/>
    <col min="4613" max="4613" width="2.75" style="4" customWidth="1"/>
    <col min="4614" max="4614" width="9.125" style="4" customWidth="1"/>
    <col min="4615" max="4615" width="2.375" style="4" customWidth="1"/>
    <col min="4616" max="4616" width="8" style="4" customWidth="1"/>
    <col min="4617" max="4617" width="4.25" style="4" customWidth="1"/>
    <col min="4618" max="4618" width="2" style="4" customWidth="1"/>
    <col min="4619" max="4619" width="5" style="4" customWidth="1"/>
    <col min="4620" max="4620" width="11.75" style="4" customWidth="1"/>
    <col min="4621" max="4621" width="2.5" style="4" customWidth="1"/>
    <col min="4622" max="4622" width="8.875" style="4" customWidth="1"/>
    <col min="4623" max="4623" width="2.5" style="4" customWidth="1"/>
    <col min="4624" max="4624" width="8.875" style="4" customWidth="1"/>
    <col min="4625" max="4625" width="6" style="4" customWidth="1"/>
    <col min="4626" max="4631" width="9.375" style="4" customWidth="1"/>
    <col min="4632" max="4866" width="9" style="4"/>
    <col min="4867" max="4867" width="5.875" style="4" customWidth="1"/>
    <col min="4868" max="4868" width="25.5" style="4" bestFit="1" customWidth="1"/>
    <col min="4869" max="4869" width="2.75" style="4" customWidth="1"/>
    <col min="4870" max="4870" width="9.125" style="4" customWidth="1"/>
    <col min="4871" max="4871" width="2.375" style="4" customWidth="1"/>
    <col min="4872" max="4872" width="8" style="4" customWidth="1"/>
    <col min="4873" max="4873" width="4.25" style="4" customWidth="1"/>
    <col min="4874" max="4874" width="2" style="4" customWidth="1"/>
    <col min="4875" max="4875" width="5" style="4" customWidth="1"/>
    <col min="4876" max="4876" width="11.75" style="4" customWidth="1"/>
    <col min="4877" max="4877" width="2.5" style="4" customWidth="1"/>
    <col min="4878" max="4878" width="8.875" style="4" customWidth="1"/>
    <col min="4879" max="4879" width="2.5" style="4" customWidth="1"/>
    <col min="4880" max="4880" width="8.875" style="4" customWidth="1"/>
    <col min="4881" max="4881" width="6" style="4" customWidth="1"/>
    <col min="4882" max="4887" width="9.375" style="4" customWidth="1"/>
    <col min="4888" max="5122" width="9" style="4"/>
    <col min="5123" max="5123" width="5.875" style="4" customWidth="1"/>
    <col min="5124" max="5124" width="25.5" style="4" bestFit="1" customWidth="1"/>
    <col min="5125" max="5125" width="2.75" style="4" customWidth="1"/>
    <col min="5126" max="5126" width="9.125" style="4" customWidth="1"/>
    <col min="5127" max="5127" width="2.375" style="4" customWidth="1"/>
    <col min="5128" max="5128" width="8" style="4" customWidth="1"/>
    <col min="5129" max="5129" width="4.25" style="4" customWidth="1"/>
    <col min="5130" max="5130" width="2" style="4" customWidth="1"/>
    <col min="5131" max="5131" width="5" style="4" customWidth="1"/>
    <col min="5132" max="5132" width="11.75" style="4" customWidth="1"/>
    <col min="5133" max="5133" width="2.5" style="4" customWidth="1"/>
    <col min="5134" max="5134" width="8.875" style="4" customWidth="1"/>
    <col min="5135" max="5135" width="2.5" style="4" customWidth="1"/>
    <col min="5136" max="5136" width="8.875" style="4" customWidth="1"/>
    <col min="5137" max="5137" width="6" style="4" customWidth="1"/>
    <col min="5138" max="5143" width="9.375" style="4" customWidth="1"/>
    <col min="5144" max="5378" width="9" style="4"/>
    <col min="5379" max="5379" width="5.875" style="4" customWidth="1"/>
    <col min="5380" max="5380" width="25.5" style="4" bestFit="1" customWidth="1"/>
    <col min="5381" max="5381" width="2.75" style="4" customWidth="1"/>
    <col min="5382" max="5382" width="9.125" style="4" customWidth="1"/>
    <col min="5383" max="5383" width="2.375" style="4" customWidth="1"/>
    <col min="5384" max="5384" width="8" style="4" customWidth="1"/>
    <col min="5385" max="5385" width="4.25" style="4" customWidth="1"/>
    <col min="5386" max="5386" width="2" style="4" customWidth="1"/>
    <col min="5387" max="5387" width="5" style="4" customWidth="1"/>
    <col min="5388" max="5388" width="11.75" style="4" customWidth="1"/>
    <col min="5389" max="5389" width="2.5" style="4" customWidth="1"/>
    <col min="5390" max="5390" width="8.875" style="4" customWidth="1"/>
    <col min="5391" max="5391" width="2.5" style="4" customWidth="1"/>
    <col min="5392" max="5392" width="8.875" style="4" customWidth="1"/>
    <col min="5393" max="5393" width="6" style="4" customWidth="1"/>
    <col min="5394" max="5399" width="9.375" style="4" customWidth="1"/>
    <col min="5400" max="5634" width="9" style="4"/>
    <col min="5635" max="5635" width="5.875" style="4" customWidth="1"/>
    <col min="5636" max="5636" width="25.5" style="4" bestFit="1" customWidth="1"/>
    <col min="5637" max="5637" width="2.75" style="4" customWidth="1"/>
    <col min="5638" max="5638" width="9.125" style="4" customWidth="1"/>
    <col min="5639" max="5639" width="2.375" style="4" customWidth="1"/>
    <col min="5640" max="5640" width="8" style="4" customWidth="1"/>
    <col min="5641" max="5641" width="4.25" style="4" customWidth="1"/>
    <col min="5642" max="5642" width="2" style="4" customWidth="1"/>
    <col min="5643" max="5643" width="5" style="4" customWidth="1"/>
    <col min="5644" max="5644" width="11.75" style="4" customWidth="1"/>
    <col min="5645" max="5645" width="2.5" style="4" customWidth="1"/>
    <col min="5646" max="5646" width="8.875" style="4" customWidth="1"/>
    <col min="5647" max="5647" width="2.5" style="4" customWidth="1"/>
    <col min="5648" max="5648" width="8.875" style="4" customWidth="1"/>
    <col min="5649" max="5649" width="6" style="4" customWidth="1"/>
    <col min="5650" max="5655" width="9.375" style="4" customWidth="1"/>
    <col min="5656" max="5890" width="9" style="4"/>
    <col min="5891" max="5891" width="5.875" style="4" customWidth="1"/>
    <col min="5892" max="5892" width="25.5" style="4" bestFit="1" customWidth="1"/>
    <col min="5893" max="5893" width="2.75" style="4" customWidth="1"/>
    <col min="5894" max="5894" width="9.125" style="4" customWidth="1"/>
    <col min="5895" max="5895" width="2.375" style="4" customWidth="1"/>
    <col min="5896" max="5896" width="8" style="4" customWidth="1"/>
    <col min="5897" max="5897" width="4.25" style="4" customWidth="1"/>
    <col min="5898" max="5898" width="2" style="4" customWidth="1"/>
    <col min="5899" max="5899" width="5" style="4" customWidth="1"/>
    <col min="5900" max="5900" width="11.75" style="4" customWidth="1"/>
    <col min="5901" max="5901" width="2.5" style="4" customWidth="1"/>
    <col min="5902" max="5902" width="8.875" style="4" customWidth="1"/>
    <col min="5903" max="5903" width="2.5" style="4" customWidth="1"/>
    <col min="5904" max="5904" width="8.875" style="4" customWidth="1"/>
    <col min="5905" max="5905" width="6" style="4" customWidth="1"/>
    <col min="5906" max="5911" width="9.375" style="4" customWidth="1"/>
    <col min="5912" max="6146" width="9" style="4"/>
    <col min="6147" max="6147" width="5.875" style="4" customWidth="1"/>
    <col min="6148" max="6148" width="25.5" style="4" bestFit="1" customWidth="1"/>
    <col min="6149" max="6149" width="2.75" style="4" customWidth="1"/>
    <col min="6150" max="6150" width="9.125" style="4" customWidth="1"/>
    <col min="6151" max="6151" width="2.375" style="4" customWidth="1"/>
    <col min="6152" max="6152" width="8" style="4" customWidth="1"/>
    <col min="6153" max="6153" width="4.25" style="4" customWidth="1"/>
    <col min="6154" max="6154" width="2" style="4" customWidth="1"/>
    <col min="6155" max="6155" width="5" style="4" customWidth="1"/>
    <col min="6156" max="6156" width="11.75" style="4" customWidth="1"/>
    <col min="6157" max="6157" width="2.5" style="4" customWidth="1"/>
    <col min="6158" max="6158" width="8.875" style="4" customWidth="1"/>
    <col min="6159" max="6159" width="2.5" style="4" customWidth="1"/>
    <col min="6160" max="6160" width="8.875" style="4" customWidth="1"/>
    <col min="6161" max="6161" width="6" style="4" customWidth="1"/>
    <col min="6162" max="6167" width="9.375" style="4" customWidth="1"/>
    <col min="6168" max="6402" width="9" style="4"/>
    <col min="6403" max="6403" width="5.875" style="4" customWidth="1"/>
    <col min="6404" max="6404" width="25.5" style="4" bestFit="1" customWidth="1"/>
    <col min="6405" max="6405" width="2.75" style="4" customWidth="1"/>
    <col min="6406" max="6406" width="9.125" style="4" customWidth="1"/>
    <col min="6407" max="6407" width="2.375" style="4" customWidth="1"/>
    <col min="6408" max="6408" width="8" style="4" customWidth="1"/>
    <col min="6409" max="6409" width="4.25" style="4" customWidth="1"/>
    <col min="6410" max="6410" width="2" style="4" customWidth="1"/>
    <col min="6411" max="6411" width="5" style="4" customWidth="1"/>
    <col min="6412" max="6412" width="11.75" style="4" customWidth="1"/>
    <col min="6413" max="6413" width="2.5" style="4" customWidth="1"/>
    <col min="6414" max="6414" width="8.875" style="4" customWidth="1"/>
    <col min="6415" max="6415" width="2.5" style="4" customWidth="1"/>
    <col min="6416" max="6416" width="8.875" style="4" customWidth="1"/>
    <col min="6417" max="6417" width="6" style="4" customWidth="1"/>
    <col min="6418" max="6423" width="9.375" style="4" customWidth="1"/>
    <col min="6424" max="6658" width="9" style="4"/>
    <col min="6659" max="6659" width="5.875" style="4" customWidth="1"/>
    <col min="6660" max="6660" width="25.5" style="4" bestFit="1" customWidth="1"/>
    <col min="6661" max="6661" width="2.75" style="4" customWidth="1"/>
    <col min="6662" max="6662" width="9.125" style="4" customWidth="1"/>
    <col min="6663" max="6663" width="2.375" style="4" customWidth="1"/>
    <col min="6664" max="6664" width="8" style="4" customWidth="1"/>
    <col min="6665" max="6665" width="4.25" style="4" customWidth="1"/>
    <col min="6666" max="6666" width="2" style="4" customWidth="1"/>
    <col min="6667" max="6667" width="5" style="4" customWidth="1"/>
    <col min="6668" max="6668" width="11.75" style="4" customWidth="1"/>
    <col min="6669" max="6669" width="2.5" style="4" customWidth="1"/>
    <col min="6670" max="6670" width="8.875" style="4" customWidth="1"/>
    <col min="6671" max="6671" width="2.5" style="4" customWidth="1"/>
    <col min="6672" max="6672" width="8.875" style="4" customWidth="1"/>
    <col min="6673" max="6673" width="6" style="4" customWidth="1"/>
    <col min="6674" max="6679" width="9.375" style="4" customWidth="1"/>
    <col min="6680" max="6914" width="9" style="4"/>
    <col min="6915" max="6915" width="5.875" style="4" customWidth="1"/>
    <col min="6916" max="6916" width="25.5" style="4" bestFit="1" customWidth="1"/>
    <col min="6917" max="6917" width="2.75" style="4" customWidth="1"/>
    <col min="6918" max="6918" width="9.125" style="4" customWidth="1"/>
    <col min="6919" max="6919" width="2.375" style="4" customWidth="1"/>
    <col min="6920" max="6920" width="8" style="4" customWidth="1"/>
    <col min="6921" max="6921" width="4.25" style="4" customWidth="1"/>
    <col min="6922" max="6922" width="2" style="4" customWidth="1"/>
    <col min="6923" max="6923" width="5" style="4" customWidth="1"/>
    <col min="6924" max="6924" width="11.75" style="4" customWidth="1"/>
    <col min="6925" max="6925" width="2.5" style="4" customWidth="1"/>
    <col min="6926" max="6926" width="8.875" style="4" customWidth="1"/>
    <col min="6927" max="6927" width="2.5" style="4" customWidth="1"/>
    <col min="6928" max="6928" width="8.875" style="4" customWidth="1"/>
    <col min="6929" max="6929" width="6" style="4" customWidth="1"/>
    <col min="6930" max="6935" width="9.375" style="4" customWidth="1"/>
    <col min="6936" max="7170" width="9" style="4"/>
    <col min="7171" max="7171" width="5.875" style="4" customWidth="1"/>
    <col min="7172" max="7172" width="25.5" style="4" bestFit="1" customWidth="1"/>
    <col min="7173" max="7173" width="2.75" style="4" customWidth="1"/>
    <col min="7174" max="7174" width="9.125" style="4" customWidth="1"/>
    <col min="7175" max="7175" width="2.375" style="4" customWidth="1"/>
    <col min="7176" max="7176" width="8" style="4" customWidth="1"/>
    <col min="7177" max="7177" width="4.25" style="4" customWidth="1"/>
    <col min="7178" max="7178" width="2" style="4" customWidth="1"/>
    <col min="7179" max="7179" width="5" style="4" customWidth="1"/>
    <col min="7180" max="7180" width="11.75" style="4" customWidth="1"/>
    <col min="7181" max="7181" width="2.5" style="4" customWidth="1"/>
    <col min="7182" max="7182" width="8.875" style="4" customWidth="1"/>
    <col min="7183" max="7183" width="2.5" style="4" customWidth="1"/>
    <col min="7184" max="7184" width="8.875" style="4" customWidth="1"/>
    <col min="7185" max="7185" width="6" style="4" customWidth="1"/>
    <col min="7186" max="7191" width="9.375" style="4" customWidth="1"/>
    <col min="7192" max="7426" width="9" style="4"/>
    <col min="7427" max="7427" width="5.875" style="4" customWidth="1"/>
    <col min="7428" max="7428" width="25.5" style="4" bestFit="1" customWidth="1"/>
    <col min="7429" max="7429" width="2.75" style="4" customWidth="1"/>
    <col min="7430" max="7430" width="9.125" style="4" customWidth="1"/>
    <col min="7431" max="7431" width="2.375" style="4" customWidth="1"/>
    <col min="7432" max="7432" width="8" style="4" customWidth="1"/>
    <col min="7433" max="7433" width="4.25" style="4" customWidth="1"/>
    <col min="7434" max="7434" width="2" style="4" customWidth="1"/>
    <col min="7435" max="7435" width="5" style="4" customWidth="1"/>
    <col min="7436" max="7436" width="11.75" style="4" customWidth="1"/>
    <col min="7437" max="7437" width="2.5" style="4" customWidth="1"/>
    <col min="7438" max="7438" width="8.875" style="4" customWidth="1"/>
    <col min="7439" max="7439" width="2.5" style="4" customWidth="1"/>
    <col min="7440" max="7440" width="8.875" style="4" customWidth="1"/>
    <col min="7441" max="7441" width="6" style="4" customWidth="1"/>
    <col min="7442" max="7447" width="9.375" style="4" customWidth="1"/>
    <col min="7448" max="7682" width="9" style="4"/>
    <col min="7683" max="7683" width="5.875" style="4" customWidth="1"/>
    <col min="7684" max="7684" width="25.5" style="4" bestFit="1" customWidth="1"/>
    <col min="7685" max="7685" width="2.75" style="4" customWidth="1"/>
    <col min="7686" max="7686" width="9.125" style="4" customWidth="1"/>
    <col min="7687" max="7687" width="2.375" style="4" customWidth="1"/>
    <col min="7688" max="7688" width="8" style="4" customWidth="1"/>
    <col min="7689" max="7689" width="4.25" style="4" customWidth="1"/>
    <col min="7690" max="7690" width="2" style="4" customWidth="1"/>
    <col min="7691" max="7691" width="5" style="4" customWidth="1"/>
    <col min="7692" max="7692" width="11.75" style="4" customWidth="1"/>
    <col min="7693" max="7693" width="2.5" style="4" customWidth="1"/>
    <col min="7694" max="7694" width="8.875" style="4" customWidth="1"/>
    <col min="7695" max="7695" width="2.5" style="4" customWidth="1"/>
    <col min="7696" max="7696" width="8.875" style="4" customWidth="1"/>
    <col min="7697" max="7697" width="6" style="4" customWidth="1"/>
    <col min="7698" max="7703" width="9.375" style="4" customWidth="1"/>
    <col min="7704" max="7938" width="9" style="4"/>
    <col min="7939" max="7939" width="5.875" style="4" customWidth="1"/>
    <col min="7940" max="7940" width="25.5" style="4" bestFit="1" customWidth="1"/>
    <col min="7941" max="7941" width="2.75" style="4" customWidth="1"/>
    <col min="7942" max="7942" width="9.125" style="4" customWidth="1"/>
    <col min="7943" max="7943" width="2.375" style="4" customWidth="1"/>
    <col min="7944" max="7944" width="8" style="4" customWidth="1"/>
    <col min="7945" max="7945" width="4.25" style="4" customWidth="1"/>
    <col min="7946" max="7946" width="2" style="4" customWidth="1"/>
    <col min="7947" max="7947" width="5" style="4" customWidth="1"/>
    <col min="7948" max="7948" width="11.75" style="4" customWidth="1"/>
    <col min="7949" max="7949" width="2.5" style="4" customWidth="1"/>
    <col min="7950" max="7950" width="8.875" style="4" customWidth="1"/>
    <col min="7951" max="7951" width="2.5" style="4" customWidth="1"/>
    <col min="7952" max="7952" width="8.875" style="4" customWidth="1"/>
    <col min="7953" max="7953" width="6" style="4" customWidth="1"/>
    <col min="7954" max="7959" width="9.375" style="4" customWidth="1"/>
    <col min="7960" max="8194" width="9" style="4"/>
    <col min="8195" max="8195" width="5.875" style="4" customWidth="1"/>
    <col min="8196" max="8196" width="25.5" style="4" bestFit="1" customWidth="1"/>
    <col min="8197" max="8197" width="2.75" style="4" customWidth="1"/>
    <col min="8198" max="8198" width="9.125" style="4" customWidth="1"/>
    <col min="8199" max="8199" width="2.375" style="4" customWidth="1"/>
    <col min="8200" max="8200" width="8" style="4" customWidth="1"/>
    <col min="8201" max="8201" width="4.25" style="4" customWidth="1"/>
    <col min="8202" max="8202" width="2" style="4" customWidth="1"/>
    <col min="8203" max="8203" width="5" style="4" customWidth="1"/>
    <col min="8204" max="8204" width="11.75" style="4" customWidth="1"/>
    <col min="8205" max="8205" width="2.5" style="4" customWidth="1"/>
    <col min="8206" max="8206" width="8.875" style="4" customWidth="1"/>
    <col min="8207" max="8207" width="2.5" style="4" customWidth="1"/>
    <col min="8208" max="8208" width="8.875" style="4" customWidth="1"/>
    <col min="8209" max="8209" width="6" style="4" customWidth="1"/>
    <col min="8210" max="8215" width="9.375" style="4" customWidth="1"/>
    <col min="8216" max="8450" width="9" style="4"/>
    <col min="8451" max="8451" width="5.875" style="4" customWidth="1"/>
    <col min="8452" max="8452" width="25.5" style="4" bestFit="1" customWidth="1"/>
    <col min="8453" max="8453" width="2.75" style="4" customWidth="1"/>
    <col min="8454" max="8454" width="9.125" style="4" customWidth="1"/>
    <col min="8455" max="8455" width="2.375" style="4" customWidth="1"/>
    <col min="8456" max="8456" width="8" style="4" customWidth="1"/>
    <col min="8457" max="8457" width="4.25" style="4" customWidth="1"/>
    <col min="8458" max="8458" width="2" style="4" customWidth="1"/>
    <col min="8459" max="8459" width="5" style="4" customWidth="1"/>
    <col min="8460" max="8460" width="11.75" style="4" customWidth="1"/>
    <col min="8461" max="8461" width="2.5" style="4" customWidth="1"/>
    <col min="8462" max="8462" width="8.875" style="4" customWidth="1"/>
    <col min="8463" max="8463" width="2.5" style="4" customWidth="1"/>
    <col min="8464" max="8464" width="8.875" style="4" customWidth="1"/>
    <col min="8465" max="8465" width="6" style="4" customWidth="1"/>
    <col min="8466" max="8471" width="9.375" style="4" customWidth="1"/>
    <col min="8472" max="8706" width="9" style="4"/>
    <col min="8707" max="8707" width="5.875" style="4" customWidth="1"/>
    <col min="8708" max="8708" width="25.5" style="4" bestFit="1" customWidth="1"/>
    <col min="8709" max="8709" width="2.75" style="4" customWidth="1"/>
    <col min="8710" max="8710" width="9.125" style="4" customWidth="1"/>
    <col min="8711" max="8711" width="2.375" style="4" customWidth="1"/>
    <col min="8712" max="8712" width="8" style="4" customWidth="1"/>
    <col min="8713" max="8713" width="4.25" style="4" customWidth="1"/>
    <col min="8714" max="8714" width="2" style="4" customWidth="1"/>
    <col min="8715" max="8715" width="5" style="4" customWidth="1"/>
    <col min="8716" max="8716" width="11.75" style="4" customWidth="1"/>
    <col min="8717" max="8717" width="2.5" style="4" customWidth="1"/>
    <col min="8718" max="8718" width="8.875" style="4" customWidth="1"/>
    <col min="8719" max="8719" width="2.5" style="4" customWidth="1"/>
    <col min="8720" max="8720" width="8.875" style="4" customWidth="1"/>
    <col min="8721" max="8721" width="6" style="4" customWidth="1"/>
    <col min="8722" max="8727" width="9.375" style="4" customWidth="1"/>
    <col min="8728" max="8962" width="9" style="4"/>
    <col min="8963" max="8963" width="5.875" style="4" customWidth="1"/>
    <col min="8964" max="8964" width="25.5" style="4" bestFit="1" customWidth="1"/>
    <col min="8965" max="8965" width="2.75" style="4" customWidth="1"/>
    <col min="8966" max="8966" width="9.125" style="4" customWidth="1"/>
    <col min="8967" max="8967" width="2.375" style="4" customWidth="1"/>
    <col min="8968" max="8968" width="8" style="4" customWidth="1"/>
    <col min="8969" max="8969" width="4.25" style="4" customWidth="1"/>
    <col min="8970" max="8970" width="2" style="4" customWidth="1"/>
    <col min="8971" max="8971" width="5" style="4" customWidth="1"/>
    <col min="8972" max="8972" width="11.75" style="4" customWidth="1"/>
    <col min="8973" max="8973" width="2.5" style="4" customWidth="1"/>
    <col min="8974" max="8974" width="8.875" style="4" customWidth="1"/>
    <col min="8975" max="8975" width="2.5" style="4" customWidth="1"/>
    <col min="8976" max="8976" width="8.875" style="4" customWidth="1"/>
    <col min="8977" max="8977" width="6" style="4" customWidth="1"/>
    <col min="8978" max="8983" width="9.375" style="4" customWidth="1"/>
    <col min="8984" max="9218" width="9" style="4"/>
    <col min="9219" max="9219" width="5.875" style="4" customWidth="1"/>
    <col min="9220" max="9220" width="25.5" style="4" bestFit="1" customWidth="1"/>
    <col min="9221" max="9221" width="2.75" style="4" customWidth="1"/>
    <col min="9222" max="9222" width="9.125" style="4" customWidth="1"/>
    <col min="9223" max="9223" width="2.375" style="4" customWidth="1"/>
    <col min="9224" max="9224" width="8" style="4" customWidth="1"/>
    <col min="9225" max="9225" width="4.25" style="4" customWidth="1"/>
    <col min="9226" max="9226" width="2" style="4" customWidth="1"/>
    <col min="9227" max="9227" width="5" style="4" customWidth="1"/>
    <col min="9228" max="9228" width="11.75" style="4" customWidth="1"/>
    <col min="9229" max="9229" width="2.5" style="4" customWidth="1"/>
    <col min="9230" max="9230" width="8.875" style="4" customWidth="1"/>
    <col min="9231" max="9231" width="2.5" style="4" customWidth="1"/>
    <col min="9232" max="9232" width="8.875" style="4" customWidth="1"/>
    <col min="9233" max="9233" width="6" style="4" customWidth="1"/>
    <col min="9234" max="9239" width="9.375" style="4" customWidth="1"/>
    <col min="9240" max="9474" width="9" style="4"/>
    <col min="9475" max="9475" width="5.875" style="4" customWidth="1"/>
    <col min="9476" max="9476" width="25.5" style="4" bestFit="1" customWidth="1"/>
    <col min="9477" max="9477" width="2.75" style="4" customWidth="1"/>
    <col min="9478" max="9478" width="9.125" style="4" customWidth="1"/>
    <col min="9479" max="9479" width="2.375" style="4" customWidth="1"/>
    <col min="9480" max="9480" width="8" style="4" customWidth="1"/>
    <col min="9481" max="9481" width="4.25" style="4" customWidth="1"/>
    <col min="9482" max="9482" width="2" style="4" customWidth="1"/>
    <col min="9483" max="9483" width="5" style="4" customWidth="1"/>
    <col min="9484" max="9484" width="11.75" style="4" customWidth="1"/>
    <col min="9485" max="9485" width="2.5" style="4" customWidth="1"/>
    <col min="9486" max="9486" width="8.875" style="4" customWidth="1"/>
    <col min="9487" max="9487" width="2.5" style="4" customWidth="1"/>
    <col min="9488" max="9488" width="8.875" style="4" customWidth="1"/>
    <col min="9489" max="9489" width="6" style="4" customWidth="1"/>
    <col min="9490" max="9495" width="9.375" style="4" customWidth="1"/>
    <col min="9496" max="9730" width="9" style="4"/>
    <col min="9731" max="9731" width="5.875" style="4" customWidth="1"/>
    <col min="9732" max="9732" width="25.5" style="4" bestFit="1" customWidth="1"/>
    <col min="9733" max="9733" width="2.75" style="4" customWidth="1"/>
    <col min="9734" max="9734" width="9.125" style="4" customWidth="1"/>
    <col min="9735" max="9735" width="2.375" style="4" customWidth="1"/>
    <col min="9736" max="9736" width="8" style="4" customWidth="1"/>
    <col min="9737" max="9737" width="4.25" style="4" customWidth="1"/>
    <col min="9738" max="9738" width="2" style="4" customWidth="1"/>
    <col min="9739" max="9739" width="5" style="4" customWidth="1"/>
    <col min="9740" max="9740" width="11.75" style="4" customWidth="1"/>
    <col min="9741" max="9741" width="2.5" style="4" customWidth="1"/>
    <col min="9742" max="9742" width="8.875" style="4" customWidth="1"/>
    <col min="9743" max="9743" width="2.5" style="4" customWidth="1"/>
    <col min="9744" max="9744" width="8.875" style="4" customWidth="1"/>
    <col min="9745" max="9745" width="6" style="4" customWidth="1"/>
    <col min="9746" max="9751" width="9.375" style="4" customWidth="1"/>
    <col min="9752" max="9986" width="9" style="4"/>
    <col min="9987" max="9987" width="5.875" style="4" customWidth="1"/>
    <col min="9988" max="9988" width="25.5" style="4" bestFit="1" customWidth="1"/>
    <col min="9989" max="9989" width="2.75" style="4" customWidth="1"/>
    <col min="9990" max="9990" width="9.125" style="4" customWidth="1"/>
    <col min="9991" max="9991" width="2.375" style="4" customWidth="1"/>
    <col min="9992" max="9992" width="8" style="4" customWidth="1"/>
    <col min="9993" max="9993" width="4.25" style="4" customWidth="1"/>
    <col min="9994" max="9994" width="2" style="4" customWidth="1"/>
    <col min="9995" max="9995" width="5" style="4" customWidth="1"/>
    <col min="9996" max="9996" width="11.75" style="4" customWidth="1"/>
    <col min="9997" max="9997" width="2.5" style="4" customWidth="1"/>
    <col min="9998" max="9998" width="8.875" style="4" customWidth="1"/>
    <col min="9999" max="9999" width="2.5" style="4" customWidth="1"/>
    <col min="10000" max="10000" width="8.875" style="4" customWidth="1"/>
    <col min="10001" max="10001" width="6" style="4" customWidth="1"/>
    <col min="10002" max="10007" width="9.375" style="4" customWidth="1"/>
    <col min="10008" max="10242" width="9" style="4"/>
    <col min="10243" max="10243" width="5.875" style="4" customWidth="1"/>
    <col min="10244" max="10244" width="25.5" style="4" bestFit="1" customWidth="1"/>
    <col min="10245" max="10245" width="2.75" style="4" customWidth="1"/>
    <col min="10246" max="10246" width="9.125" style="4" customWidth="1"/>
    <col min="10247" max="10247" width="2.375" style="4" customWidth="1"/>
    <col min="10248" max="10248" width="8" style="4" customWidth="1"/>
    <col min="10249" max="10249" width="4.25" style="4" customWidth="1"/>
    <col min="10250" max="10250" width="2" style="4" customWidth="1"/>
    <col min="10251" max="10251" width="5" style="4" customWidth="1"/>
    <col min="10252" max="10252" width="11.75" style="4" customWidth="1"/>
    <col min="10253" max="10253" width="2.5" style="4" customWidth="1"/>
    <col min="10254" max="10254" width="8.875" style="4" customWidth="1"/>
    <col min="10255" max="10255" width="2.5" style="4" customWidth="1"/>
    <col min="10256" max="10256" width="8.875" style="4" customWidth="1"/>
    <col min="10257" max="10257" width="6" style="4" customWidth="1"/>
    <col min="10258" max="10263" width="9.375" style="4" customWidth="1"/>
    <col min="10264" max="10498" width="9" style="4"/>
    <col min="10499" max="10499" width="5.875" style="4" customWidth="1"/>
    <col min="10500" max="10500" width="25.5" style="4" bestFit="1" customWidth="1"/>
    <col min="10501" max="10501" width="2.75" style="4" customWidth="1"/>
    <col min="10502" max="10502" width="9.125" style="4" customWidth="1"/>
    <col min="10503" max="10503" width="2.375" style="4" customWidth="1"/>
    <col min="10504" max="10504" width="8" style="4" customWidth="1"/>
    <col min="10505" max="10505" width="4.25" style="4" customWidth="1"/>
    <col min="10506" max="10506" width="2" style="4" customWidth="1"/>
    <col min="10507" max="10507" width="5" style="4" customWidth="1"/>
    <col min="10508" max="10508" width="11.75" style="4" customWidth="1"/>
    <col min="10509" max="10509" width="2.5" style="4" customWidth="1"/>
    <col min="10510" max="10510" width="8.875" style="4" customWidth="1"/>
    <col min="10511" max="10511" width="2.5" style="4" customWidth="1"/>
    <col min="10512" max="10512" width="8.875" style="4" customWidth="1"/>
    <col min="10513" max="10513" width="6" style="4" customWidth="1"/>
    <col min="10514" max="10519" width="9.375" style="4" customWidth="1"/>
    <col min="10520" max="10754" width="9" style="4"/>
    <col min="10755" max="10755" width="5.875" style="4" customWidth="1"/>
    <col min="10756" max="10756" width="25.5" style="4" bestFit="1" customWidth="1"/>
    <col min="10757" max="10757" width="2.75" style="4" customWidth="1"/>
    <col min="10758" max="10758" width="9.125" style="4" customWidth="1"/>
    <col min="10759" max="10759" width="2.375" style="4" customWidth="1"/>
    <col min="10760" max="10760" width="8" style="4" customWidth="1"/>
    <col min="10761" max="10761" width="4.25" style="4" customWidth="1"/>
    <col min="10762" max="10762" width="2" style="4" customWidth="1"/>
    <col min="10763" max="10763" width="5" style="4" customWidth="1"/>
    <col min="10764" max="10764" width="11.75" style="4" customWidth="1"/>
    <col min="10765" max="10765" width="2.5" style="4" customWidth="1"/>
    <col min="10766" max="10766" width="8.875" style="4" customWidth="1"/>
    <col min="10767" max="10767" width="2.5" style="4" customWidth="1"/>
    <col min="10768" max="10768" width="8.875" style="4" customWidth="1"/>
    <col min="10769" max="10769" width="6" style="4" customWidth="1"/>
    <col min="10770" max="10775" width="9.375" style="4" customWidth="1"/>
    <col min="10776" max="11010" width="9" style="4"/>
    <col min="11011" max="11011" width="5.875" style="4" customWidth="1"/>
    <col min="11012" max="11012" width="25.5" style="4" bestFit="1" customWidth="1"/>
    <col min="11013" max="11013" width="2.75" style="4" customWidth="1"/>
    <col min="11014" max="11014" width="9.125" style="4" customWidth="1"/>
    <col min="11015" max="11015" width="2.375" style="4" customWidth="1"/>
    <col min="11016" max="11016" width="8" style="4" customWidth="1"/>
    <col min="11017" max="11017" width="4.25" style="4" customWidth="1"/>
    <col min="11018" max="11018" width="2" style="4" customWidth="1"/>
    <col min="11019" max="11019" width="5" style="4" customWidth="1"/>
    <col min="11020" max="11020" width="11.75" style="4" customWidth="1"/>
    <col min="11021" max="11021" width="2.5" style="4" customWidth="1"/>
    <col min="11022" max="11022" width="8.875" style="4" customWidth="1"/>
    <col min="11023" max="11023" width="2.5" style="4" customWidth="1"/>
    <col min="11024" max="11024" width="8.875" style="4" customWidth="1"/>
    <col min="11025" max="11025" width="6" style="4" customWidth="1"/>
    <col min="11026" max="11031" width="9.375" style="4" customWidth="1"/>
    <col min="11032" max="11266" width="9" style="4"/>
    <col min="11267" max="11267" width="5.875" style="4" customWidth="1"/>
    <col min="11268" max="11268" width="25.5" style="4" bestFit="1" customWidth="1"/>
    <col min="11269" max="11269" width="2.75" style="4" customWidth="1"/>
    <col min="11270" max="11270" width="9.125" style="4" customWidth="1"/>
    <col min="11271" max="11271" width="2.375" style="4" customWidth="1"/>
    <col min="11272" max="11272" width="8" style="4" customWidth="1"/>
    <col min="11273" max="11273" width="4.25" style="4" customWidth="1"/>
    <col min="11274" max="11274" width="2" style="4" customWidth="1"/>
    <col min="11275" max="11275" width="5" style="4" customWidth="1"/>
    <col min="11276" max="11276" width="11.75" style="4" customWidth="1"/>
    <col min="11277" max="11277" width="2.5" style="4" customWidth="1"/>
    <col min="11278" max="11278" width="8.875" style="4" customWidth="1"/>
    <col min="11279" max="11279" width="2.5" style="4" customWidth="1"/>
    <col min="11280" max="11280" width="8.875" style="4" customWidth="1"/>
    <col min="11281" max="11281" width="6" style="4" customWidth="1"/>
    <col min="11282" max="11287" width="9.375" style="4" customWidth="1"/>
    <col min="11288" max="11522" width="9" style="4"/>
    <col min="11523" max="11523" width="5.875" style="4" customWidth="1"/>
    <col min="11524" max="11524" width="25.5" style="4" bestFit="1" customWidth="1"/>
    <col min="11525" max="11525" width="2.75" style="4" customWidth="1"/>
    <col min="11526" max="11526" width="9.125" style="4" customWidth="1"/>
    <col min="11527" max="11527" width="2.375" style="4" customWidth="1"/>
    <col min="11528" max="11528" width="8" style="4" customWidth="1"/>
    <col min="11529" max="11529" width="4.25" style="4" customWidth="1"/>
    <col min="11530" max="11530" width="2" style="4" customWidth="1"/>
    <col min="11531" max="11531" width="5" style="4" customWidth="1"/>
    <col min="11532" max="11532" width="11.75" style="4" customWidth="1"/>
    <col min="11533" max="11533" width="2.5" style="4" customWidth="1"/>
    <col min="11534" max="11534" width="8.875" style="4" customWidth="1"/>
    <col min="11535" max="11535" width="2.5" style="4" customWidth="1"/>
    <col min="11536" max="11536" width="8.875" style="4" customWidth="1"/>
    <col min="11537" max="11537" width="6" style="4" customWidth="1"/>
    <col min="11538" max="11543" width="9.375" style="4" customWidth="1"/>
    <col min="11544" max="11778" width="9" style="4"/>
    <col min="11779" max="11779" width="5.875" style="4" customWidth="1"/>
    <col min="11780" max="11780" width="25.5" style="4" bestFit="1" customWidth="1"/>
    <col min="11781" max="11781" width="2.75" style="4" customWidth="1"/>
    <col min="11782" max="11782" width="9.125" style="4" customWidth="1"/>
    <col min="11783" max="11783" width="2.375" style="4" customWidth="1"/>
    <col min="11784" max="11784" width="8" style="4" customWidth="1"/>
    <col min="11785" max="11785" width="4.25" style="4" customWidth="1"/>
    <col min="11786" max="11786" width="2" style="4" customWidth="1"/>
    <col min="11787" max="11787" width="5" style="4" customWidth="1"/>
    <col min="11788" max="11788" width="11.75" style="4" customWidth="1"/>
    <col min="11789" max="11789" width="2.5" style="4" customWidth="1"/>
    <col min="11790" max="11790" width="8.875" style="4" customWidth="1"/>
    <col min="11791" max="11791" width="2.5" style="4" customWidth="1"/>
    <col min="11792" max="11792" width="8.875" style="4" customWidth="1"/>
    <col min="11793" max="11793" width="6" style="4" customWidth="1"/>
    <col min="11794" max="11799" width="9.375" style="4" customWidth="1"/>
    <col min="11800" max="12034" width="9" style="4"/>
    <col min="12035" max="12035" width="5.875" style="4" customWidth="1"/>
    <col min="12036" max="12036" width="25.5" style="4" bestFit="1" customWidth="1"/>
    <col min="12037" max="12037" width="2.75" style="4" customWidth="1"/>
    <col min="12038" max="12038" width="9.125" style="4" customWidth="1"/>
    <col min="12039" max="12039" width="2.375" style="4" customWidth="1"/>
    <col min="12040" max="12040" width="8" style="4" customWidth="1"/>
    <col min="12041" max="12041" width="4.25" style="4" customWidth="1"/>
    <col min="12042" max="12042" width="2" style="4" customWidth="1"/>
    <col min="12043" max="12043" width="5" style="4" customWidth="1"/>
    <col min="12044" max="12044" width="11.75" style="4" customWidth="1"/>
    <col min="12045" max="12045" width="2.5" style="4" customWidth="1"/>
    <col min="12046" max="12046" width="8.875" style="4" customWidth="1"/>
    <col min="12047" max="12047" width="2.5" style="4" customWidth="1"/>
    <col min="12048" max="12048" width="8.875" style="4" customWidth="1"/>
    <col min="12049" max="12049" width="6" style="4" customWidth="1"/>
    <col min="12050" max="12055" width="9.375" style="4" customWidth="1"/>
    <col min="12056" max="12290" width="9" style="4"/>
    <col min="12291" max="12291" width="5.875" style="4" customWidth="1"/>
    <col min="12292" max="12292" width="25.5" style="4" bestFit="1" customWidth="1"/>
    <col min="12293" max="12293" width="2.75" style="4" customWidth="1"/>
    <col min="12294" max="12294" width="9.125" style="4" customWidth="1"/>
    <col min="12295" max="12295" width="2.375" style="4" customWidth="1"/>
    <col min="12296" max="12296" width="8" style="4" customWidth="1"/>
    <col min="12297" max="12297" width="4.25" style="4" customWidth="1"/>
    <col min="12298" max="12298" width="2" style="4" customWidth="1"/>
    <col min="12299" max="12299" width="5" style="4" customWidth="1"/>
    <col min="12300" max="12300" width="11.75" style="4" customWidth="1"/>
    <col min="12301" max="12301" width="2.5" style="4" customWidth="1"/>
    <col min="12302" max="12302" width="8.875" style="4" customWidth="1"/>
    <col min="12303" max="12303" width="2.5" style="4" customWidth="1"/>
    <col min="12304" max="12304" width="8.875" style="4" customWidth="1"/>
    <col min="12305" max="12305" width="6" style="4" customWidth="1"/>
    <col min="12306" max="12311" width="9.375" style="4" customWidth="1"/>
    <col min="12312" max="12546" width="9" style="4"/>
    <col min="12547" max="12547" width="5.875" style="4" customWidth="1"/>
    <col min="12548" max="12548" width="25.5" style="4" bestFit="1" customWidth="1"/>
    <col min="12549" max="12549" width="2.75" style="4" customWidth="1"/>
    <col min="12550" max="12550" width="9.125" style="4" customWidth="1"/>
    <col min="12551" max="12551" width="2.375" style="4" customWidth="1"/>
    <col min="12552" max="12552" width="8" style="4" customWidth="1"/>
    <col min="12553" max="12553" width="4.25" style="4" customWidth="1"/>
    <col min="12554" max="12554" width="2" style="4" customWidth="1"/>
    <col min="12555" max="12555" width="5" style="4" customWidth="1"/>
    <col min="12556" max="12556" width="11.75" style="4" customWidth="1"/>
    <col min="12557" max="12557" width="2.5" style="4" customWidth="1"/>
    <col min="12558" max="12558" width="8.875" style="4" customWidth="1"/>
    <col min="12559" max="12559" width="2.5" style="4" customWidth="1"/>
    <col min="12560" max="12560" width="8.875" style="4" customWidth="1"/>
    <col min="12561" max="12561" width="6" style="4" customWidth="1"/>
    <col min="12562" max="12567" width="9.375" style="4" customWidth="1"/>
    <col min="12568" max="12802" width="9" style="4"/>
    <col min="12803" max="12803" width="5.875" style="4" customWidth="1"/>
    <col min="12804" max="12804" width="25.5" style="4" bestFit="1" customWidth="1"/>
    <col min="12805" max="12805" width="2.75" style="4" customWidth="1"/>
    <col min="12806" max="12806" width="9.125" style="4" customWidth="1"/>
    <col min="12807" max="12807" width="2.375" style="4" customWidth="1"/>
    <col min="12808" max="12808" width="8" style="4" customWidth="1"/>
    <col min="12809" max="12809" width="4.25" style="4" customWidth="1"/>
    <col min="12810" max="12810" width="2" style="4" customWidth="1"/>
    <col min="12811" max="12811" width="5" style="4" customWidth="1"/>
    <col min="12812" max="12812" width="11.75" style="4" customWidth="1"/>
    <col min="12813" max="12813" width="2.5" style="4" customWidth="1"/>
    <col min="12814" max="12814" width="8.875" style="4" customWidth="1"/>
    <col min="12815" max="12815" width="2.5" style="4" customWidth="1"/>
    <col min="12816" max="12816" width="8.875" style="4" customWidth="1"/>
    <col min="12817" max="12817" width="6" style="4" customWidth="1"/>
    <col min="12818" max="12823" width="9.375" style="4" customWidth="1"/>
    <col min="12824" max="13058" width="9" style="4"/>
    <col min="13059" max="13059" width="5.875" style="4" customWidth="1"/>
    <col min="13060" max="13060" width="25.5" style="4" bestFit="1" customWidth="1"/>
    <col min="13061" max="13061" width="2.75" style="4" customWidth="1"/>
    <col min="13062" max="13062" width="9.125" style="4" customWidth="1"/>
    <col min="13063" max="13063" width="2.375" style="4" customWidth="1"/>
    <col min="13064" max="13064" width="8" style="4" customWidth="1"/>
    <col min="13065" max="13065" width="4.25" style="4" customWidth="1"/>
    <col min="13066" max="13066" width="2" style="4" customWidth="1"/>
    <col min="13067" max="13067" width="5" style="4" customWidth="1"/>
    <col min="13068" max="13068" width="11.75" style="4" customWidth="1"/>
    <col min="13069" max="13069" width="2.5" style="4" customWidth="1"/>
    <col min="13070" max="13070" width="8.875" style="4" customWidth="1"/>
    <col min="13071" max="13071" width="2.5" style="4" customWidth="1"/>
    <col min="13072" max="13072" width="8.875" style="4" customWidth="1"/>
    <col min="13073" max="13073" width="6" style="4" customWidth="1"/>
    <col min="13074" max="13079" width="9.375" style="4" customWidth="1"/>
    <col min="13080" max="13314" width="9" style="4"/>
    <col min="13315" max="13315" width="5.875" style="4" customWidth="1"/>
    <col min="13316" max="13316" width="25.5" style="4" bestFit="1" customWidth="1"/>
    <col min="13317" max="13317" width="2.75" style="4" customWidth="1"/>
    <col min="13318" max="13318" width="9.125" style="4" customWidth="1"/>
    <col min="13319" max="13319" width="2.375" style="4" customWidth="1"/>
    <col min="13320" max="13320" width="8" style="4" customWidth="1"/>
    <col min="13321" max="13321" width="4.25" style="4" customWidth="1"/>
    <col min="13322" max="13322" width="2" style="4" customWidth="1"/>
    <col min="13323" max="13323" width="5" style="4" customWidth="1"/>
    <col min="13324" max="13324" width="11.75" style="4" customWidth="1"/>
    <col min="13325" max="13325" width="2.5" style="4" customWidth="1"/>
    <col min="13326" max="13326" width="8.875" style="4" customWidth="1"/>
    <col min="13327" max="13327" width="2.5" style="4" customWidth="1"/>
    <col min="13328" max="13328" width="8.875" style="4" customWidth="1"/>
    <col min="13329" max="13329" width="6" style="4" customWidth="1"/>
    <col min="13330" max="13335" width="9.375" style="4" customWidth="1"/>
    <col min="13336" max="13570" width="9" style="4"/>
    <col min="13571" max="13571" width="5.875" style="4" customWidth="1"/>
    <col min="13572" max="13572" width="25.5" style="4" bestFit="1" customWidth="1"/>
    <col min="13573" max="13573" width="2.75" style="4" customWidth="1"/>
    <col min="13574" max="13574" width="9.125" style="4" customWidth="1"/>
    <col min="13575" max="13575" width="2.375" style="4" customWidth="1"/>
    <col min="13576" max="13576" width="8" style="4" customWidth="1"/>
    <col min="13577" max="13577" width="4.25" style="4" customWidth="1"/>
    <col min="13578" max="13578" width="2" style="4" customWidth="1"/>
    <col min="13579" max="13579" width="5" style="4" customWidth="1"/>
    <col min="13580" max="13580" width="11.75" style="4" customWidth="1"/>
    <col min="13581" max="13581" width="2.5" style="4" customWidth="1"/>
    <col min="13582" max="13582" width="8.875" style="4" customWidth="1"/>
    <col min="13583" max="13583" width="2.5" style="4" customWidth="1"/>
    <col min="13584" max="13584" width="8.875" style="4" customWidth="1"/>
    <col min="13585" max="13585" width="6" style="4" customWidth="1"/>
    <col min="13586" max="13591" width="9.375" style="4" customWidth="1"/>
    <col min="13592" max="13826" width="9" style="4"/>
    <col min="13827" max="13827" width="5.875" style="4" customWidth="1"/>
    <col min="13828" max="13828" width="25.5" style="4" bestFit="1" customWidth="1"/>
    <col min="13829" max="13829" width="2.75" style="4" customWidth="1"/>
    <col min="13830" max="13830" width="9.125" style="4" customWidth="1"/>
    <col min="13831" max="13831" width="2.375" style="4" customWidth="1"/>
    <col min="13832" max="13832" width="8" style="4" customWidth="1"/>
    <col min="13833" max="13833" width="4.25" style="4" customWidth="1"/>
    <col min="13834" max="13834" width="2" style="4" customWidth="1"/>
    <col min="13835" max="13835" width="5" style="4" customWidth="1"/>
    <col min="13836" max="13836" width="11.75" style="4" customWidth="1"/>
    <col min="13837" max="13837" width="2.5" style="4" customWidth="1"/>
    <col min="13838" max="13838" width="8.875" style="4" customWidth="1"/>
    <col min="13839" max="13839" width="2.5" style="4" customWidth="1"/>
    <col min="13840" max="13840" width="8.875" style="4" customWidth="1"/>
    <col min="13841" max="13841" width="6" style="4" customWidth="1"/>
    <col min="13842" max="13847" width="9.375" style="4" customWidth="1"/>
    <col min="13848" max="14082" width="9" style="4"/>
    <col min="14083" max="14083" width="5.875" style="4" customWidth="1"/>
    <col min="14084" max="14084" width="25.5" style="4" bestFit="1" customWidth="1"/>
    <col min="14085" max="14085" width="2.75" style="4" customWidth="1"/>
    <col min="14086" max="14086" width="9.125" style="4" customWidth="1"/>
    <col min="14087" max="14087" width="2.375" style="4" customWidth="1"/>
    <col min="14088" max="14088" width="8" style="4" customWidth="1"/>
    <col min="14089" max="14089" width="4.25" style="4" customWidth="1"/>
    <col min="14090" max="14090" width="2" style="4" customWidth="1"/>
    <col min="14091" max="14091" width="5" style="4" customWidth="1"/>
    <col min="14092" max="14092" width="11.75" style="4" customWidth="1"/>
    <col min="14093" max="14093" width="2.5" style="4" customWidth="1"/>
    <col min="14094" max="14094" width="8.875" style="4" customWidth="1"/>
    <col min="14095" max="14095" width="2.5" style="4" customWidth="1"/>
    <col min="14096" max="14096" width="8.875" style="4" customWidth="1"/>
    <col min="14097" max="14097" width="6" style="4" customWidth="1"/>
    <col min="14098" max="14103" width="9.375" style="4" customWidth="1"/>
    <col min="14104" max="14338" width="9" style="4"/>
    <col min="14339" max="14339" width="5.875" style="4" customWidth="1"/>
    <col min="14340" max="14340" width="25.5" style="4" bestFit="1" customWidth="1"/>
    <col min="14341" max="14341" width="2.75" style="4" customWidth="1"/>
    <col min="14342" max="14342" width="9.125" style="4" customWidth="1"/>
    <col min="14343" max="14343" width="2.375" style="4" customWidth="1"/>
    <col min="14344" max="14344" width="8" style="4" customWidth="1"/>
    <col min="14345" max="14345" width="4.25" style="4" customWidth="1"/>
    <col min="14346" max="14346" width="2" style="4" customWidth="1"/>
    <col min="14347" max="14347" width="5" style="4" customWidth="1"/>
    <col min="14348" max="14348" width="11.75" style="4" customWidth="1"/>
    <col min="14349" max="14349" width="2.5" style="4" customWidth="1"/>
    <col min="14350" max="14350" width="8.875" style="4" customWidth="1"/>
    <col min="14351" max="14351" width="2.5" style="4" customWidth="1"/>
    <col min="14352" max="14352" width="8.875" style="4" customWidth="1"/>
    <col min="14353" max="14353" width="6" style="4" customWidth="1"/>
    <col min="14354" max="14359" width="9.375" style="4" customWidth="1"/>
    <col min="14360" max="14594" width="9" style="4"/>
    <col min="14595" max="14595" width="5.875" style="4" customWidth="1"/>
    <col min="14596" max="14596" width="25.5" style="4" bestFit="1" customWidth="1"/>
    <col min="14597" max="14597" width="2.75" style="4" customWidth="1"/>
    <col min="14598" max="14598" width="9.125" style="4" customWidth="1"/>
    <col min="14599" max="14599" width="2.375" style="4" customWidth="1"/>
    <col min="14600" max="14600" width="8" style="4" customWidth="1"/>
    <col min="14601" max="14601" width="4.25" style="4" customWidth="1"/>
    <col min="14602" max="14602" width="2" style="4" customWidth="1"/>
    <col min="14603" max="14603" width="5" style="4" customWidth="1"/>
    <col min="14604" max="14604" width="11.75" style="4" customWidth="1"/>
    <col min="14605" max="14605" width="2.5" style="4" customWidth="1"/>
    <col min="14606" max="14606" width="8.875" style="4" customWidth="1"/>
    <col min="14607" max="14607" width="2.5" style="4" customWidth="1"/>
    <col min="14608" max="14608" width="8.875" style="4" customWidth="1"/>
    <col min="14609" max="14609" width="6" style="4" customWidth="1"/>
    <col min="14610" max="14615" width="9.375" style="4" customWidth="1"/>
    <col min="14616" max="14850" width="9" style="4"/>
    <col min="14851" max="14851" width="5.875" style="4" customWidth="1"/>
    <col min="14852" max="14852" width="25.5" style="4" bestFit="1" customWidth="1"/>
    <col min="14853" max="14853" width="2.75" style="4" customWidth="1"/>
    <col min="14854" max="14854" width="9.125" style="4" customWidth="1"/>
    <col min="14855" max="14855" width="2.375" style="4" customWidth="1"/>
    <col min="14856" max="14856" width="8" style="4" customWidth="1"/>
    <col min="14857" max="14857" width="4.25" style="4" customWidth="1"/>
    <col min="14858" max="14858" width="2" style="4" customWidth="1"/>
    <col min="14859" max="14859" width="5" style="4" customWidth="1"/>
    <col min="14860" max="14860" width="11.75" style="4" customWidth="1"/>
    <col min="14861" max="14861" width="2.5" style="4" customWidth="1"/>
    <col min="14862" max="14862" width="8.875" style="4" customWidth="1"/>
    <col min="14863" max="14863" width="2.5" style="4" customWidth="1"/>
    <col min="14864" max="14864" width="8.875" style="4" customWidth="1"/>
    <col min="14865" max="14865" width="6" style="4" customWidth="1"/>
    <col min="14866" max="14871" width="9.375" style="4" customWidth="1"/>
    <col min="14872" max="15106" width="9" style="4"/>
    <col min="15107" max="15107" width="5.875" style="4" customWidth="1"/>
    <col min="15108" max="15108" width="25.5" style="4" bestFit="1" customWidth="1"/>
    <col min="15109" max="15109" width="2.75" style="4" customWidth="1"/>
    <col min="15110" max="15110" width="9.125" style="4" customWidth="1"/>
    <col min="15111" max="15111" width="2.375" style="4" customWidth="1"/>
    <col min="15112" max="15112" width="8" style="4" customWidth="1"/>
    <col min="15113" max="15113" width="4.25" style="4" customWidth="1"/>
    <col min="15114" max="15114" width="2" style="4" customWidth="1"/>
    <col min="15115" max="15115" width="5" style="4" customWidth="1"/>
    <col min="15116" max="15116" width="11.75" style="4" customWidth="1"/>
    <col min="15117" max="15117" width="2.5" style="4" customWidth="1"/>
    <col min="15118" max="15118" width="8.875" style="4" customWidth="1"/>
    <col min="15119" max="15119" width="2.5" style="4" customWidth="1"/>
    <col min="15120" max="15120" width="8.875" style="4" customWidth="1"/>
    <col min="15121" max="15121" width="6" style="4" customWidth="1"/>
    <col min="15122" max="15127" width="9.375" style="4" customWidth="1"/>
    <col min="15128" max="15362" width="9" style="4"/>
    <col min="15363" max="15363" width="5.875" style="4" customWidth="1"/>
    <col min="15364" max="15364" width="25.5" style="4" bestFit="1" customWidth="1"/>
    <col min="15365" max="15365" width="2.75" style="4" customWidth="1"/>
    <col min="15366" max="15366" width="9.125" style="4" customWidth="1"/>
    <col min="15367" max="15367" width="2.375" style="4" customWidth="1"/>
    <col min="15368" max="15368" width="8" style="4" customWidth="1"/>
    <col min="15369" max="15369" width="4.25" style="4" customWidth="1"/>
    <col min="15370" max="15370" width="2" style="4" customWidth="1"/>
    <col min="15371" max="15371" width="5" style="4" customWidth="1"/>
    <col min="15372" max="15372" width="11.75" style="4" customWidth="1"/>
    <col min="15373" max="15373" width="2.5" style="4" customWidth="1"/>
    <col min="15374" max="15374" width="8.875" style="4" customWidth="1"/>
    <col min="15375" max="15375" width="2.5" style="4" customWidth="1"/>
    <col min="15376" max="15376" width="8.875" style="4" customWidth="1"/>
    <col min="15377" max="15377" width="6" style="4" customWidth="1"/>
    <col min="15378" max="15383" width="9.375" style="4" customWidth="1"/>
    <col min="15384" max="15618" width="9" style="4"/>
    <col min="15619" max="15619" width="5.875" style="4" customWidth="1"/>
    <col min="15620" max="15620" width="25.5" style="4" bestFit="1" customWidth="1"/>
    <col min="15621" max="15621" width="2.75" style="4" customWidth="1"/>
    <col min="15622" max="15622" width="9.125" style="4" customWidth="1"/>
    <col min="15623" max="15623" width="2.375" style="4" customWidth="1"/>
    <col min="15624" max="15624" width="8" style="4" customWidth="1"/>
    <col min="15625" max="15625" width="4.25" style="4" customWidth="1"/>
    <col min="15626" max="15626" width="2" style="4" customWidth="1"/>
    <col min="15627" max="15627" width="5" style="4" customWidth="1"/>
    <col min="15628" max="15628" width="11.75" style="4" customWidth="1"/>
    <col min="15629" max="15629" width="2.5" style="4" customWidth="1"/>
    <col min="15630" max="15630" width="8.875" style="4" customWidth="1"/>
    <col min="15631" max="15631" width="2.5" style="4" customWidth="1"/>
    <col min="15632" max="15632" width="8.875" style="4" customWidth="1"/>
    <col min="15633" max="15633" width="6" style="4" customWidth="1"/>
    <col min="15634" max="15639" width="9.375" style="4" customWidth="1"/>
    <col min="15640" max="15874" width="9" style="4"/>
    <col min="15875" max="15875" width="5.875" style="4" customWidth="1"/>
    <col min="15876" max="15876" width="25.5" style="4" bestFit="1" customWidth="1"/>
    <col min="15877" max="15877" width="2.75" style="4" customWidth="1"/>
    <col min="15878" max="15878" width="9.125" style="4" customWidth="1"/>
    <col min="15879" max="15879" width="2.375" style="4" customWidth="1"/>
    <col min="15880" max="15880" width="8" style="4" customWidth="1"/>
    <col min="15881" max="15881" width="4.25" style="4" customWidth="1"/>
    <col min="15882" max="15882" width="2" style="4" customWidth="1"/>
    <col min="15883" max="15883" width="5" style="4" customWidth="1"/>
    <col min="15884" max="15884" width="11.75" style="4" customWidth="1"/>
    <col min="15885" max="15885" width="2.5" style="4" customWidth="1"/>
    <col min="15886" max="15886" width="8.875" style="4" customWidth="1"/>
    <col min="15887" max="15887" width="2.5" style="4" customWidth="1"/>
    <col min="15888" max="15888" width="8.875" style="4" customWidth="1"/>
    <col min="15889" max="15889" width="6" style="4" customWidth="1"/>
    <col min="15890" max="15895" width="9.375" style="4" customWidth="1"/>
    <col min="15896" max="16130" width="9" style="4"/>
    <col min="16131" max="16131" width="5.875" style="4" customWidth="1"/>
    <col min="16132" max="16132" width="25.5" style="4" bestFit="1" customWidth="1"/>
    <col min="16133" max="16133" width="2.75" style="4" customWidth="1"/>
    <col min="16134" max="16134" width="9.125" style="4" customWidth="1"/>
    <col min="16135" max="16135" width="2.375" style="4" customWidth="1"/>
    <col min="16136" max="16136" width="8" style="4" customWidth="1"/>
    <col min="16137" max="16137" width="4.25" style="4" customWidth="1"/>
    <col min="16138" max="16138" width="2" style="4" customWidth="1"/>
    <col min="16139" max="16139" width="5" style="4" customWidth="1"/>
    <col min="16140" max="16140" width="11.75" style="4" customWidth="1"/>
    <col min="16141" max="16141" width="2.5" style="4" customWidth="1"/>
    <col min="16142" max="16142" width="8.875" style="4" customWidth="1"/>
    <col min="16143" max="16143" width="2.5" style="4" customWidth="1"/>
    <col min="16144" max="16144" width="8.875" style="4" customWidth="1"/>
    <col min="16145" max="16145" width="6" style="4" customWidth="1"/>
    <col min="16146" max="16151" width="9.375" style="4" customWidth="1"/>
    <col min="16152" max="16384" width="9" style="4"/>
  </cols>
  <sheetData>
    <row r="1" spans="1:20" ht="27" customHeight="1" x14ac:dyDescent="0.15">
      <c r="A1" s="652" t="s">
        <v>120</v>
      </c>
      <c r="B1" s="653"/>
      <c r="C1" s="653"/>
      <c r="D1" s="653"/>
      <c r="E1" s="653"/>
      <c r="F1" s="653"/>
      <c r="H1" s="633" t="s">
        <v>112</v>
      </c>
      <c r="I1" s="633"/>
      <c r="J1" s="635"/>
      <c r="K1" s="635"/>
      <c r="L1" s="635"/>
      <c r="M1" s="635"/>
      <c r="N1" s="635"/>
      <c r="O1" s="635"/>
      <c r="P1" s="635"/>
      <c r="Q1" s="635"/>
    </row>
    <row r="2" spans="1:20" ht="27" customHeight="1" x14ac:dyDescent="0.15">
      <c r="A2" s="653"/>
      <c r="B2" s="653"/>
      <c r="C2" s="653"/>
      <c r="D2" s="653"/>
      <c r="E2" s="653"/>
      <c r="F2" s="653"/>
      <c r="G2" s="118"/>
      <c r="H2" s="633" t="s">
        <v>113</v>
      </c>
      <c r="I2" s="633"/>
      <c r="J2" s="634"/>
      <c r="K2" s="634"/>
      <c r="L2" s="634"/>
      <c r="M2" s="634"/>
      <c r="N2" s="634"/>
      <c r="O2" s="634"/>
      <c r="P2" s="634"/>
      <c r="Q2" s="634"/>
    </row>
    <row r="3" spans="1:20" ht="51" customHeight="1" x14ac:dyDescent="0.15">
      <c r="A3" s="602" t="s">
        <v>119</v>
      </c>
      <c r="B3" s="602"/>
      <c r="C3" s="602"/>
      <c r="D3" s="602"/>
      <c r="E3" s="602"/>
      <c r="F3" s="602"/>
      <c r="G3" s="602"/>
      <c r="H3" s="602"/>
      <c r="I3" s="602"/>
      <c r="J3" s="602"/>
      <c r="K3" s="602"/>
      <c r="L3" s="602"/>
      <c r="M3" s="602"/>
      <c r="N3" s="602"/>
      <c r="O3" s="602"/>
      <c r="P3" s="602"/>
      <c r="Q3" s="602"/>
      <c r="R3" s="12"/>
      <c r="S3" s="12"/>
      <c r="T3" s="12"/>
    </row>
    <row r="4" spans="1:20" ht="192" customHeight="1" x14ac:dyDescent="0.15">
      <c r="A4" s="102"/>
      <c r="B4" s="102"/>
      <c r="C4" s="102"/>
      <c r="D4" s="102"/>
      <c r="E4" s="102"/>
      <c r="F4" s="102"/>
      <c r="G4" s="102"/>
      <c r="H4" s="102"/>
      <c r="I4" s="102"/>
      <c r="J4" s="102"/>
      <c r="K4" s="102"/>
      <c r="L4" s="102"/>
      <c r="M4" s="102"/>
      <c r="N4" s="102"/>
      <c r="O4" s="102"/>
      <c r="P4" s="102"/>
      <c r="Q4" s="102"/>
      <c r="R4" s="12"/>
      <c r="S4" s="12"/>
      <c r="T4" s="12"/>
    </row>
    <row r="5" spans="1:20" ht="6" customHeight="1" x14ac:dyDescent="0.15">
      <c r="A5" s="102"/>
      <c r="B5" s="102"/>
      <c r="C5" s="102"/>
      <c r="D5" s="102"/>
      <c r="E5" s="102"/>
      <c r="F5" s="102"/>
      <c r="G5" s="102"/>
      <c r="H5" s="102"/>
      <c r="I5" s="102"/>
      <c r="J5" s="102"/>
      <c r="K5" s="102"/>
      <c r="L5" s="102"/>
      <c r="M5" s="102"/>
      <c r="N5" s="102"/>
      <c r="O5" s="102"/>
      <c r="P5" s="102"/>
      <c r="Q5" s="102"/>
      <c r="R5" s="12"/>
      <c r="S5" s="12"/>
      <c r="T5" s="12"/>
    </row>
    <row r="6" spans="1:20" ht="17.45" customHeight="1" x14ac:dyDescent="0.15">
      <c r="A6" s="638"/>
      <c r="B6" s="638"/>
      <c r="C6" s="638"/>
      <c r="D6" s="638"/>
      <c r="E6" s="638"/>
      <c r="F6" s="638"/>
      <c r="G6" s="638"/>
      <c r="H6" s="638"/>
      <c r="I6" s="638"/>
      <c r="J6" s="8"/>
      <c r="L6" s="9"/>
      <c r="M6" s="9"/>
      <c r="N6" s="10"/>
      <c r="O6" s="9"/>
      <c r="P6" s="10"/>
      <c r="Q6" s="10"/>
      <c r="R6" s="10"/>
      <c r="S6" s="10"/>
    </row>
    <row r="7" spans="1:20" ht="6" customHeight="1" x14ac:dyDescent="0.15">
      <c r="A7" s="11"/>
      <c r="B7" s="11"/>
      <c r="C7" s="11"/>
      <c r="D7" s="12"/>
      <c r="E7" s="13"/>
      <c r="F7" s="639"/>
      <c r="G7" s="639"/>
      <c r="H7" s="639"/>
      <c r="I7" s="639"/>
    </row>
    <row r="8" spans="1:20" ht="48" customHeight="1" thickBot="1" x14ac:dyDescent="0.2">
      <c r="A8" s="605" t="s">
        <v>122</v>
      </c>
      <c r="B8" s="605"/>
      <c r="C8" s="605"/>
      <c r="D8" s="605"/>
      <c r="E8" s="605"/>
      <c r="F8" s="605"/>
      <c r="G8" s="605"/>
      <c r="H8" s="605"/>
      <c r="I8" s="605"/>
      <c r="K8" s="626" t="s">
        <v>110</v>
      </c>
      <c r="L8" s="626"/>
      <c r="M8" s="626"/>
      <c r="N8" s="626"/>
      <c r="O8" s="626"/>
      <c r="P8" s="626"/>
      <c r="Q8" s="14"/>
      <c r="R8" s="62"/>
      <c r="S8" s="62"/>
      <c r="T8" s="62"/>
    </row>
    <row r="9" spans="1:20" ht="16.899999999999999" customHeight="1" thickBot="1" x14ac:dyDescent="0.2">
      <c r="A9" s="640" t="s">
        <v>69</v>
      </c>
      <c r="B9" s="609" t="s">
        <v>109</v>
      </c>
      <c r="C9" s="610"/>
      <c r="D9" s="27" t="s">
        <v>44</v>
      </c>
      <c r="E9" s="15" t="s">
        <v>5</v>
      </c>
      <c r="F9" s="16" t="s">
        <v>6</v>
      </c>
      <c r="G9" s="16"/>
      <c r="H9" s="17"/>
      <c r="I9" s="18" t="s">
        <v>7</v>
      </c>
      <c r="K9" s="19"/>
      <c r="L9" s="613"/>
      <c r="M9" s="615" t="s">
        <v>8</v>
      </c>
      <c r="N9" s="616"/>
      <c r="O9" s="616"/>
      <c r="P9" s="617"/>
      <c r="Q9" s="14"/>
      <c r="R9" s="62"/>
      <c r="S9" s="63"/>
      <c r="T9" s="52"/>
    </row>
    <row r="10" spans="1:20" ht="16.899999999999999" customHeight="1" thickTop="1" thickBot="1" x14ac:dyDescent="0.2">
      <c r="A10" s="641"/>
      <c r="B10" s="611"/>
      <c r="C10" s="612"/>
      <c r="D10" s="29" t="s">
        <v>9</v>
      </c>
      <c r="E10" s="20"/>
      <c r="F10" s="21" t="s">
        <v>99</v>
      </c>
      <c r="G10" s="21" t="s">
        <v>92</v>
      </c>
      <c r="H10" s="103" t="str">
        <f>IFERROR(ROUNDDOWN(H9/B11,1),"")</f>
        <v/>
      </c>
      <c r="I10" s="104" t="s">
        <v>2</v>
      </c>
      <c r="K10" s="22"/>
      <c r="L10" s="614"/>
      <c r="M10" s="643" t="s">
        <v>45</v>
      </c>
      <c r="N10" s="644"/>
      <c r="O10" s="645" t="s">
        <v>124</v>
      </c>
      <c r="P10" s="646"/>
      <c r="Q10" s="14"/>
      <c r="R10" s="62"/>
      <c r="S10" s="63"/>
      <c r="T10" s="52"/>
    </row>
    <row r="11" spans="1:20" ht="16.899999999999999" customHeight="1" thickTop="1" thickBot="1" x14ac:dyDescent="0.2">
      <c r="A11" s="641"/>
      <c r="B11" s="647"/>
      <c r="C11" s="624" t="s">
        <v>93</v>
      </c>
      <c r="D11" s="121" t="s">
        <v>125</v>
      </c>
      <c r="E11" s="20" t="s">
        <v>5</v>
      </c>
      <c r="F11" s="21" t="s">
        <v>13</v>
      </c>
      <c r="G11" s="21"/>
      <c r="H11" s="17"/>
      <c r="I11" s="23" t="s">
        <v>7</v>
      </c>
      <c r="L11" s="24" t="s">
        <v>85</v>
      </c>
      <c r="M11" s="105" t="s">
        <v>92</v>
      </c>
      <c r="N11" s="106" t="str">
        <f>H10</f>
        <v/>
      </c>
      <c r="O11" s="105" t="s">
        <v>94</v>
      </c>
      <c r="P11" s="106" t="str">
        <f>H12</f>
        <v/>
      </c>
    </row>
    <row r="12" spans="1:20" ht="16.899999999999999" customHeight="1" thickTop="1" thickBot="1" x14ac:dyDescent="0.2">
      <c r="A12" s="642"/>
      <c r="B12" s="648"/>
      <c r="C12" s="625"/>
      <c r="D12" s="30" t="s">
        <v>9</v>
      </c>
      <c r="E12" s="25"/>
      <c r="F12" s="26" t="s">
        <v>26</v>
      </c>
      <c r="G12" s="21" t="s">
        <v>94</v>
      </c>
      <c r="H12" s="103" t="str">
        <f>IFERROR(ROUNDDOWN(H11/B11,1),"")</f>
        <v/>
      </c>
      <c r="I12" s="107" t="s">
        <v>2</v>
      </c>
      <c r="L12" s="24" t="s">
        <v>86</v>
      </c>
      <c r="M12" s="105" t="s">
        <v>15</v>
      </c>
      <c r="N12" s="106" t="str">
        <f>H14</f>
        <v/>
      </c>
      <c r="O12" s="105" t="s">
        <v>16</v>
      </c>
      <c r="P12" s="106" t="str">
        <f>H16</f>
        <v/>
      </c>
    </row>
    <row r="13" spans="1:20" ht="16.899999999999999" customHeight="1" thickBot="1" x14ac:dyDescent="0.2">
      <c r="A13" s="640" t="s">
        <v>70</v>
      </c>
      <c r="B13" s="609" t="s">
        <v>109</v>
      </c>
      <c r="C13" s="610"/>
      <c r="D13" s="27" t="s">
        <v>44</v>
      </c>
      <c r="E13" s="15" t="s">
        <v>5</v>
      </c>
      <c r="F13" s="16" t="s">
        <v>18</v>
      </c>
      <c r="G13" s="16"/>
      <c r="H13" s="17"/>
      <c r="I13" s="18" t="s">
        <v>7</v>
      </c>
      <c r="K13" s="28"/>
      <c r="L13" s="24" t="s">
        <v>71</v>
      </c>
      <c r="M13" s="105" t="s">
        <v>19</v>
      </c>
      <c r="N13" s="106" t="str">
        <f>H18</f>
        <v/>
      </c>
      <c r="O13" s="105" t="s">
        <v>20</v>
      </c>
      <c r="P13" s="106" t="str">
        <f>H20</f>
        <v/>
      </c>
      <c r="Q13" s="28"/>
      <c r="R13" s="28"/>
      <c r="S13" s="28"/>
      <c r="T13" s="28"/>
    </row>
    <row r="14" spans="1:20" ht="16.899999999999999" customHeight="1" thickTop="1" thickBot="1" x14ac:dyDescent="0.2">
      <c r="A14" s="641"/>
      <c r="B14" s="611"/>
      <c r="C14" s="612"/>
      <c r="D14" s="29" t="s">
        <v>9</v>
      </c>
      <c r="E14" s="20"/>
      <c r="F14" s="21" t="s">
        <v>21</v>
      </c>
      <c r="G14" s="21" t="s">
        <v>15</v>
      </c>
      <c r="H14" s="103" t="str">
        <f>IFERROR(ROUNDDOWN(H13/B15,1),"")</f>
        <v/>
      </c>
      <c r="I14" s="104" t="s">
        <v>2</v>
      </c>
      <c r="K14" s="28"/>
      <c r="L14" s="24" t="s">
        <v>72</v>
      </c>
      <c r="M14" s="105" t="s">
        <v>22</v>
      </c>
      <c r="N14" s="106" t="str">
        <f>H22</f>
        <v/>
      </c>
      <c r="O14" s="105" t="s">
        <v>23</v>
      </c>
      <c r="P14" s="106" t="str">
        <f>H24</f>
        <v/>
      </c>
      <c r="Q14" s="28"/>
      <c r="R14" s="28"/>
      <c r="S14" s="28"/>
      <c r="T14" s="28"/>
    </row>
    <row r="15" spans="1:20" ht="16.899999999999999" customHeight="1" thickTop="1" thickBot="1" x14ac:dyDescent="0.2">
      <c r="A15" s="641"/>
      <c r="B15" s="647"/>
      <c r="C15" s="624" t="s">
        <v>93</v>
      </c>
      <c r="D15" s="121" t="s">
        <v>125</v>
      </c>
      <c r="E15" s="20" t="s">
        <v>5</v>
      </c>
      <c r="F15" s="21" t="s">
        <v>13</v>
      </c>
      <c r="G15" s="21"/>
      <c r="H15" s="17"/>
      <c r="I15" s="23" t="s">
        <v>7</v>
      </c>
      <c r="K15" s="28"/>
      <c r="L15" s="24" t="s">
        <v>74</v>
      </c>
      <c r="M15" s="105" t="s">
        <v>24</v>
      </c>
      <c r="N15" s="106" t="str">
        <f>H26</f>
        <v/>
      </c>
      <c r="O15" s="105" t="s">
        <v>25</v>
      </c>
      <c r="P15" s="106" t="str">
        <f>H28</f>
        <v/>
      </c>
      <c r="Q15" s="28"/>
      <c r="R15" s="28"/>
      <c r="S15" s="28"/>
      <c r="T15" s="28"/>
    </row>
    <row r="16" spans="1:20" ht="16.899999999999999" customHeight="1" thickTop="1" thickBot="1" x14ac:dyDescent="0.2">
      <c r="A16" s="642"/>
      <c r="B16" s="648"/>
      <c r="C16" s="625"/>
      <c r="D16" s="30" t="s">
        <v>9</v>
      </c>
      <c r="E16" s="25"/>
      <c r="F16" s="26" t="s">
        <v>26</v>
      </c>
      <c r="G16" s="21" t="s">
        <v>16</v>
      </c>
      <c r="H16" s="103" t="str">
        <f>IFERROR(ROUNDDOWN(H15/B15,1),"")</f>
        <v/>
      </c>
      <c r="I16" s="107" t="s">
        <v>2</v>
      </c>
      <c r="K16" s="28"/>
      <c r="L16" s="24" t="s">
        <v>76</v>
      </c>
      <c r="M16" s="105" t="s">
        <v>27</v>
      </c>
      <c r="N16" s="106" t="str">
        <f>H30</f>
        <v/>
      </c>
      <c r="O16" s="105" t="s">
        <v>28</v>
      </c>
      <c r="P16" s="106" t="str">
        <f>H32</f>
        <v/>
      </c>
      <c r="Q16" s="28"/>
      <c r="R16" s="28"/>
      <c r="S16" s="28"/>
      <c r="T16" s="28"/>
    </row>
    <row r="17" spans="1:20" ht="16.899999999999999" customHeight="1" thickBot="1" x14ac:dyDescent="0.2">
      <c r="A17" s="640" t="s">
        <v>71</v>
      </c>
      <c r="B17" s="609" t="s">
        <v>109</v>
      </c>
      <c r="C17" s="610"/>
      <c r="D17" s="27" t="s">
        <v>44</v>
      </c>
      <c r="E17" s="15" t="s">
        <v>5</v>
      </c>
      <c r="F17" s="16" t="s">
        <v>18</v>
      </c>
      <c r="G17" s="16"/>
      <c r="H17" s="17"/>
      <c r="I17" s="18" t="s">
        <v>7</v>
      </c>
      <c r="K17" s="28"/>
      <c r="L17" s="24" t="s">
        <v>87</v>
      </c>
      <c r="M17" s="105" t="s">
        <v>29</v>
      </c>
      <c r="N17" s="106" t="str">
        <f>H34</f>
        <v/>
      </c>
      <c r="O17" s="105" t="s">
        <v>30</v>
      </c>
      <c r="P17" s="106" t="str">
        <f>H36</f>
        <v/>
      </c>
      <c r="Q17" s="28"/>
      <c r="R17" s="28"/>
      <c r="S17" s="28"/>
      <c r="T17" s="28"/>
    </row>
    <row r="18" spans="1:20" ht="16.899999999999999" customHeight="1" thickTop="1" thickBot="1" x14ac:dyDescent="0.2">
      <c r="A18" s="641"/>
      <c r="B18" s="611"/>
      <c r="C18" s="612"/>
      <c r="D18" s="29" t="s">
        <v>9</v>
      </c>
      <c r="E18" s="20"/>
      <c r="F18" s="21" t="s">
        <v>21</v>
      </c>
      <c r="G18" s="21" t="s">
        <v>19</v>
      </c>
      <c r="H18" s="103" t="str">
        <f>IFERROR(ROUNDDOWN(H17/B19,1),"")</f>
        <v/>
      </c>
      <c r="I18" s="104" t="s">
        <v>2</v>
      </c>
      <c r="K18" s="28"/>
      <c r="L18" s="24" t="s">
        <v>88</v>
      </c>
      <c r="M18" s="105" t="s">
        <v>31</v>
      </c>
      <c r="N18" s="106" t="str">
        <f>H38</f>
        <v/>
      </c>
      <c r="O18" s="105" t="s">
        <v>32</v>
      </c>
      <c r="P18" s="106" t="str">
        <f>H40</f>
        <v/>
      </c>
      <c r="Q18" s="28"/>
      <c r="R18" s="28"/>
      <c r="S18" s="28"/>
      <c r="T18" s="28"/>
    </row>
    <row r="19" spans="1:20" ht="16.899999999999999" customHeight="1" thickTop="1" thickBot="1" x14ac:dyDescent="0.2">
      <c r="A19" s="641"/>
      <c r="B19" s="647"/>
      <c r="C19" s="624" t="s">
        <v>93</v>
      </c>
      <c r="D19" s="121" t="s">
        <v>125</v>
      </c>
      <c r="E19" s="20" t="s">
        <v>5</v>
      </c>
      <c r="F19" s="21" t="s">
        <v>13</v>
      </c>
      <c r="G19" s="21"/>
      <c r="H19" s="17"/>
      <c r="I19" s="23" t="s">
        <v>7</v>
      </c>
      <c r="K19" s="28"/>
      <c r="L19" s="24" t="s">
        <v>89</v>
      </c>
      <c r="M19" s="105" t="s">
        <v>33</v>
      </c>
      <c r="N19" s="106" t="str">
        <f>H42</f>
        <v/>
      </c>
      <c r="O19" s="105" t="s">
        <v>34</v>
      </c>
      <c r="P19" s="106" t="str">
        <f>H44</f>
        <v/>
      </c>
      <c r="Q19" s="28"/>
      <c r="R19" s="28"/>
      <c r="S19" s="28"/>
      <c r="T19" s="28"/>
    </row>
    <row r="20" spans="1:20" ht="16.899999999999999" customHeight="1" thickTop="1" thickBot="1" x14ac:dyDescent="0.2">
      <c r="A20" s="642"/>
      <c r="B20" s="648"/>
      <c r="C20" s="625"/>
      <c r="D20" s="30" t="s">
        <v>9</v>
      </c>
      <c r="E20" s="25"/>
      <c r="F20" s="26" t="s">
        <v>26</v>
      </c>
      <c r="G20" s="21" t="s">
        <v>20</v>
      </c>
      <c r="H20" s="103" t="str">
        <f>IFERROR(ROUNDDOWN(H19/B19,1),"")</f>
        <v/>
      </c>
      <c r="I20" s="107" t="s">
        <v>2</v>
      </c>
      <c r="K20" s="28"/>
      <c r="L20" s="24" t="s">
        <v>81</v>
      </c>
      <c r="M20" s="105" t="s">
        <v>35</v>
      </c>
      <c r="N20" s="106" t="str">
        <f>H46</f>
        <v/>
      </c>
      <c r="O20" s="105" t="s">
        <v>36</v>
      </c>
      <c r="P20" s="106" t="str">
        <f>H48</f>
        <v/>
      </c>
      <c r="Q20" s="28"/>
      <c r="R20" s="28"/>
      <c r="S20" s="28"/>
      <c r="T20" s="28"/>
    </row>
    <row r="21" spans="1:20" ht="16.899999999999999" customHeight="1" thickBot="1" x14ac:dyDescent="0.2">
      <c r="A21" s="640" t="s">
        <v>73</v>
      </c>
      <c r="B21" s="609" t="s">
        <v>109</v>
      </c>
      <c r="C21" s="610"/>
      <c r="D21" s="27" t="s">
        <v>44</v>
      </c>
      <c r="E21" s="15" t="s">
        <v>5</v>
      </c>
      <c r="F21" s="16" t="s">
        <v>18</v>
      </c>
      <c r="G21" s="16"/>
      <c r="H21" s="17"/>
      <c r="I21" s="18" t="s">
        <v>7</v>
      </c>
      <c r="K21" s="28"/>
      <c r="L21" s="24" t="s">
        <v>83</v>
      </c>
      <c r="M21" s="108" t="s">
        <v>37</v>
      </c>
      <c r="N21" s="109" t="str">
        <f>H50</f>
        <v/>
      </c>
      <c r="O21" s="108" t="s">
        <v>38</v>
      </c>
      <c r="P21" s="109" t="str">
        <f>H52</f>
        <v/>
      </c>
      <c r="Q21" s="28"/>
      <c r="R21" s="28"/>
      <c r="S21" s="28"/>
      <c r="T21" s="28"/>
    </row>
    <row r="22" spans="1:20" ht="16.899999999999999" customHeight="1" thickTop="1" thickBot="1" x14ac:dyDescent="0.2">
      <c r="A22" s="641"/>
      <c r="B22" s="611"/>
      <c r="C22" s="612"/>
      <c r="D22" s="29" t="s">
        <v>9</v>
      </c>
      <c r="E22" s="20"/>
      <c r="F22" s="21" t="s">
        <v>21</v>
      </c>
      <c r="G22" s="21" t="s">
        <v>22</v>
      </c>
      <c r="H22" s="103" t="str">
        <f>IFERROR(ROUNDDOWN(H21/B23,1),"")</f>
        <v/>
      </c>
      <c r="I22" s="104" t="s">
        <v>2</v>
      </c>
      <c r="K22" s="28"/>
      <c r="L22" s="31" t="s">
        <v>39</v>
      </c>
      <c r="M22" s="114" t="s">
        <v>116</v>
      </c>
      <c r="N22" s="32" t="str">
        <f>IF(SUM(N11:N21)=0,"",SUM(N11:N21))</f>
        <v/>
      </c>
      <c r="O22" s="114" t="s">
        <v>115</v>
      </c>
      <c r="P22" s="32" t="str">
        <f>IF(SUM(P11:P21)=0,"",SUM(P11:P21))</f>
        <v/>
      </c>
      <c r="Q22" s="28"/>
      <c r="R22" s="28"/>
      <c r="S22" s="28"/>
      <c r="T22" s="28"/>
    </row>
    <row r="23" spans="1:20" ht="16.899999999999999" customHeight="1" thickTop="1" thickBot="1" x14ac:dyDescent="0.2">
      <c r="A23" s="641"/>
      <c r="B23" s="647"/>
      <c r="C23" s="624" t="s">
        <v>93</v>
      </c>
      <c r="D23" s="121" t="s">
        <v>125</v>
      </c>
      <c r="E23" s="20" t="s">
        <v>5</v>
      </c>
      <c r="F23" s="21" t="s">
        <v>13</v>
      </c>
      <c r="G23" s="21"/>
      <c r="H23" s="17"/>
      <c r="I23" s="23" t="s">
        <v>7</v>
      </c>
      <c r="K23" s="28"/>
      <c r="L23" s="33"/>
      <c r="M23" s="33"/>
      <c r="N23" s="28"/>
      <c r="O23" s="33"/>
      <c r="P23" s="28"/>
      <c r="Q23" s="28"/>
      <c r="R23" s="28"/>
      <c r="S23" s="28"/>
      <c r="T23" s="28"/>
    </row>
    <row r="24" spans="1:20" ht="16.899999999999999" customHeight="1" thickTop="1" thickBot="1" x14ac:dyDescent="0.2">
      <c r="A24" s="642"/>
      <c r="B24" s="648"/>
      <c r="C24" s="625"/>
      <c r="D24" s="30" t="s">
        <v>9</v>
      </c>
      <c r="E24" s="25"/>
      <c r="F24" s="26" t="s">
        <v>26</v>
      </c>
      <c r="G24" s="21" t="s">
        <v>23</v>
      </c>
      <c r="H24" s="103" t="str">
        <f>IFERROR(ROUNDDOWN(H23/B23,1),"")</f>
        <v/>
      </c>
      <c r="I24" s="107" t="s">
        <v>2</v>
      </c>
      <c r="K24" s="28"/>
      <c r="L24" s="4"/>
      <c r="M24" s="627" t="s">
        <v>40</v>
      </c>
      <c r="N24" s="627"/>
      <c r="O24" s="628" t="s">
        <v>41</v>
      </c>
      <c r="P24" s="628"/>
      <c r="Q24" s="4"/>
      <c r="R24" s="4"/>
      <c r="S24" s="4"/>
      <c r="T24" s="28"/>
    </row>
    <row r="25" spans="1:20" ht="16.899999999999999" customHeight="1" thickBot="1" x14ac:dyDescent="0.2">
      <c r="A25" s="640" t="s">
        <v>75</v>
      </c>
      <c r="B25" s="609" t="s">
        <v>109</v>
      </c>
      <c r="C25" s="610"/>
      <c r="D25" s="27" t="s">
        <v>44</v>
      </c>
      <c r="E25" s="15" t="s">
        <v>5</v>
      </c>
      <c r="F25" s="16" t="s">
        <v>18</v>
      </c>
      <c r="G25" s="16"/>
      <c r="H25" s="17"/>
      <c r="I25" s="18" t="s">
        <v>7</v>
      </c>
      <c r="K25" s="28"/>
      <c r="L25" s="4"/>
      <c r="M25" s="4"/>
      <c r="N25" s="4"/>
      <c r="O25" s="4"/>
      <c r="P25" s="4"/>
      <c r="Q25" s="4"/>
      <c r="R25" s="4"/>
      <c r="S25" s="4"/>
      <c r="T25" s="28"/>
    </row>
    <row r="26" spans="1:20" ht="16.899999999999999" customHeight="1" thickTop="1" thickBot="1" x14ac:dyDescent="0.2">
      <c r="A26" s="641"/>
      <c r="B26" s="611"/>
      <c r="C26" s="612"/>
      <c r="D26" s="29" t="s">
        <v>9</v>
      </c>
      <c r="E26" s="20"/>
      <c r="F26" s="21" t="s">
        <v>21</v>
      </c>
      <c r="G26" s="21" t="s">
        <v>24</v>
      </c>
      <c r="H26" s="103" t="str">
        <f>IFERROR(ROUNDDOWN(H25/B27,1),"")</f>
        <v/>
      </c>
      <c r="I26" s="104" t="s">
        <v>2</v>
      </c>
      <c r="K26" s="4"/>
      <c r="L26" s="100" t="s">
        <v>42</v>
      </c>
      <c r="M26" s="115" t="s">
        <v>117</v>
      </c>
      <c r="N26" s="123"/>
      <c r="O26" s="117" t="s">
        <v>118</v>
      </c>
      <c r="P26" s="116"/>
      <c r="Q26" s="4"/>
      <c r="R26" s="28"/>
      <c r="S26" s="28"/>
      <c r="T26" s="28"/>
    </row>
    <row r="27" spans="1:20" ht="16.899999999999999" customHeight="1" thickTop="1" thickBot="1" x14ac:dyDescent="0.2">
      <c r="A27" s="641"/>
      <c r="B27" s="647"/>
      <c r="C27" s="624" t="s">
        <v>93</v>
      </c>
      <c r="D27" s="121" t="s">
        <v>125</v>
      </c>
      <c r="E27" s="20" t="s">
        <v>5</v>
      </c>
      <c r="F27" s="21" t="s">
        <v>13</v>
      </c>
      <c r="G27" s="21"/>
      <c r="H27" s="17"/>
      <c r="I27" s="23" t="s">
        <v>7</v>
      </c>
      <c r="K27" s="4"/>
      <c r="L27" s="34"/>
      <c r="M27" s="34"/>
      <c r="N27" s="4"/>
      <c r="O27" s="34"/>
      <c r="P27" s="4"/>
      <c r="Q27" s="4"/>
      <c r="S27" s="38"/>
      <c r="T27" s="28"/>
    </row>
    <row r="28" spans="1:20" ht="16.899999999999999" customHeight="1" thickTop="1" thickBot="1" x14ac:dyDescent="0.2">
      <c r="A28" s="642"/>
      <c r="B28" s="648"/>
      <c r="C28" s="625"/>
      <c r="D28" s="30" t="s">
        <v>9</v>
      </c>
      <c r="E28" s="25"/>
      <c r="F28" s="26" t="s">
        <v>26</v>
      </c>
      <c r="G28" s="21" t="s">
        <v>25</v>
      </c>
      <c r="H28" s="103" t="str">
        <f>IFERROR(ROUNDDOWN(H27/B27,1),"")</f>
        <v/>
      </c>
      <c r="I28" s="107" t="s">
        <v>2</v>
      </c>
      <c r="K28" s="4"/>
      <c r="L28" s="33"/>
      <c r="M28" s="33"/>
      <c r="N28" s="28"/>
      <c r="O28" s="33"/>
      <c r="P28" s="28"/>
      <c r="Q28" s="28"/>
      <c r="T28" s="28"/>
    </row>
    <row r="29" spans="1:20" ht="16.899999999999999" customHeight="1" thickBot="1" x14ac:dyDescent="0.2">
      <c r="A29" s="640" t="s">
        <v>77</v>
      </c>
      <c r="B29" s="609" t="s">
        <v>109</v>
      </c>
      <c r="C29" s="610"/>
      <c r="D29" s="27" t="s">
        <v>44</v>
      </c>
      <c r="E29" s="15" t="s">
        <v>5</v>
      </c>
      <c r="F29" s="16" t="s">
        <v>18</v>
      </c>
      <c r="G29" s="16"/>
      <c r="H29" s="17"/>
      <c r="I29" s="18" t="s">
        <v>7</v>
      </c>
      <c r="K29" s="35"/>
      <c r="L29"/>
      <c r="M29" s="36"/>
      <c r="N29" s="37"/>
      <c r="O29" s="36"/>
      <c r="P29" s="37"/>
      <c r="Q29" s="38"/>
      <c r="S29" s="38"/>
      <c r="T29" s="28"/>
    </row>
    <row r="30" spans="1:20" ht="16.899999999999999" customHeight="1" thickTop="1" thickBot="1" x14ac:dyDescent="0.2">
      <c r="A30" s="641"/>
      <c r="B30" s="611"/>
      <c r="C30" s="612"/>
      <c r="D30" s="29" t="s">
        <v>9</v>
      </c>
      <c r="E30" s="20"/>
      <c r="F30" s="21" t="s">
        <v>21</v>
      </c>
      <c r="G30" s="21" t="s">
        <v>27</v>
      </c>
      <c r="H30" s="103" t="str">
        <f>IFERROR(ROUNDDOWN(H29/B31,1),"")</f>
        <v/>
      </c>
      <c r="I30" s="104" t="s">
        <v>2</v>
      </c>
      <c r="K30" s="35"/>
      <c r="L30" s="39"/>
      <c r="M30" s="39"/>
      <c r="N30" s="40"/>
      <c r="O30" s="39"/>
      <c r="P30" s="119"/>
      <c r="Q30" s="62"/>
      <c r="S30" s="28"/>
      <c r="T30" s="28"/>
    </row>
    <row r="31" spans="1:20" ht="16.899999999999999" customHeight="1" thickTop="1" thickBot="1" x14ac:dyDescent="0.2">
      <c r="A31" s="641"/>
      <c r="B31" s="647"/>
      <c r="C31" s="624" t="s">
        <v>93</v>
      </c>
      <c r="D31" s="121" t="s">
        <v>125</v>
      </c>
      <c r="E31" s="20" t="s">
        <v>5</v>
      </c>
      <c r="F31" s="21" t="s">
        <v>13</v>
      </c>
      <c r="G31" s="21"/>
      <c r="H31" s="17"/>
      <c r="I31" s="23" t="s">
        <v>7</v>
      </c>
      <c r="K31" s="4"/>
      <c r="L31" s="630" t="s">
        <v>111</v>
      </c>
      <c r="M31" s="630"/>
      <c r="N31" s="630"/>
      <c r="O31" s="33"/>
      <c r="P31" s="28"/>
      <c r="Q31" s="28"/>
      <c r="R31" s="28"/>
      <c r="S31" s="28"/>
      <c r="T31" s="28"/>
    </row>
    <row r="32" spans="1:20" ht="16.899999999999999" customHeight="1" thickTop="1" thickBot="1" x14ac:dyDescent="0.2">
      <c r="A32" s="642"/>
      <c r="B32" s="648"/>
      <c r="C32" s="625"/>
      <c r="D32" s="30" t="s">
        <v>9</v>
      </c>
      <c r="E32" s="25"/>
      <c r="F32" s="26" t="s">
        <v>26</v>
      </c>
      <c r="G32" s="21" t="s">
        <v>28</v>
      </c>
      <c r="H32" s="103" t="str">
        <f>IFERROR(ROUNDDOWN(H31/B31,1),"")</f>
        <v/>
      </c>
      <c r="I32" s="107" t="s">
        <v>2</v>
      </c>
      <c r="K32" s="101" t="s">
        <v>95</v>
      </c>
      <c r="L32" s="103" t="str">
        <f>IF(P26=0,"",ROUNDDOWN(P26,1))</f>
        <v/>
      </c>
      <c r="M32" s="36"/>
      <c r="N32" s="37" t="s">
        <v>2</v>
      </c>
      <c r="O32" s="36"/>
      <c r="P32" s="37"/>
      <c r="Q32" s="38"/>
      <c r="R32" s="28"/>
      <c r="S32" s="28"/>
      <c r="T32" s="28"/>
    </row>
    <row r="33" spans="1:20" ht="16.899999999999999" customHeight="1" thickTop="1" thickBot="1" x14ac:dyDescent="0.2">
      <c r="A33" s="640" t="s">
        <v>78</v>
      </c>
      <c r="B33" s="609" t="s">
        <v>109</v>
      </c>
      <c r="C33" s="610"/>
      <c r="D33" s="27" t="s">
        <v>44</v>
      </c>
      <c r="E33" s="15" t="s">
        <v>5</v>
      </c>
      <c r="F33" s="16" t="s">
        <v>18</v>
      </c>
      <c r="G33" s="16"/>
      <c r="H33" s="17"/>
      <c r="I33" s="18" t="s">
        <v>7</v>
      </c>
      <c r="K33" s="101"/>
      <c r="L33" s="39"/>
      <c r="M33" s="39"/>
      <c r="N33" s="631" t="s">
        <v>96</v>
      </c>
      <c r="O33" s="632"/>
      <c r="P33" s="124" t="str">
        <f>IF(L32="","",IFERROR(ROUNDDOWN(L32/L34*100,1),0))</f>
        <v/>
      </c>
      <c r="Q33" s="110" t="s">
        <v>97</v>
      </c>
      <c r="R33" s="28"/>
      <c r="S33" s="28"/>
      <c r="T33" s="28"/>
    </row>
    <row r="34" spans="1:20" ht="16.899999999999999" customHeight="1" thickTop="1" thickBot="1" x14ac:dyDescent="0.2">
      <c r="A34" s="641"/>
      <c r="B34" s="611"/>
      <c r="C34" s="612"/>
      <c r="D34" s="29" t="s">
        <v>9</v>
      </c>
      <c r="E34" s="20"/>
      <c r="F34" s="21" t="s">
        <v>21</v>
      </c>
      <c r="G34" s="21" t="s">
        <v>29</v>
      </c>
      <c r="H34" s="103" t="str">
        <f>IFERROR(ROUNDDOWN(H33/B35,1),"")</f>
        <v/>
      </c>
      <c r="I34" s="104" t="s">
        <v>2</v>
      </c>
      <c r="K34" s="41" t="s">
        <v>98</v>
      </c>
      <c r="L34" s="111" t="str">
        <f>IF(N26=0,"",ROUNDDOWN(N26,1))</f>
        <v/>
      </c>
      <c r="M34" s="42"/>
      <c r="N34" s="43" t="s">
        <v>2</v>
      </c>
      <c r="O34" s="42"/>
      <c r="P34" s="43"/>
      <c r="Q34" s="43"/>
      <c r="R34" s="28"/>
      <c r="S34" s="28"/>
      <c r="T34" s="28"/>
    </row>
    <row r="35" spans="1:20" ht="16.899999999999999" customHeight="1" thickTop="1" thickBot="1" x14ac:dyDescent="0.2">
      <c r="A35" s="641"/>
      <c r="B35" s="647"/>
      <c r="C35" s="624" t="s">
        <v>93</v>
      </c>
      <c r="D35" s="121" t="s">
        <v>125</v>
      </c>
      <c r="E35" s="20" t="s">
        <v>5</v>
      </c>
      <c r="F35" s="21" t="s">
        <v>13</v>
      </c>
      <c r="G35" s="21"/>
      <c r="H35" s="17"/>
      <c r="I35" s="23" t="s">
        <v>7</v>
      </c>
      <c r="K35" s="28"/>
      <c r="L35" s="28"/>
      <c r="M35" s="28"/>
      <c r="N35" s="28"/>
      <c r="O35" s="28"/>
      <c r="Q35" s="28"/>
      <c r="R35" s="28"/>
      <c r="S35" s="28"/>
      <c r="T35" s="28"/>
    </row>
    <row r="36" spans="1:20" ht="16.899999999999999" customHeight="1" thickTop="1" thickBot="1" x14ac:dyDescent="0.2">
      <c r="A36" s="642"/>
      <c r="B36" s="648"/>
      <c r="C36" s="625"/>
      <c r="D36" s="30" t="s">
        <v>9</v>
      </c>
      <c r="E36" s="25"/>
      <c r="F36" s="26" t="s">
        <v>26</v>
      </c>
      <c r="G36" s="21" t="s">
        <v>30</v>
      </c>
      <c r="H36" s="103" t="str">
        <f>IFERROR(ROUNDDOWN(H35/B35,1),"")</f>
        <v/>
      </c>
      <c r="I36" s="107" t="s">
        <v>2</v>
      </c>
      <c r="K36" s="4"/>
      <c r="L36" s="629" t="s">
        <v>43</v>
      </c>
      <c r="M36" s="629"/>
      <c r="N36" s="629"/>
      <c r="O36" s="629"/>
      <c r="P36" s="629"/>
      <c r="Q36" s="629"/>
      <c r="R36" s="28"/>
      <c r="S36" s="28"/>
      <c r="T36" s="28"/>
    </row>
    <row r="37" spans="1:20" ht="16.899999999999999" customHeight="1" thickBot="1" x14ac:dyDescent="0.2">
      <c r="A37" s="640" t="s">
        <v>79</v>
      </c>
      <c r="B37" s="609" t="s">
        <v>109</v>
      </c>
      <c r="C37" s="610"/>
      <c r="D37" s="27" t="s">
        <v>44</v>
      </c>
      <c r="E37" s="15" t="s">
        <v>5</v>
      </c>
      <c r="F37" s="16" t="s">
        <v>18</v>
      </c>
      <c r="G37" s="16"/>
      <c r="H37" s="17"/>
      <c r="I37" s="18" t="s">
        <v>7</v>
      </c>
      <c r="K37" s="4"/>
      <c r="L37" s="629"/>
      <c r="M37" s="629"/>
      <c r="N37" s="629"/>
      <c r="O37" s="629"/>
      <c r="P37" s="629"/>
      <c r="Q37" s="629"/>
      <c r="R37" s="28"/>
      <c r="S37" s="28"/>
      <c r="T37" s="28"/>
    </row>
    <row r="38" spans="1:20" ht="16.899999999999999" customHeight="1" thickTop="1" thickBot="1" x14ac:dyDescent="0.2">
      <c r="A38" s="641"/>
      <c r="B38" s="611"/>
      <c r="C38" s="612"/>
      <c r="D38" s="29" t="s">
        <v>9</v>
      </c>
      <c r="E38" s="20"/>
      <c r="F38" s="21" t="s">
        <v>21</v>
      </c>
      <c r="G38" s="21" t="s">
        <v>31</v>
      </c>
      <c r="H38" s="103" t="str">
        <f>IFERROR(ROUNDDOWN(H37/B39,1),"")</f>
        <v/>
      </c>
      <c r="I38" s="104" t="s">
        <v>2</v>
      </c>
      <c r="K38" s="28"/>
      <c r="L38" s="64"/>
      <c r="M38" s="64"/>
      <c r="N38" s="64"/>
      <c r="O38" s="64"/>
      <c r="P38" s="65"/>
      <c r="Q38" s="47"/>
      <c r="R38" s="28"/>
      <c r="S38" s="28"/>
      <c r="T38" s="28"/>
    </row>
    <row r="39" spans="1:20" ht="16.899999999999999" customHeight="1" thickTop="1" thickBot="1" x14ac:dyDescent="0.2">
      <c r="A39" s="641"/>
      <c r="B39" s="647"/>
      <c r="C39" s="624" t="s">
        <v>93</v>
      </c>
      <c r="D39" s="121" t="s">
        <v>125</v>
      </c>
      <c r="E39" s="20" t="s">
        <v>5</v>
      </c>
      <c r="F39" s="21" t="s">
        <v>13</v>
      </c>
      <c r="G39" s="21"/>
      <c r="H39" s="17"/>
      <c r="I39" s="23" t="s">
        <v>7</v>
      </c>
      <c r="K39" s="28"/>
      <c r="L39" s="66"/>
      <c r="M39" s="66"/>
      <c r="N39" s="66"/>
      <c r="O39" s="66"/>
      <c r="P39" s="67"/>
      <c r="Q39" s="67"/>
      <c r="R39" s="28"/>
      <c r="S39" s="28"/>
      <c r="T39" s="28"/>
    </row>
    <row r="40" spans="1:20" ht="16.899999999999999" customHeight="1" thickTop="1" thickBot="1" x14ac:dyDescent="0.2">
      <c r="A40" s="642"/>
      <c r="B40" s="648"/>
      <c r="C40" s="625"/>
      <c r="D40" s="30" t="s">
        <v>9</v>
      </c>
      <c r="E40" s="25"/>
      <c r="F40" s="26" t="s">
        <v>26</v>
      </c>
      <c r="G40" s="21" t="s">
        <v>32</v>
      </c>
      <c r="H40" s="103" t="str">
        <f>IFERROR(ROUNDDOWN(H39/B39,1),"")</f>
        <v/>
      </c>
      <c r="I40" s="107" t="s">
        <v>2</v>
      </c>
      <c r="K40" s="28"/>
      <c r="L40" s="649" t="s">
        <v>105</v>
      </c>
      <c r="M40" s="650"/>
      <c r="N40" s="650"/>
      <c r="O40" s="650"/>
      <c r="P40" s="651"/>
      <c r="Q40" s="67"/>
      <c r="R40" s="28"/>
      <c r="S40" s="28"/>
      <c r="T40" s="28"/>
    </row>
    <row r="41" spans="1:20" ht="16.899999999999999" customHeight="1" thickBot="1" x14ac:dyDescent="0.2">
      <c r="A41" s="640" t="s">
        <v>80</v>
      </c>
      <c r="B41" s="609" t="s">
        <v>109</v>
      </c>
      <c r="C41" s="610"/>
      <c r="D41" s="27" t="s">
        <v>44</v>
      </c>
      <c r="E41" s="15" t="s">
        <v>5</v>
      </c>
      <c r="F41" s="16" t="s">
        <v>18</v>
      </c>
      <c r="G41" s="16"/>
      <c r="H41" s="17"/>
      <c r="I41" s="18" t="s">
        <v>7</v>
      </c>
      <c r="K41" s="28"/>
      <c r="L41" s="68"/>
      <c r="M41" s="68"/>
      <c r="N41" s="68"/>
      <c r="O41" s="68"/>
      <c r="P41" s="68"/>
      <c r="Q41" s="69"/>
      <c r="R41" s="28"/>
      <c r="S41" s="28"/>
      <c r="T41" s="28"/>
    </row>
    <row r="42" spans="1:20" ht="16.899999999999999" customHeight="1" thickTop="1" thickBot="1" x14ac:dyDescent="0.2">
      <c r="A42" s="641"/>
      <c r="B42" s="611"/>
      <c r="C42" s="612"/>
      <c r="D42" s="29" t="s">
        <v>9</v>
      </c>
      <c r="E42" s="20"/>
      <c r="F42" s="21" t="s">
        <v>21</v>
      </c>
      <c r="G42" s="21" t="s">
        <v>33</v>
      </c>
      <c r="H42" s="103" t="str">
        <f>IFERROR(ROUNDDOWN(H41/B43,1),"")</f>
        <v/>
      </c>
      <c r="I42" s="104" t="s">
        <v>2</v>
      </c>
      <c r="K42" s="28"/>
      <c r="L42" s="33"/>
      <c r="M42" s="33"/>
      <c r="N42" s="28"/>
      <c r="O42" s="33"/>
      <c r="P42" s="28"/>
      <c r="Q42" s="28"/>
      <c r="R42" s="28"/>
      <c r="S42" s="28"/>
      <c r="T42" s="28"/>
    </row>
    <row r="43" spans="1:20" ht="16.899999999999999" customHeight="1" thickTop="1" thickBot="1" x14ac:dyDescent="0.2">
      <c r="A43" s="641"/>
      <c r="B43" s="647"/>
      <c r="C43" s="624" t="s">
        <v>93</v>
      </c>
      <c r="D43" s="121" t="s">
        <v>125</v>
      </c>
      <c r="E43" s="20" t="s">
        <v>5</v>
      </c>
      <c r="F43" s="21" t="s">
        <v>13</v>
      </c>
      <c r="G43" s="21"/>
      <c r="H43" s="17"/>
      <c r="I43" s="23" t="s">
        <v>7</v>
      </c>
      <c r="K43" s="28"/>
      <c r="L43" s="4"/>
      <c r="M43" s="4"/>
      <c r="N43" s="4"/>
      <c r="O43" s="4"/>
      <c r="P43" s="4"/>
      <c r="Q43" s="28"/>
      <c r="R43" s="28"/>
      <c r="S43" s="28"/>
      <c r="T43" s="28"/>
    </row>
    <row r="44" spans="1:20" ht="16.899999999999999" customHeight="1" thickTop="1" thickBot="1" x14ac:dyDescent="0.2">
      <c r="A44" s="642"/>
      <c r="B44" s="648"/>
      <c r="C44" s="625"/>
      <c r="D44" s="30" t="s">
        <v>9</v>
      </c>
      <c r="E44" s="25"/>
      <c r="F44" s="26" t="s">
        <v>26</v>
      </c>
      <c r="G44" s="21" t="s">
        <v>34</v>
      </c>
      <c r="H44" s="103" t="str">
        <f>IFERROR(ROUNDDOWN(H43/B43,1),"")</f>
        <v/>
      </c>
      <c r="I44" s="107" t="s">
        <v>2</v>
      </c>
      <c r="K44" s="28"/>
      <c r="L44" s="33"/>
      <c r="M44" s="33"/>
      <c r="N44" s="28"/>
      <c r="O44" s="33"/>
      <c r="P44" s="28"/>
      <c r="Q44" s="28"/>
      <c r="R44" s="28"/>
      <c r="S44" s="28"/>
      <c r="T44" s="28"/>
    </row>
    <row r="45" spans="1:20" ht="16.899999999999999" customHeight="1" thickBot="1" x14ac:dyDescent="0.2">
      <c r="A45" s="640" t="s">
        <v>82</v>
      </c>
      <c r="B45" s="609" t="s">
        <v>109</v>
      </c>
      <c r="C45" s="610"/>
      <c r="D45" s="27" t="s">
        <v>44</v>
      </c>
      <c r="E45" s="15" t="s">
        <v>5</v>
      </c>
      <c r="F45" s="16" t="s">
        <v>18</v>
      </c>
      <c r="G45" s="16"/>
      <c r="H45" s="98"/>
      <c r="I45" s="18" t="s">
        <v>7</v>
      </c>
      <c r="K45" s="28"/>
      <c r="L45" s="33"/>
      <c r="M45" s="33"/>
      <c r="N45" s="28"/>
      <c r="O45" s="33"/>
      <c r="P45" s="28"/>
      <c r="Q45" s="28"/>
      <c r="R45" s="28"/>
      <c r="S45" s="28"/>
      <c r="T45" s="28"/>
    </row>
    <row r="46" spans="1:20" ht="16.899999999999999" customHeight="1" thickTop="1" thickBot="1" x14ac:dyDescent="0.2">
      <c r="A46" s="641"/>
      <c r="B46" s="611"/>
      <c r="C46" s="612"/>
      <c r="D46" s="29" t="s">
        <v>9</v>
      </c>
      <c r="E46" s="20"/>
      <c r="F46" s="21" t="s">
        <v>21</v>
      </c>
      <c r="G46" s="21" t="s">
        <v>35</v>
      </c>
      <c r="H46" s="103" t="str">
        <f>IFERROR(ROUNDDOWN(H45/B47,1),"")</f>
        <v/>
      </c>
      <c r="I46" s="104" t="s">
        <v>2</v>
      </c>
      <c r="K46" s="28"/>
      <c r="L46" s="33"/>
      <c r="M46" s="33"/>
      <c r="N46" s="28"/>
      <c r="O46" s="33"/>
      <c r="P46" s="28"/>
      <c r="Q46" s="28"/>
      <c r="R46" s="28"/>
      <c r="S46" s="28"/>
      <c r="T46" s="28"/>
    </row>
    <row r="47" spans="1:20" ht="16.899999999999999" customHeight="1" thickTop="1" thickBot="1" x14ac:dyDescent="0.2">
      <c r="A47" s="641"/>
      <c r="B47" s="647"/>
      <c r="C47" s="624" t="s">
        <v>93</v>
      </c>
      <c r="D47" s="121" t="s">
        <v>125</v>
      </c>
      <c r="E47" s="20" t="s">
        <v>5</v>
      </c>
      <c r="F47" s="21" t="s">
        <v>13</v>
      </c>
      <c r="G47" s="21"/>
      <c r="H47" s="17"/>
      <c r="I47" s="23" t="s">
        <v>7</v>
      </c>
      <c r="K47" s="28"/>
      <c r="L47" s="33"/>
      <c r="M47" s="33"/>
      <c r="N47" s="28"/>
      <c r="O47" s="33"/>
      <c r="P47" s="28"/>
      <c r="Q47" s="28"/>
      <c r="R47" s="28"/>
      <c r="S47" s="28"/>
      <c r="T47" s="28"/>
    </row>
    <row r="48" spans="1:20" ht="16.899999999999999" customHeight="1" thickTop="1" thickBot="1" x14ac:dyDescent="0.2">
      <c r="A48" s="642"/>
      <c r="B48" s="648"/>
      <c r="C48" s="625"/>
      <c r="D48" s="30" t="s">
        <v>9</v>
      </c>
      <c r="E48" s="25"/>
      <c r="F48" s="26" t="s">
        <v>26</v>
      </c>
      <c r="G48" s="21" t="s">
        <v>36</v>
      </c>
      <c r="H48" s="103" t="str">
        <f>IFERROR(ROUNDDOWN(H47/B47,1),"")</f>
        <v/>
      </c>
      <c r="I48" s="107" t="s">
        <v>2</v>
      </c>
      <c r="K48" s="28"/>
      <c r="L48" s="33"/>
      <c r="M48" s="33"/>
      <c r="N48" s="28"/>
      <c r="O48" s="33"/>
      <c r="P48" s="28"/>
      <c r="Q48" s="28"/>
      <c r="R48" s="28"/>
      <c r="S48" s="28"/>
      <c r="T48" s="28"/>
    </row>
    <row r="49" spans="1:21" ht="16.899999999999999" customHeight="1" thickBot="1" x14ac:dyDescent="0.2">
      <c r="A49" s="640" t="s">
        <v>84</v>
      </c>
      <c r="B49" s="609" t="s">
        <v>109</v>
      </c>
      <c r="C49" s="610"/>
      <c r="D49" s="27" t="s">
        <v>44</v>
      </c>
      <c r="E49" s="15" t="s">
        <v>5</v>
      </c>
      <c r="F49" s="16" t="s">
        <v>18</v>
      </c>
      <c r="G49" s="16"/>
      <c r="H49" s="17"/>
      <c r="I49" s="18" t="s">
        <v>7</v>
      </c>
      <c r="K49" s="28"/>
      <c r="L49" s="33"/>
      <c r="M49" s="33"/>
      <c r="N49" s="28"/>
      <c r="O49" s="33"/>
      <c r="P49" s="28"/>
      <c r="Q49" s="28"/>
      <c r="R49" s="28"/>
      <c r="S49" s="28"/>
      <c r="T49" s="28"/>
    </row>
    <row r="50" spans="1:21" ht="16.899999999999999" customHeight="1" thickTop="1" thickBot="1" x14ac:dyDescent="0.2">
      <c r="A50" s="641"/>
      <c r="B50" s="611"/>
      <c r="C50" s="612"/>
      <c r="D50" s="29" t="s">
        <v>9</v>
      </c>
      <c r="E50" s="20"/>
      <c r="F50" s="21" t="s">
        <v>21</v>
      </c>
      <c r="G50" s="21" t="s">
        <v>37</v>
      </c>
      <c r="H50" s="103" t="str">
        <f>IFERROR(ROUNDDOWN(H49/B51,1),"")</f>
        <v/>
      </c>
      <c r="I50" s="104" t="s">
        <v>2</v>
      </c>
      <c r="K50" s="28"/>
      <c r="L50" s="33"/>
      <c r="M50" s="33"/>
      <c r="N50" s="28"/>
      <c r="O50" s="33"/>
      <c r="P50" s="28"/>
      <c r="Q50" s="28"/>
      <c r="R50" s="28"/>
      <c r="S50" s="28"/>
      <c r="T50" s="28"/>
    </row>
    <row r="51" spans="1:21" ht="16.899999999999999" customHeight="1" thickTop="1" thickBot="1" x14ac:dyDescent="0.2">
      <c r="A51" s="641"/>
      <c r="B51" s="647"/>
      <c r="C51" s="624" t="s">
        <v>93</v>
      </c>
      <c r="D51" s="121" t="s">
        <v>125</v>
      </c>
      <c r="E51" s="20" t="s">
        <v>5</v>
      </c>
      <c r="F51" s="21" t="s">
        <v>13</v>
      </c>
      <c r="G51" s="21"/>
      <c r="H51" s="17"/>
      <c r="I51" s="23" t="s">
        <v>7</v>
      </c>
      <c r="K51" s="28"/>
      <c r="L51" s="33"/>
      <c r="M51" s="33"/>
      <c r="N51" s="28"/>
      <c r="O51" s="33"/>
      <c r="P51" s="28"/>
      <c r="Q51" s="28"/>
      <c r="R51" s="28"/>
      <c r="S51" s="28"/>
      <c r="T51" s="28"/>
    </row>
    <row r="52" spans="1:21" ht="16.899999999999999" customHeight="1" thickTop="1" thickBot="1" x14ac:dyDescent="0.2">
      <c r="A52" s="642"/>
      <c r="B52" s="648"/>
      <c r="C52" s="625"/>
      <c r="D52" s="30" t="s">
        <v>9</v>
      </c>
      <c r="E52" s="25"/>
      <c r="F52" s="26" t="s">
        <v>26</v>
      </c>
      <c r="G52" s="50" t="s">
        <v>38</v>
      </c>
      <c r="H52" s="103" t="str">
        <f>IFERROR(ROUNDDOWN(H51/B51,1),"")</f>
        <v/>
      </c>
      <c r="I52" s="107" t="s">
        <v>2</v>
      </c>
      <c r="K52" s="28"/>
      <c r="L52" s="33"/>
      <c r="M52" s="33"/>
      <c r="N52" s="28"/>
      <c r="O52" s="33"/>
      <c r="P52" s="28"/>
      <c r="Q52" s="28"/>
      <c r="R52" s="28"/>
      <c r="S52" s="28"/>
      <c r="T52" s="28"/>
    </row>
    <row r="53" spans="1:21" s="56" customFormat="1" ht="6.75" customHeight="1" x14ac:dyDescent="0.15">
      <c r="A53" s="51"/>
      <c r="B53" s="51"/>
      <c r="C53" s="51"/>
      <c r="D53" s="52"/>
      <c r="E53" s="20"/>
      <c r="F53" s="53"/>
      <c r="G53" s="53"/>
      <c r="H53" s="54"/>
      <c r="I53" s="55"/>
      <c r="K53" s="28"/>
      <c r="L53" s="33"/>
      <c r="M53" s="33"/>
      <c r="N53" s="28"/>
      <c r="O53" s="33"/>
      <c r="P53" s="28"/>
      <c r="Q53" s="28"/>
      <c r="R53" s="28"/>
      <c r="S53" s="28"/>
      <c r="T53" s="28"/>
      <c r="U53" s="52"/>
    </row>
  </sheetData>
  <mergeCells count="64">
    <mergeCell ref="M24:N24"/>
    <mergeCell ref="O24:P24"/>
    <mergeCell ref="L31:N31"/>
    <mergeCell ref="N33:O33"/>
    <mergeCell ref="L36:Q37"/>
    <mergeCell ref="A1:F2"/>
    <mergeCell ref="H1:I1"/>
    <mergeCell ref="J1:Q1"/>
    <mergeCell ref="H2:I2"/>
    <mergeCell ref="J2:Q2"/>
    <mergeCell ref="A49:A52"/>
    <mergeCell ref="B49:C50"/>
    <mergeCell ref="B51:B52"/>
    <mergeCell ref="C51:C52"/>
    <mergeCell ref="A41:A44"/>
    <mergeCell ref="B41:C42"/>
    <mergeCell ref="B43:B44"/>
    <mergeCell ref="C43:C44"/>
    <mergeCell ref="A45:A48"/>
    <mergeCell ref="B45:C46"/>
    <mergeCell ref="B47:B48"/>
    <mergeCell ref="C47:C48"/>
    <mergeCell ref="L40:P40"/>
    <mergeCell ref="B39:B40"/>
    <mergeCell ref="C39:C40"/>
    <mergeCell ref="A33:A36"/>
    <mergeCell ref="B33:C34"/>
    <mergeCell ref="B35:B36"/>
    <mergeCell ref="C35:C36"/>
    <mergeCell ref="A29:A32"/>
    <mergeCell ref="B29:C30"/>
    <mergeCell ref="B31:B32"/>
    <mergeCell ref="C31:C32"/>
    <mergeCell ref="A37:A40"/>
    <mergeCell ref="B37:C38"/>
    <mergeCell ref="A21:A24"/>
    <mergeCell ref="B21:C22"/>
    <mergeCell ref="B23:B24"/>
    <mergeCell ref="C23:C24"/>
    <mergeCell ref="A25:A28"/>
    <mergeCell ref="B25:C26"/>
    <mergeCell ref="B27:B28"/>
    <mergeCell ref="C27:C28"/>
    <mergeCell ref="A13:A16"/>
    <mergeCell ref="B13:C14"/>
    <mergeCell ref="B15:B16"/>
    <mergeCell ref="C15:C16"/>
    <mergeCell ref="A17:A20"/>
    <mergeCell ref="B17:C18"/>
    <mergeCell ref="B19:B20"/>
    <mergeCell ref="C19:C20"/>
    <mergeCell ref="A3:Q3"/>
    <mergeCell ref="A6:I6"/>
    <mergeCell ref="F7:I7"/>
    <mergeCell ref="A8:I8"/>
    <mergeCell ref="A9:A12"/>
    <mergeCell ref="B9:C10"/>
    <mergeCell ref="L9:L10"/>
    <mergeCell ref="M9:P9"/>
    <mergeCell ref="M10:N10"/>
    <mergeCell ref="O10:P10"/>
    <mergeCell ref="B11:B12"/>
    <mergeCell ref="C11:C12"/>
    <mergeCell ref="K8:P8"/>
  </mergeCells>
  <phoneticPr fontId="1"/>
  <pageMargins left="0.41" right="0.25" top="0.45" bottom="0.39" header="0.24" footer="0.3"/>
  <pageSetup paperSize="9" scale="77" orientation="portrait" r:id="rId1"/>
  <headerFooter alignWithMargins="0">
    <oddHeader>&amp;R&amp;A</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2:AA82"/>
  <sheetViews>
    <sheetView showGridLines="0" view="pageBreakPreview" topLeftCell="B1" zoomScaleNormal="100" zoomScaleSheetLayoutView="100" workbookViewId="0">
      <selection activeCell="Q7" sqref="Q7"/>
    </sheetView>
  </sheetViews>
  <sheetFormatPr defaultColWidth="4" defaultRowHeight="13.5" x14ac:dyDescent="0.15"/>
  <cols>
    <col min="1" max="1" width="1.5" style="126" customWidth="1"/>
    <col min="2" max="2" width="3.125" style="126" customWidth="1"/>
    <col min="3" max="3" width="1.125" style="126" customWidth="1"/>
    <col min="4" max="19" width="4" style="126" customWidth="1"/>
    <col min="20" max="20" width="3.125" style="126" customWidth="1"/>
    <col min="21" max="21" width="2.375" style="126" customWidth="1"/>
    <col min="22" max="22" width="4" style="126" customWidth="1"/>
    <col min="23" max="23" width="2.25" style="126" customWidth="1"/>
    <col min="24" max="24" width="4" style="126" customWidth="1"/>
    <col min="25" max="25" width="2.375" style="126" customWidth="1"/>
    <col min="26" max="26" width="1.5" style="126" customWidth="1"/>
    <col min="27" max="256" width="4" style="126"/>
    <col min="257" max="257" width="1.5" style="126" customWidth="1"/>
    <col min="258" max="258" width="3.125" style="126" customWidth="1"/>
    <col min="259" max="259" width="1.125" style="126" customWidth="1"/>
    <col min="260" max="275" width="4" style="126" customWidth="1"/>
    <col min="276" max="276" width="3.125" style="126" customWidth="1"/>
    <col min="277" max="277" width="2.375" style="126" customWidth="1"/>
    <col min="278" max="278" width="4" style="126" customWidth="1"/>
    <col min="279" max="279" width="2.25" style="126" customWidth="1"/>
    <col min="280" max="280" width="4" style="126" customWidth="1"/>
    <col min="281" max="281" width="2.375" style="126" customWidth="1"/>
    <col min="282" max="282" width="1.5" style="126" customWidth="1"/>
    <col min="283" max="512" width="4" style="126"/>
    <col min="513" max="513" width="1.5" style="126" customWidth="1"/>
    <col min="514" max="514" width="3.125" style="126" customWidth="1"/>
    <col min="515" max="515" width="1.125" style="126" customWidth="1"/>
    <col min="516" max="531" width="4" style="126" customWidth="1"/>
    <col min="532" max="532" width="3.125" style="126" customWidth="1"/>
    <col min="533" max="533" width="2.375" style="126" customWidth="1"/>
    <col min="534" max="534" width="4" style="126" customWidth="1"/>
    <col min="535" max="535" width="2.25" style="126" customWidth="1"/>
    <col min="536" max="536" width="4" style="126" customWidth="1"/>
    <col min="537" max="537" width="2.375" style="126" customWidth="1"/>
    <col min="538" max="538" width="1.5" style="126" customWidth="1"/>
    <col min="539" max="768" width="4" style="126"/>
    <col min="769" max="769" width="1.5" style="126" customWidth="1"/>
    <col min="770" max="770" width="3.125" style="126" customWidth="1"/>
    <col min="771" max="771" width="1.125" style="126" customWidth="1"/>
    <col min="772" max="787" width="4" style="126" customWidth="1"/>
    <col min="788" max="788" width="3.125" style="126" customWidth="1"/>
    <col min="789" max="789" width="2.375" style="126" customWidth="1"/>
    <col min="790" max="790" width="4" style="126" customWidth="1"/>
    <col min="791" max="791" width="2.25" style="126" customWidth="1"/>
    <col min="792" max="792" width="4" style="126" customWidth="1"/>
    <col min="793" max="793" width="2.375" style="126" customWidth="1"/>
    <col min="794" max="794" width="1.5" style="126" customWidth="1"/>
    <col min="795" max="1024" width="4" style="126"/>
    <col min="1025" max="1025" width="1.5" style="126" customWidth="1"/>
    <col min="1026" max="1026" width="3.125" style="126" customWidth="1"/>
    <col min="1027" max="1027" width="1.125" style="126" customWidth="1"/>
    <col min="1028" max="1043" width="4" style="126" customWidth="1"/>
    <col min="1044" max="1044" width="3.125" style="126" customWidth="1"/>
    <col min="1045" max="1045" width="2.375" style="126" customWidth="1"/>
    <col min="1046" max="1046" width="4" style="126" customWidth="1"/>
    <col min="1047" max="1047" width="2.25" style="126" customWidth="1"/>
    <col min="1048" max="1048" width="4" style="126" customWidth="1"/>
    <col min="1049" max="1049" width="2.375" style="126" customWidth="1"/>
    <col min="1050" max="1050" width="1.5" style="126" customWidth="1"/>
    <col min="1051" max="1280" width="4" style="126"/>
    <col min="1281" max="1281" width="1.5" style="126" customWidth="1"/>
    <col min="1282" max="1282" width="3.125" style="126" customWidth="1"/>
    <col min="1283" max="1283" width="1.125" style="126" customWidth="1"/>
    <col min="1284" max="1299" width="4" style="126" customWidth="1"/>
    <col min="1300" max="1300" width="3.125" style="126" customWidth="1"/>
    <col min="1301" max="1301" width="2.375" style="126" customWidth="1"/>
    <col min="1302" max="1302" width="4" style="126" customWidth="1"/>
    <col min="1303" max="1303" width="2.25" style="126" customWidth="1"/>
    <col min="1304" max="1304" width="4" style="126" customWidth="1"/>
    <col min="1305" max="1305" width="2.375" style="126" customWidth="1"/>
    <col min="1306" max="1306" width="1.5" style="126" customWidth="1"/>
    <col min="1307" max="1536" width="4" style="126"/>
    <col min="1537" max="1537" width="1.5" style="126" customWidth="1"/>
    <col min="1538" max="1538" width="3.125" style="126" customWidth="1"/>
    <col min="1539" max="1539" width="1.125" style="126" customWidth="1"/>
    <col min="1540" max="1555" width="4" style="126" customWidth="1"/>
    <col min="1556" max="1556" width="3.125" style="126" customWidth="1"/>
    <col min="1557" max="1557" width="2.375" style="126" customWidth="1"/>
    <col min="1558" max="1558" width="4" style="126" customWidth="1"/>
    <col min="1559" max="1559" width="2.25" style="126" customWidth="1"/>
    <col min="1560" max="1560" width="4" style="126" customWidth="1"/>
    <col min="1561" max="1561" width="2.375" style="126" customWidth="1"/>
    <col min="1562" max="1562" width="1.5" style="126" customWidth="1"/>
    <col min="1563" max="1792" width="4" style="126"/>
    <col min="1793" max="1793" width="1.5" style="126" customWidth="1"/>
    <col min="1794" max="1794" width="3.125" style="126" customWidth="1"/>
    <col min="1795" max="1795" width="1.125" style="126" customWidth="1"/>
    <col min="1796" max="1811" width="4" style="126" customWidth="1"/>
    <col min="1812" max="1812" width="3.125" style="126" customWidth="1"/>
    <col min="1813" max="1813" width="2.375" style="126" customWidth="1"/>
    <col min="1814" max="1814" width="4" style="126" customWidth="1"/>
    <col min="1815" max="1815" width="2.25" style="126" customWidth="1"/>
    <col min="1816" max="1816" width="4" style="126" customWidth="1"/>
    <col min="1817" max="1817" width="2.375" style="126" customWidth="1"/>
    <col min="1818" max="1818" width="1.5" style="126" customWidth="1"/>
    <col min="1819" max="2048" width="4" style="126"/>
    <col min="2049" max="2049" width="1.5" style="126" customWidth="1"/>
    <col min="2050" max="2050" width="3.125" style="126" customWidth="1"/>
    <col min="2051" max="2051" width="1.125" style="126" customWidth="1"/>
    <col min="2052" max="2067" width="4" style="126" customWidth="1"/>
    <col min="2068" max="2068" width="3.125" style="126" customWidth="1"/>
    <col min="2069" max="2069" width="2.375" style="126" customWidth="1"/>
    <col min="2070" max="2070" width="4" style="126" customWidth="1"/>
    <col min="2071" max="2071" width="2.25" style="126" customWidth="1"/>
    <col min="2072" max="2072" width="4" style="126" customWidth="1"/>
    <col min="2073" max="2073" width="2.375" style="126" customWidth="1"/>
    <col min="2074" max="2074" width="1.5" style="126" customWidth="1"/>
    <col min="2075" max="2304" width="4" style="126"/>
    <col min="2305" max="2305" width="1.5" style="126" customWidth="1"/>
    <col min="2306" max="2306" width="3.125" style="126" customWidth="1"/>
    <col min="2307" max="2307" width="1.125" style="126" customWidth="1"/>
    <col min="2308" max="2323" width="4" style="126" customWidth="1"/>
    <col min="2324" max="2324" width="3.125" style="126" customWidth="1"/>
    <col min="2325" max="2325" width="2.375" style="126" customWidth="1"/>
    <col min="2326" max="2326" width="4" style="126" customWidth="1"/>
    <col min="2327" max="2327" width="2.25" style="126" customWidth="1"/>
    <col min="2328" max="2328" width="4" style="126" customWidth="1"/>
    <col min="2329" max="2329" width="2.375" style="126" customWidth="1"/>
    <col min="2330" max="2330" width="1.5" style="126" customWidth="1"/>
    <col min="2331" max="2560" width="4" style="126"/>
    <col min="2561" max="2561" width="1.5" style="126" customWidth="1"/>
    <col min="2562" max="2562" width="3.125" style="126" customWidth="1"/>
    <col min="2563" max="2563" width="1.125" style="126" customWidth="1"/>
    <col min="2564" max="2579" width="4" style="126" customWidth="1"/>
    <col min="2580" max="2580" width="3.125" style="126" customWidth="1"/>
    <col min="2581" max="2581" width="2.375" style="126" customWidth="1"/>
    <col min="2582" max="2582" width="4" style="126" customWidth="1"/>
    <col min="2583" max="2583" width="2.25" style="126" customWidth="1"/>
    <col min="2584" max="2584" width="4" style="126" customWidth="1"/>
    <col min="2585" max="2585" width="2.375" style="126" customWidth="1"/>
    <col min="2586" max="2586" width="1.5" style="126" customWidth="1"/>
    <col min="2587" max="2816" width="4" style="126"/>
    <col min="2817" max="2817" width="1.5" style="126" customWidth="1"/>
    <col min="2818" max="2818" width="3.125" style="126" customWidth="1"/>
    <col min="2819" max="2819" width="1.125" style="126" customWidth="1"/>
    <col min="2820" max="2835" width="4" style="126" customWidth="1"/>
    <col min="2836" max="2836" width="3.125" style="126" customWidth="1"/>
    <col min="2837" max="2837" width="2.375" style="126" customWidth="1"/>
    <col min="2838" max="2838" width="4" style="126" customWidth="1"/>
    <col min="2839" max="2839" width="2.25" style="126" customWidth="1"/>
    <col min="2840" max="2840" width="4" style="126" customWidth="1"/>
    <col min="2841" max="2841" width="2.375" style="126" customWidth="1"/>
    <col min="2842" max="2842" width="1.5" style="126" customWidth="1"/>
    <col min="2843" max="3072" width="4" style="126"/>
    <col min="3073" max="3073" width="1.5" style="126" customWidth="1"/>
    <col min="3074" max="3074" width="3.125" style="126" customWidth="1"/>
    <col min="3075" max="3075" width="1.125" style="126" customWidth="1"/>
    <col min="3076" max="3091" width="4" style="126" customWidth="1"/>
    <col min="3092" max="3092" width="3.125" style="126" customWidth="1"/>
    <col min="3093" max="3093" width="2.375" style="126" customWidth="1"/>
    <col min="3094" max="3094" width="4" style="126" customWidth="1"/>
    <col min="3095" max="3095" width="2.25" style="126" customWidth="1"/>
    <col min="3096" max="3096" width="4" style="126" customWidth="1"/>
    <col min="3097" max="3097" width="2.375" style="126" customWidth="1"/>
    <col min="3098" max="3098" width="1.5" style="126" customWidth="1"/>
    <col min="3099" max="3328" width="4" style="126"/>
    <col min="3329" max="3329" width="1.5" style="126" customWidth="1"/>
    <col min="3330" max="3330" width="3.125" style="126" customWidth="1"/>
    <col min="3331" max="3331" width="1.125" style="126" customWidth="1"/>
    <col min="3332" max="3347" width="4" style="126" customWidth="1"/>
    <col min="3348" max="3348" width="3.125" style="126" customWidth="1"/>
    <col min="3349" max="3349" width="2.375" style="126" customWidth="1"/>
    <col min="3350" max="3350" width="4" style="126" customWidth="1"/>
    <col min="3351" max="3351" width="2.25" style="126" customWidth="1"/>
    <col min="3352" max="3352" width="4" style="126" customWidth="1"/>
    <col min="3353" max="3353" width="2.375" style="126" customWidth="1"/>
    <col min="3354" max="3354" width="1.5" style="126" customWidth="1"/>
    <col min="3355" max="3584" width="4" style="126"/>
    <col min="3585" max="3585" width="1.5" style="126" customWidth="1"/>
    <col min="3586" max="3586" width="3.125" style="126" customWidth="1"/>
    <col min="3587" max="3587" width="1.125" style="126" customWidth="1"/>
    <col min="3588" max="3603" width="4" style="126" customWidth="1"/>
    <col min="3604" max="3604" width="3.125" style="126" customWidth="1"/>
    <col min="3605" max="3605" width="2.375" style="126" customWidth="1"/>
    <col min="3606" max="3606" width="4" style="126" customWidth="1"/>
    <col min="3607" max="3607" width="2.25" style="126" customWidth="1"/>
    <col min="3608" max="3608" width="4" style="126" customWidth="1"/>
    <col min="3609" max="3609" width="2.375" style="126" customWidth="1"/>
    <col min="3610" max="3610" width="1.5" style="126" customWidth="1"/>
    <col min="3611" max="3840" width="4" style="126"/>
    <col min="3841" max="3841" width="1.5" style="126" customWidth="1"/>
    <col min="3842" max="3842" width="3.125" style="126" customWidth="1"/>
    <col min="3843" max="3843" width="1.125" style="126" customWidth="1"/>
    <col min="3844" max="3859" width="4" style="126" customWidth="1"/>
    <col min="3860" max="3860" width="3.125" style="126" customWidth="1"/>
    <col min="3861" max="3861" width="2.375" style="126" customWidth="1"/>
    <col min="3862" max="3862" width="4" style="126" customWidth="1"/>
    <col min="3863" max="3863" width="2.25" style="126" customWidth="1"/>
    <col min="3864" max="3864" width="4" style="126" customWidth="1"/>
    <col min="3865" max="3865" width="2.375" style="126" customWidth="1"/>
    <col min="3866" max="3866" width="1.5" style="126" customWidth="1"/>
    <col min="3867" max="4096" width="4" style="126"/>
    <col min="4097" max="4097" width="1.5" style="126" customWidth="1"/>
    <col min="4098" max="4098" width="3.125" style="126" customWidth="1"/>
    <col min="4099" max="4099" width="1.125" style="126" customWidth="1"/>
    <col min="4100" max="4115" width="4" style="126" customWidth="1"/>
    <col min="4116" max="4116" width="3.125" style="126" customWidth="1"/>
    <col min="4117" max="4117" width="2.375" style="126" customWidth="1"/>
    <col min="4118" max="4118" width="4" style="126" customWidth="1"/>
    <col min="4119" max="4119" width="2.25" style="126" customWidth="1"/>
    <col min="4120" max="4120" width="4" style="126" customWidth="1"/>
    <col min="4121" max="4121" width="2.375" style="126" customWidth="1"/>
    <col min="4122" max="4122" width="1.5" style="126" customWidth="1"/>
    <col min="4123" max="4352" width="4" style="126"/>
    <col min="4353" max="4353" width="1.5" style="126" customWidth="1"/>
    <col min="4354" max="4354" width="3.125" style="126" customWidth="1"/>
    <col min="4355" max="4355" width="1.125" style="126" customWidth="1"/>
    <col min="4356" max="4371" width="4" style="126" customWidth="1"/>
    <col min="4372" max="4372" width="3.125" style="126" customWidth="1"/>
    <col min="4373" max="4373" width="2.375" style="126" customWidth="1"/>
    <col min="4374" max="4374" width="4" style="126" customWidth="1"/>
    <col min="4375" max="4375" width="2.25" style="126" customWidth="1"/>
    <col min="4376" max="4376" width="4" style="126" customWidth="1"/>
    <col min="4377" max="4377" width="2.375" style="126" customWidth="1"/>
    <col min="4378" max="4378" width="1.5" style="126" customWidth="1"/>
    <col min="4379" max="4608" width="4" style="126"/>
    <col min="4609" max="4609" width="1.5" style="126" customWidth="1"/>
    <col min="4610" max="4610" width="3.125" style="126" customWidth="1"/>
    <col min="4611" max="4611" width="1.125" style="126" customWidth="1"/>
    <col min="4612" max="4627" width="4" style="126" customWidth="1"/>
    <col min="4628" max="4628" width="3.125" style="126" customWidth="1"/>
    <col min="4629" max="4629" width="2.375" style="126" customWidth="1"/>
    <col min="4630" max="4630" width="4" style="126" customWidth="1"/>
    <col min="4631" max="4631" width="2.25" style="126" customWidth="1"/>
    <col min="4632" max="4632" width="4" style="126" customWidth="1"/>
    <col min="4633" max="4633" width="2.375" style="126" customWidth="1"/>
    <col min="4634" max="4634" width="1.5" style="126" customWidth="1"/>
    <col min="4635" max="4864" width="4" style="126"/>
    <col min="4865" max="4865" width="1.5" style="126" customWidth="1"/>
    <col min="4866" max="4866" width="3.125" style="126" customWidth="1"/>
    <col min="4867" max="4867" width="1.125" style="126" customWidth="1"/>
    <col min="4868" max="4883" width="4" style="126" customWidth="1"/>
    <col min="4884" max="4884" width="3.125" style="126" customWidth="1"/>
    <col min="4885" max="4885" width="2.375" style="126" customWidth="1"/>
    <col min="4886" max="4886" width="4" style="126" customWidth="1"/>
    <col min="4887" max="4887" width="2.25" style="126" customWidth="1"/>
    <col min="4888" max="4888" width="4" style="126" customWidth="1"/>
    <col min="4889" max="4889" width="2.375" style="126" customWidth="1"/>
    <col min="4890" max="4890" width="1.5" style="126" customWidth="1"/>
    <col min="4891" max="5120" width="4" style="126"/>
    <col min="5121" max="5121" width="1.5" style="126" customWidth="1"/>
    <col min="5122" max="5122" width="3.125" style="126" customWidth="1"/>
    <col min="5123" max="5123" width="1.125" style="126" customWidth="1"/>
    <col min="5124" max="5139" width="4" style="126" customWidth="1"/>
    <col min="5140" max="5140" width="3.125" style="126" customWidth="1"/>
    <col min="5141" max="5141" width="2.375" style="126" customWidth="1"/>
    <col min="5142" max="5142" width="4" style="126" customWidth="1"/>
    <col min="5143" max="5143" width="2.25" style="126" customWidth="1"/>
    <col min="5144" max="5144" width="4" style="126" customWidth="1"/>
    <col min="5145" max="5145" width="2.375" style="126" customWidth="1"/>
    <col min="5146" max="5146" width="1.5" style="126" customWidth="1"/>
    <col min="5147" max="5376" width="4" style="126"/>
    <col min="5377" max="5377" width="1.5" style="126" customWidth="1"/>
    <col min="5378" max="5378" width="3.125" style="126" customWidth="1"/>
    <col min="5379" max="5379" width="1.125" style="126" customWidth="1"/>
    <col min="5380" max="5395" width="4" style="126" customWidth="1"/>
    <col min="5396" max="5396" width="3.125" style="126" customWidth="1"/>
    <col min="5397" max="5397" width="2.375" style="126" customWidth="1"/>
    <col min="5398" max="5398" width="4" style="126" customWidth="1"/>
    <col min="5399" max="5399" width="2.25" style="126" customWidth="1"/>
    <col min="5400" max="5400" width="4" style="126" customWidth="1"/>
    <col min="5401" max="5401" width="2.375" style="126" customWidth="1"/>
    <col min="5402" max="5402" width="1.5" style="126" customWidth="1"/>
    <col min="5403" max="5632" width="4" style="126"/>
    <col min="5633" max="5633" width="1.5" style="126" customWidth="1"/>
    <col min="5634" max="5634" width="3.125" style="126" customWidth="1"/>
    <col min="5635" max="5635" width="1.125" style="126" customWidth="1"/>
    <col min="5636" max="5651" width="4" style="126" customWidth="1"/>
    <col min="5652" max="5652" width="3.125" style="126" customWidth="1"/>
    <col min="5653" max="5653" width="2.375" style="126" customWidth="1"/>
    <col min="5654" max="5654" width="4" style="126" customWidth="1"/>
    <col min="5655" max="5655" width="2.25" style="126" customWidth="1"/>
    <col min="5656" max="5656" width="4" style="126" customWidth="1"/>
    <col min="5657" max="5657" width="2.375" style="126" customWidth="1"/>
    <col min="5658" max="5658" width="1.5" style="126" customWidth="1"/>
    <col min="5659" max="5888" width="4" style="126"/>
    <col min="5889" max="5889" width="1.5" style="126" customWidth="1"/>
    <col min="5890" max="5890" width="3.125" style="126" customWidth="1"/>
    <col min="5891" max="5891" width="1.125" style="126" customWidth="1"/>
    <col min="5892" max="5907" width="4" style="126" customWidth="1"/>
    <col min="5908" max="5908" width="3.125" style="126" customWidth="1"/>
    <col min="5909" max="5909" width="2.375" style="126" customWidth="1"/>
    <col min="5910" max="5910" width="4" style="126" customWidth="1"/>
    <col min="5911" max="5911" width="2.25" style="126" customWidth="1"/>
    <col min="5912" max="5912" width="4" style="126" customWidth="1"/>
    <col min="5913" max="5913" width="2.375" style="126" customWidth="1"/>
    <col min="5914" max="5914" width="1.5" style="126" customWidth="1"/>
    <col min="5915" max="6144" width="4" style="126"/>
    <col min="6145" max="6145" width="1.5" style="126" customWidth="1"/>
    <col min="6146" max="6146" width="3.125" style="126" customWidth="1"/>
    <col min="6147" max="6147" width="1.125" style="126" customWidth="1"/>
    <col min="6148" max="6163" width="4" style="126" customWidth="1"/>
    <col min="6164" max="6164" width="3.125" style="126" customWidth="1"/>
    <col min="6165" max="6165" width="2.375" style="126" customWidth="1"/>
    <col min="6166" max="6166" width="4" style="126" customWidth="1"/>
    <col min="6167" max="6167" width="2.25" style="126" customWidth="1"/>
    <col min="6168" max="6168" width="4" style="126" customWidth="1"/>
    <col min="6169" max="6169" width="2.375" style="126" customWidth="1"/>
    <col min="6170" max="6170" width="1.5" style="126" customWidth="1"/>
    <col min="6171" max="6400" width="4" style="126"/>
    <col min="6401" max="6401" width="1.5" style="126" customWidth="1"/>
    <col min="6402" max="6402" width="3.125" style="126" customWidth="1"/>
    <col min="6403" max="6403" width="1.125" style="126" customWidth="1"/>
    <col min="6404" max="6419" width="4" style="126" customWidth="1"/>
    <col min="6420" max="6420" width="3.125" style="126" customWidth="1"/>
    <col min="6421" max="6421" width="2.375" style="126" customWidth="1"/>
    <col min="6422" max="6422" width="4" style="126" customWidth="1"/>
    <col min="6423" max="6423" width="2.25" style="126" customWidth="1"/>
    <col min="6424" max="6424" width="4" style="126" customWidth="1"/>
    <col min="6425" max="6425" width="2.375" style="126" customWidth="1"/>
    <col min="6426" max="6426" width="1.5" style="126" customWidth="1"/>
    <col min="6427" max="6656" width="4" style="126"/>
    <col min="6657" max="6657" width="1.5" style="126" customWidth="1"/>
    <col min="6658" max="6658" width="3.125" style="126" customWidth="1"/>
    <col min="6659" max="6659" width="1.125" style="126" customWidth="1"/>
    <col min="6660" max="6675" width="4" style="126" customWidth="1"/>
    <col min="6676" max="6676" width="3.125" style="126" customWidth="1"/>
    <col min="6677" max="6677" width="2.375" style="126" customWidth="1"/>
    <col min="6678" max="6678" width="4" style="126" customWidth="1"/>
    <col min="6679" max="6679" width="2.25" style="126" customWidth="1"/>
    <col min="6680" max="6680" width="4" style="126" customWidth="1"/>
    <col min="6681" max="6681" width="2.375" style="126" customWidth="1"/>
    <col min="6682" max="6682" width="1.5" style="126" customWidth="1"/>
    <col min="6683" max="6912" width="4" style="126"/>
    <col min="6913" max="6913" width="1.5" style="126" customWidth="1"/>
    <col min="6914" max="6914" width="3.125" style="126" customWidth="1"/>
    <col min="6915" max="6915" width="1.125" style="126" customWidth="1"/>
    <col min="6916" max="6931" width="4" style="126" customWidth="1"/>
    <col min="6932" max="6932" width="3.125" style="126" customWidth="1"/>
    <col min="6933" max="6933" width="2.375" style="126" customWidth="1"/>
    <col min="6934" max="6934" width="4" style="126" customWidth="1"/>
    <col min="6935" max="6935" width="2.25" style="126" customWidth="1"/>
    <col min="6936" max="6936" width="4" style="126" customWidth="1"/>
    <col min="6937" max="6937" width="2.375" style="126" customWidth="1"/>
    <col min="6938" max="6938" width="1.5" style="126" customWidth="1"/>
    <col min="6939" max="7168" width="4" style="126"/>
    <col min="7169" max="7169" width="1.5" style="126" customWidth="1"/>
    <col min="7170" max="7170" width="3.125" style="126" customWidth="1"/>
    <col min="7171" max="7171" width="1.125" style="126" customWidth="1"/>
    <col min="7172" max="7187" width="4" style="126" customWidth="1"/>
    <col min="7188" max="7188" width="3.125" style="126" customWidth="1"/>
    <col min="7189" max="7189" width="2.375" style="126" customWidth="1"/>
    <col min="7190" max="7190" width="4" style="126" customWidth="1"/>
    <col min="7191" max="7191" width="2.25" style="126" customWidth="1"/>
    <col min="7192" max="7192" width="4" style="126" customWidth="1"/>
    <col min="7193" max="7193" width="2.375" style="126" customWidth="1"/>
    <col min="7194" max="7194" width="1.5" style="126" customWidth="1"/>
    <col min="7195" max="7424" width="4" style="126"/>
    <col min="7425" max="7425" width="1.5" style="126" customWidth="1"/>
    <col min="7426" max="7426" width="3.125" style="126" customWidth="1"/>
    <col min="7427" max="7427" width="1.125" style="126" customWidth="1"/>
    <col min="7428" max="7443" width="4" style="126" customWidth="1"/>
    <col min="7444" max="7444" width="3.125" style="126" customWidth="1"/>
    <col min="7445" max="7445" width="2.375" style="126" customWidth="1"/>
    <col min="7446" max="7446" width="4" style="126" customWidth="1"/>
    <col min="7447" max="7447" width="2.25" style="126" customWidth="1"/>
    <col min="7448" max="7448" width="4" style="126" customWidth="1"/>
    <col min="7449" max="7449" width="2.375" style="126" customWidth="1"/>
    <col min="7450" max="7450" width="1.5" style="126" customWidth="1"/>
    <col min="7451" max="7680" width="4" style="126"/>
    <col min="7681" max="7681" width="1.5" style="126" customWidth="1"/>
    <col min="7682" max="7682" width="3.125" style="126" customWidth="1"/>
    <col min="7683" max="7683" width="1.125" style="126" customWidth="1"/>
    <col min="7684" max="7699" width="4" style="126" customWidth="1"/>
    <col min="7700" max="7700" width="3.125" style="126" customWidth="1"/>
    <col min="7701" max="7701" width="2.375" style="126" customWidth="1"/>
    <col min="7702" max="7702" width="4" style="126" customWidth="1"/>
    <col min="7703" max="7703" width="2.25" style="126" customWidth="1"/>
    <col min="7704" max="7704" width="4" style="126" customWidth="1"/>
    <col min="7705" max="7705" width="2.375" style="126" customWidth="1"/>
    <col min="7706" max="7706" width="1.5" style="126" customWidth="1"/>
    <col min="7707" max="7936" width="4" style="126"/>
    <col min="7937" max="7937" width="1.5" style="126" customWidth="1"/>
    <col min="7938" max="7938" width="3.125" style="126" customWidth="1"/>
    <col min="7939" max="7939" width="1.125" style="126" customWidth="1"/>
    <col min="7940" max="7955" width="4" style="126" customWidth="1"/>
    <col min="7956" max="7956" width="3.125" style="126" customWidth="1"/>
    <col min="7957" max="7957" width="2.375" style="126" customWidth="1"/>
    <col min="7958" max="7958" width="4" style="126" customWidth="1"/>
    <col min="7959" max="7959" width="2.25" style="126" customWidth="1"/>
    <col min="7960" max="7960" width="4" style="126" customWidth="1"/>
    <col min="7961" max="7961" width="2.375" style="126" customWidth="1"/>
    <col min="7962" max="7962" width="1.5" style="126" customWidth="1"/>
    <col min="7963" max="8192" width="4" style="126"/>
    <col min="8193" max="8193" width="1.5" style="126" customWidth="1"/>
    <col min="8194" max="8194" width="3.125" style="126" customWidth="1"/>
    <col min="8195" max="8195" width="1.125" style="126" customWidth="1"/>
    <col min="8196" max="8211" width="4" style="126" customWidth="1"/>
    <col min="8212" max="8212" width="3.125" style="126" customWidth="1"/>
    <col min="8213" max="8213" width="2.375" style="126" customWidth="1"/>
    <col min="8214" max="8214" width="4" style="126" customWidth="1"/>
    <col min="8215" max="8215" width="2.25" style="126" customWidth="1"/>
    <col min="8216" max="8216" width="4" style="126" customWidth="1"/>
    <col min="8217" max="8217" width="2.375" style="126" customWidth="1"/>
    <col min="8218" max="8218" width="1.5" style="126" customWidth="1"/>
    <col min="8219" max="8448" width="4" style="126"/>
    <col min="8449" max="8449" width="1.5" style="126" customWidth="1"/>
    <col min="8450" max="8450" width="3.125" style="126" customWidth="1"/>
    <col min="8451" max="8451" width="1.125" style="126" customWidth="1"/>
    <col min="8452" max="8467" width="4" style="126" customWidth="1"/>
    <col min="8468" max="8468" width="3.125" style="126" customWidth="1"/>
    <col min="8469" max="8469" width="2.375" style="126" customWidth="1"/>
    <col min="8470" max="8470" width="4" style="126" customWidth="1"/>
    <col min="8471" max="8471" width="2.25" style="126" customWidth="1"/>
    <col min="8472" max="8472" width="4" style="126" customWidth="1"/>
    <col min="8473" max="8473" width="2.375" style="126" customWidth="1"/>
    <col min="8474" max="8474" width="1.5" style="126" customWidth="1"/>
    <col min="8475" max="8704" width="4" style="126"/>
    <col min="8705" max="8705" width="1.5" style="126" customWidth="1"/>
    <col min="8706" max="8706" width="3.125" style="126" customWidth="1"/>
    <col min="8707" max="8707" width="1.125" style="126" customWidth="1"/>
    <col min="8708" max="8723" width="4" style="126" customWidth="1"/>
    <col min="8724" max="8724" width="3.125" style="126" customWidth="1"/>
    <col min="8725" max="8725" width="2.375" style="126" customWidth="1"/>
    <col min="8726" max="8726" width="4" style="126" customWidth="1"/>
    <col min="8727" max="8727" width="2.25" style="126" customWidth="1"/>
    <col min="8728" max="8728" width="4" style="126" customWidth="1"/>
    <col min="8729" max="8729" width="2.375" style="126" customWidth="1"/>
    <col min="8730" max="8730" width="1.5" style="126" customWidth="1"/>
    <col min="8731" max="8960" width="4" style="126"/>
    <col min="8961" max="8961" width="1.5" style="126" customWidth="1"/>
    <col min="8962" max="8962" width="3.125" style="126" customWidth="1"/>
    <col min="8963" max="8963" width="1.125" style="126" customWidth="1"/>
    <col min="8964" max="8979" width="4" style="126" customWidth="1"/>
    <col min="8980" max="8980" width="3.125" style="126" customWidth="1"/>
    <col min="8981" max="8981" width="2.375" style="126" customWidth="1"/>
    <col min="8982" max="8982" width="4" style="126" customWidth="1"/>
    <col min="8983" max="8983" width="2.25" style="126" customWidth="1"/>
    <col min="8984" max="8984" width="4" style="126" customWidth="1"/>
    <col min="8985" max="8985" width="2.375" style="126" customWidth="1"/>
    <col min="8986" max="8986" width="1.5" style="126" customWidth="1"/>
    <col min="8987" max="9216" width="4" style="126"/>
    <col min="9217" max="9217" width="1.5" style="126" customWidth="1"/>
    <col min="9218" max="9218" width="3.125" style="126" customWidth="1"/>
    <col min="9219" max="9219" width="1.125" style="126" customWidth="1"/>
    <col min="9220" max="9235" width="4" style="126" customWidth="1"/>
    <col min="9236" max="9236" width="3.125" style="126" customWidth="1"/>
    <col min="9237" max="9237" width="2.375" style="126" customWidth="1"/>
    <col min="9238" max="9238" width="4" style="126" customWidth="1"/>
    <col min="9239" max="9239" width="2.25" style="126" customWidth="1"/>
    <col min="9240" max="9240" width="4" style="126" customWidth="1"/>
    <col min="9241" max="9241" width="2.375" style="126" customWidth="1"/>
    <col min="9242" max="9242" width="1.5" style="126" customWidth="1"/>
    <col min="9243" max="9472" width="4" style="126"/>
    <col min="9473" max="9473" width="1.5" style="126" customWidth="1"/>
    <col min="9474" max="9474" width="3.125" style="126" customWidth="1"/>
    <col min="9475" max="9475" width="1.125" style="126" customWidth="1"/>
    <col min="9476" max="9491" width="4" style="126" customWidth="1"/>
    <col min="9492" max="9492" width="3.125" style="126" customWidth="1"/>
    <col min="9493" max="9493" width="2.375" style="126" customWidth="1"/>
    <col min="9494" max="9494" width="4" style="126" customWidth="1"/>
    <col min="9495" max="9495" width="2.25" style="126" customWidth="1"/>
    <col min="9496" max="9496" width="4" style="126" customWidth="1"/>
    <col min="9497" max="9497" width="2.375" style="126" customWidth="1"/>
    <col min="9498" max="9498" width="1.5" style="126" customWidth="1"/>
    <col min="9499" max="9728" width="4" style="126"/>
    <col min="9729" max="9729" width="1.5" style="126" customWidth="1"/>
    <col min="9730" max="9730" width="3.125" style="126" customWidth="1"/>
    <col min="9731" max="9731" width="1.125" style="126" customWidth="1"/>
    <col min="9732" max="9747" width="4" style="126" customWidth="1"/>
    <col min="9748" max="9748" width="3.125" style="126" customWidth="1"/>
    <col min="9749" max="9749" width="2.375" style="126" customWidth="1"/>
    <col min="9750" max="9750" width="4" style="126" customWidth="1"/>
    <col min="9751" max="9751" width="2.25" style="126" customWidth="1"/>
    <col min="9752" max="9752" width="4" style="126" customWidth="1"/>
    <col min="9753" max="9753" width="2.375" style="126" customWidth="1"/>
    <col min="9754" max="9754" width="1.5" style="126" customWidth="1"/>
    <col min="9755" max="9984" width="4" style="126"/>
    <col min="9985" max="9985" width="1.5" style="126" customWidth="1"/>
    <col min="9986" max="9986" width="3.125" style="126" customWidth="1"/>
    <col min="9987" max="9987" width="1.125" style="126" customWidth="1"/>
    <col min="9988" max="10003" width="4" style="126" customWidth="1"/>
    <col min="10004" max="10004" width="3.125" style="126" customWidth="1"/>
    <col min="10005" max="10005" width="2.375" style="126" customWidth="1"/>
    <col min="10006" max="10006" width="4" style="126" customWidth="1"/>
    <col min="10007" max="10007" width="2.25" style="126" customWidth="1"/>
    <col min="10008" max="10008" width="4" style="126" customWidth="1"/>
    <col min="10009" max="10009" width="2.375" style="126" customWidth="1"/>
    <col min="10010" max="10010" width="1.5" style="126" customWidth="1"/>
    <col min="10011" max="10240" width="4" style="126"/>
    <col min="10241" max="10241" width="1.5" style="126" customWidth="1"/>
    <col min="10242" max="10242" width="3.125" style="126" customWidth="1"/>
    <col min="10243" max="10243" width="1.125" style="126" customWidth="1"/>
    <col min="10244" max="10259" width="4" style="126" customWidth="1"/>
    <col min="10260" max="10260" width="3.125" style="126" customWidth="1"/>
    <col min="10261" max="10261" width="2.375" style="126" customWidth="1"/>
    <col min="10262" max="10262" width="4" style="126" customWidth="1"/>
    <col min="10263" max="10263" width="2.25" style="126" customWidth="1"/>
    <col min="10264" max="10264" width="4" style="126" customWidth="1"/>
    <col min="10265" max="10265" width="2.375" style="126" customWidth="1"/>
    <col min="10266" max="10266" width="1.5" style="126" customWidth="1"/>
    <col min="10267" max="10496" width="4" style="126"/>
    <col min="10497" max="10497" width="1.5" style="126" customWidth="1"/>
    <col min="10498" max="10498" width="3.125" style="126" customWidth="1"/>
    <col min="10499" max="10499" width="1.125" style="126" customWidth="1"/>
    <col min="10500" max="10515" width="4" style="126" customWidth="1"/>
    <col min="10516" max="10516" width="3.125" style="126" customWidth="1"/>
    <col min="10517" max="10517" width="2.375" style="126" customWidth="1"/>
    <col min="10518" max="10518" width="4" style="126" customWidth="1"/>
    <col min="10519" max="10519" width="2.25" style="126" customWidth="1"/>
    <col min="10520" max="10520" width="4" style="126" customWidth="1"/>
    <col min="10521" max="10521" width="2.375" style="126" customWidth="1"/>
    <col min="10522" max="10522" width="1.5" style="126" customWidth="1"/>
    <col min="10523" max="10752" width="4" style="126"/>
    <col min="10753" max="10753" width="1.5" style="126" customWidth="1"/>
    <col min="10754" max="10754" width="3.125" style="126" customWidth="1"/>
    <col min="10755" max="10755" width="1.125" style="126" customWidth="1"/>
    <col min="10756" max="10771" width="4" style="126" customWidth="1"/>
    <col min="10772" max="10772" width="3.125" style="126" customWidth="1"/>
    <col min="10773" max="10773" width="2.375" style="126" customWidth="1"/>
    <col min="10774" max="10774" width="4" style="126" customWidth="1"/>
    <col min="10775" max="10775" width="2.25" style="126" customWidth="1"/>
    <col min="10776" max="10776" width="4" style="126" customWidth="1"/>
    <col min="10777" max="10777" width="2.375" style="126" customWidth="1"/>
    <col min="10778" max="10778" width="1.5" style="126" customWidth="1"/>
    <col min="10779" max="11008" width="4" style="126"/>
    <col min="11009" max="11009" width="1.5" style="126" customWidth="1"/>
    <col min="11010" max="11010" width="3.125" style="126" customWidth="1"/>
    <col min="11011" max="11011" width="1.125" style="126" customWidth="1"/>
    <col min="11012" max="11027" width="4" style="126" customWidth="1"/>
    <col min="11028" max="11028" width="3.125" style="126" customWidth="1"/>
    <col min="11029" max="11029" width="2.375" style="126" customWidth="1"/>
    <col min="11030" max="11030" width="4" style="126" customWidth="1"/>
    <col min="11031" max="11031" width="2.25" style="126" customWidth="1"/>
    <col min="11032" max="11032" width="4" style="126" customWidth="1"/>
    <col min="11033" max="11033" width="2.375" style="126" customWidth="1"/>
    <col min="11034" max="11034" width="1.5" style="126" customWidth="1"/>
    <col min="11035" max="11264" width="4" style="126"/>
    <col min="11265" max="11265" width="1.5" style="126" customWidth="1"/>
    <col min="11266" max="11266" width="3.125" style="126" customWidth="1"/>
    <col min="11267" max="11267" width="1.125" style="126" customWidth="1"/>
    <col min="11268" max="11283" width="4" style="126" customWidth="1"/>
    <col min="11284" max="11284" width="3.125" style="126" customWidth="1"/>
    <col min="11285" max="11285" width="2.375" style="126" customWidth="1"/>
    <col min="11286" max="11286" width="4" style="126" customWidth="1"/>
    <col min="11287" max="11287" width="2.25" style="126" customWidth="1"/>
    <col min="11288" max="11288" width="4" style="126" customWidth="1"/>
    <col min="11289" max="11289" width="2.375" style="126" customWidth="1"/>
    <col min="11290" max="11290" width="1.5" style="126" customWidth="1"/>
    <col min="11291" max="11520" width="4" style="126"/>
    <col min="11521" max="11521" width="1.5" style="126" customWidth="1"/>
    <col min="11522" max="11522" width="3.125" style="126" customWidth="1"/>
    <col min="11523" max="11523" width="1.125" style="126" customWidth="1"/>
    <col min="11524" max="11539" width="4" style="126" customWidth="1"/>
    <col min="11540" max="11540" width="3.125" style="126" customWidth="1"/>
    <col min="11541" max="11541" width="2.375" style="126" customWidth="1"/>
    <col min="11542" max="11542" width="4" style="126" customWidth="1"/>
    <col min="11543" max="11543" width="2.25" style="126" customWidth="1"/>
    <col min="11544" max="11544" width="4" style="126" customWidth="1"/>
    <col min="11545" max="11545" width="2.375" style="126" customWidth="1"/>
    <col min="11546" max="11546" width="1.5" style="126" customWidth="1"/>
    <col min="11547" max="11776" width="4" style="126"/>
    <col min="11777" max="11777" width="1.5" style="126" customWidth="1"/>
    <col min="11778" max="11778" width="3.125" style="126" customWidth="1"/>
    <col min="11779" max="11779" width="1.125" style="126" customWidth="1"/>
    <col min="11780" max="11795" width="4" style="126" customWidth="1"/>
    <col min="11796" max="11796" width="3.125" style="126" customWidth="1"/>
    <col min="11797" max="11797" width="2.375" style="126" customWidth="1"/>
    <col min="11798" max="11798" width="4" style="126" customWidth="1"/>
    <col min="11799" max="11799" width="2.25" style="126" customWidth="1"/>
    <col min="11800" max="11800" width="4" style="126" customWidth="1"/>
    <col min="11801" max="11801" width="2.375" style="126" customWidth="1"/>
    <col min="11802" max="11802" width="1.5" style="126" customWidth="1"/>
    <col min="11803" max="12032" width="4" style="126"/>
    <col min="12033" max="12033" width="1.5" style="126" customWidth="1"/>
    <col min="12034" max="12034" width="3.125" style="126" customWidth="1"/>
    <col min="12035" max="12035" width="1.125" style="126" customWidth="1"/>
    <col min="12036" max="12051" width="4" style="126" customWidth="1"/>
    <col min="12052" max="12052" width="3.125" style="126" customWidth="1"/>
    <col min="12053" max="12053" width="2.375" style="126" customWidth="1"/>
    <col min="12054" max="12054" width="4" style="126" customWidth="1"/>
    <col min="12055" max="12055" width="2.25" style="126" customWidth="1"/>
    <col min="12056" max="12056" width="4" style="126" customWidth="1"/>
    <col min="12057" max="12057" width="2.375" style="126" customWidth="1"/>
    <col min="12058" max="12058" width="1.5" style="126" customWidth="1"/>
    <col min="12059" max="12288" width="4" style="126"/>
    <col min="12289" max="12289" width="1.5" style="126" customWidth="1"/>
    <col min="12290" max="12290" width="3.125" style="126" customWidth="1"/>
    <col min="12291" max="12291" width="1.125" style="126" customWidth="1"/>
    <col min="12292" max="12307" width="4" style="126" customWidth="1"/>
    <col min="12308" max="12308" width="3.125" style="126" customWidth="1"/>
    <col min="12309" max="12309" width="2.375" style="126" customWidth="1"/>
    <col min="12310" max="12310" width="4" style="126" customWidth="1"/>
    <col min="12311" max="12311" width="2.25" style="126" customWidth="1"/>
    <col min="12312" max="12312" width="4" style="126" customWidth="1"/>
    <col min="12313" max="12313" width="2.375" style="126" customWidth="1"/>
    <col min="12314" max="12314" width="1.5" style="126" customWidth="1"/>
    <col min="12315" max="12544" width="4" style="126"/>
    <col min="12545" max="12545" width="1.5" style="126" customWidth="1"/>
    <col min="12546" max="12546" width="3.125" style="126" customWidth="1"/>
    <col min="12547" max="12547" width="1.125" style="126" customWidth="1"/>
    <col min="12548" max="12563" width="4" style="126" customWidth="1"/>
    <col min="12564" max="12564" width="3.125" style="126" customWidth="1"/>
    <col min="12565" max="12565" width="2.375" style="126" customWidth="1"/>
    <col min="12566" max="12566" width="4" style="126" customWidth="1"/>
    <col min="12567" max="12567" width="2.25" style="126" customWidth="1"/>
    <col min="12568" max="12568" width="4" style="126" customWidth="1"/>
    <col min="12569" max="12569" width="2.375" style="126" customWidth="1"/>
    <col min="12570" max="12570" width="1.5" style="126" customWidth="1"/>
    <col min="12571" max="12800" width="4" style="126"/>
    <col min="12801" max="12801" width="1.5" style="126" customWidth="1"/>
    <col min="12802" max="12802" width="3.125" style="126" customWidth="1"/>
    <col min="12803" max="12803" width="1.125" style="126" customWidth="1"/>
    <col min="12804" max="12819" width="4" style="126" customWidth="1"/>
    <col min="12820" max="12820" width="3.125" style="126" customWidth="1"/>
    <col min="12821" max="12821" width="2.375" style="126" customWidth="1"/>
    <col min="12822" max="12822" width="4" style="126" customWidth="1"/>
    <col min="12823" max="12823" width="2.25" style="126" customWidth="1"/>
    <col min="12824" max="12824" width="4" style="126" customWidth="1"/>
    <col min="12825" max="12825" width="2.375" style="126" customWidth="1"/>
    <col min="12826" max="12826" width="1.5" style="126" customWidth="1"/>
    <col min="12827" max="13056" width="4" style="126"/>
    <col min="13057" max="13057" width="1.5" style="126" customWidth="1"/>
    <col min="13058" max="13058" width="3.125" style="126" customWidth="1"/>
    <col min="13059" max="13059" width="1.125" style="126" customWidth="1"/>
    <col min="13060" max="13075" width="4" style="126" customWidth="1"/>
    <col min="13076" max="13076" width="3.125" style="126" customWidth="1"/>
    <col min="13077" max="13077" width="2.375" style="126" customWidth="1"/>
    <col min="13078" max="13078" width="4" style="126" customWidth="1"/>
    <col min="13079" max="13079" width="2.25" style="126" customWidth="1"/>
    <col min="13080" max="13080" width="4" style="126" customWidth="1"/>
    <col min="13081" max="13081" width="2.375" style="126" customWidth="1"/>
    <col min="13082" max="13082" width="1.5" style="126" customWidth="1"/>
    <col min="13083" max="13312" width="4" style="126"/>
    <col min="13313" max="13313" width="1.5" style="126" customWidth="1"/>
    <col min="13314" max="13314" width="3.125" style="126" customWidth="1"/>
    <col min="13315" max="13315" width="1.125" style="126" customWidth="1"/>
    <col min="13316" max="13331" width="4" style="126" customWidth="1"/>
    <col min="13332" max="13332" width="3.125" style="126" customWidth="1"/>
    <col min="13333" max="13333" width="2.375" style="126" customWidth="1"/>
    <col min="13334" max="13334" width="4" style="126" customWidth="1"/>
    <col min="13335" max="13335" width="2.25" style="126" customWidth="1"/>
    <col min="13336" max="13336" width="4" style="126" customWidth="1"/>
    <col min="13337" max="13337" width="2.375" style="126" customWidth="1"/>
    <col min="13338" max="13338" width="1.5" style="126" customWidth="1"/>
    <col min="13339" max="13568" width="4" style="126"/>
    <col min="13569" max="13569" width="1.5" style="126" customWidth="1"/>
    <col min="13570" max="13570" width="3.125" style="126" customWidth="1"/>
    <col min="13571" max="13571" width="1.125" style="126" customWidth="1"/>
    <col min="13572" max="13587" width="4" style="126" customWidth="1"/>
    <col min="13588" max="13588" width="3.125" style="126" customWidth="1"/>
    <col min="13589" max="13589" width="2.375" style="126" customWidth="1"/>
    <col min="13590" max="13590" width="4" style="126" customWidth="1"/>
    <col min="13591" max="13591" width="2.25" style="126" customWidth="1"/>
    <col min="13592" max="13592" width="4" style="126" customWidth="1"/>
    <col min="13593" max="13593" width="2.375" style="126" customWidth="1"/>
    <col min="13594" max="13594" width="1.5" style="126" customWidth="1"/>
    <col min="13595" max="13824" width="4" style="126"/>
    <col min="13825" max="13825" width="1.5" style="126" customWidth="1"/>
    <col min="13826" max="13826" width="3.125" style="126" customWidth="1"/>
    <col min="13827" max="13827" width="1.125" style="126" customWidth="1"/>
    <col min="13828" max="13843" width="4" style="126" customWidth="1"/>
    <col min="13844" max="13844" width="3.125" style="126" customWidth="1"/>
    <col min="13845" max="13845" width="2.375" style="126" customWidth="1"/>
    <col min="13846" max="13846" width="4" style="126" customWidth="1"/>
    <col min="13847" max="13847" width="2.25" style="126" customWidth="1"/>
    <col min="13848" max="13848" width="4" style="126" customWidth="1"/>
    <col min="13849" max="13849" width="2.375" style="126" customWidth="1"/>
    <col min="13850" max="13850" width="1.5" style="126" customWidth="1"/>
    <col min="13851" max="14080" width="4" style="126"/>
    <col min="14081" max="14081" width="1.5" style="126" customWidth="1"/>
    <col min="14082" max="14082" width="3.125" style="126" customWidth="1"/>
    <col min="14083" max="14083" width="1.125" style="126" customWidth="1"/>
    <col min="14084" max="14099" width="4" style="126" customWidth="1"/>
    <col min="14100" max="14100" width="3.125" style="126" customWidth="1"/>
    <col min="14101" max="14101" width="2.375" style="126" customWidth="1"/>
    <col min="14102" max="14102" width="4" style="126" customWidth="1"/>
    <col min="14103" max="14103" width="2.25" style="126" customWidth="1"/>
    <col min="14104" max="14104" width="4" style="126" customWidth="1"/>
    <col min="14105" max="14105" width="2.375" style="126" customWidth="1"/>
    <col min="14106" max="14106" width="1.5" style="126" customWidth="1"/>
    <col min="14107" max="14336" width="4" style="126"/>
    <col min="14337" max="14337" width="1.5" style="126" customWidth="1"/>
    <col min="14338" max="14338" width="3.125" style="126" customWidth="1"/>
    <col min="14339" max="14339" width="1.125" style="126" customWidth="1"/>
    <col min="14340" max="14355" width="4" style="126" customWidth="1"/>
    <col min="14356" max="14356" width="3.125" style="126" customWidth="1"/>
    <col min="14357" max="14357" width="2.375" style="126" customWidth="1"/>
    <col min="14358" max="14358" width="4" style="126" customWidth="1"/>
    <col min="14359" max="14359" width="2.25" style="126" customWidth="1"/>
    <col min="14360" max="14360" width="4" style="126" customWidth="1"/>
    <col min="14361" max="14361" width="2.375" style="126" customWidth="1"/>
    <col min="14362" max="14362" width="1.5" style="126" customWidth="1"/>
    <col min="14363" max="14592" width="4" style="126"/>
    <col min="14593" max="14593" width="1.5" style="126" customWidth="1"/>
    <col min="14594" max="14594" width="3.125" style="126" customWidth="1"/>
    <col min="14595" max="14595" width="1.125" style="126" customWidth="1"/>
    <col min="14596" max="14611" width="4" style="126" customWidth="1"/>
    <col min="14612" max="14612" width="3.125" style="126" customWidth="1"/>
    <col min="14613" max="14613" width="2.375" style="126" customWidth="1"/>
    <col min="14614" max="14614" width="4" style="126" customWidth="1"/>
    <col min="14615" max="14615" width="2.25" style="126" customWidth="1"/>
    <col min="14616" max="14616" width="4" style="126" customWidth="1"/>
    <col min="14617" max="14617" width="2.375" style="126" customWidth="1"/>
    <col min="14618" max="14618" width="1.5" style="126" customWidth="1"/>
    <col min="14619" max="14848" width="4" style="126"/>
    <col min="14849" max="14849" width="1.5" style="126" customWidth="1"/>
    <col min="14850" max="14850" width="3.125" style="126" customWidth="1"/>
    <col min="14851" max="14851" width="1.125" style="126" customWidth="1"/>
    <col min="14852" max="14867" width="4" style="126" customWidth="1"/>
    <col min="14868" max="14868" width="3.125" style="126" customWidth="1"/>
    <col min="14869" max="14869" width="2.375" style="126" customWidth="1"/>
    <col min="14870" max="14870" width="4" style="126" customWidth="1"/>
    <col min="14871" max="14871" width="2.25" style="126" customWidth="1"/>
    <col min="14872" max="14872" width="4" style="126" customWidth="1"/>
    <col min="14873" max="14873" width="2.375" style="126" customWidth="1"/>
    <col min="14874" max="14874" width="1.5" style="126" customWidth="1"/>
    <col min="14875" max="15104" width="4" style="126"/>
    <col min="15105" max="15105" width="1.5" style="126" customWidth="1"/>
    <col min="15106" max="15106" width="3.125" style="126" customWidth="1"/>
    <col min="15107" max="15107" width="1.125" style="126" customWidth="1"/>
    <col min="15108" max="15123" width="4" style="126" customWidth="1"/>
    <col min="15124" max="15124" width="3.125" style="126" customWidth="1"/>
    <col min="15125" max="15125" width="2.375" style="126" customWidth="1"/>
    <col min="15126" max="15126" width="4" style="126" customWidth="1"/>
    <col min="15127" max="15127" width="2.25" style="126" customWidth="1"/>
    <col min="15128" max="15128" width="4" style="126" customWidth="1"/>
    <col min="15129" max="15129" width="2.375" style="126" customWidth="1"/>
    <col min="15130" max="15130" width="1.5" style="126" customWidth="1"/>
    <col min="15131" max="15360" width="4" style="126"/>
    <col min="15361" max="15361" width="1.5" style="126" customWidth="1"/>
    <col min="15362" max="15362" width="3.125" style="126" customWidth="1"/>
    <col min="15363" max="15363" width="1.125" style="126" customWidth="1"/>
    <col min="15364" max="15379" width="4" style="126" customWidth="1"/>
    <col min="15380" max="15380" width="3.125" style="126" customWidth="1"/>
    <col min="15381" max="15381" width="2.375" style="126" customWidth="1"/>
    <col min="15382" max="15382" width="4" style="126" customWidth="1"/>
    <col min="15383" max="15383" width="2.25" style="126" customWidth="1"/>
    <col min="15384" max="15384" width="4" style="126" customWidth="1"/>
    <col min="15385" max="15385" width="2.375" style="126" customWidth="1"/>
    <col min="15386" max="15386" width="1.5" style="126" customWidth="1"/>
    <col min="15387" max="15616" width="4" style="126"/>
    <col min="15617" max="15617" width="1.5" style="126" customWidth="1"/>
    <col min="15618" max="15618" width="3.125" style="126" customWidth="1"/>
    <col min="15619" max="15619" width="1.125" style="126" customWidth="1"/>
    <col min="15620" max="15635" width="4" style="126" customWidth="1"/>
    <col min="15636" max="15636" width="3.125" style="126" customWidth="1"/>
    <col min="15637" max="15637" width="2.375" style="126" customWidth="1"/>
    <col min="15638" max="15638" width="4" style="126" customWidth="1"/>
    <col min="15639" max="15639" width="2.25" style="126" customWidth="1"/>
    <col min="15640" max="15640" width="4" style="126" customWidth="1"/>
    <col min="15641" max="15641" width="2.375" style="126" customWidth="1"/>
    <col min="15642" max="15642" width="1.5" style="126" customWidth="1"/>
    <col min="15643" max="15872" width="4" style="126"/>
    <col min="15873" max="15873" width="1.5" style="126" customWidth="1"/>
    <col min="15874" max="15874" width="3.125" style="126" customWidth="1"/>
    <col min="15875" max="15875" width="1.125" style="126" customWidth="1"/>
    <col min="15876" max="15891" width="4" style="126" customWidth="1"/>
    <col min="15892" max="15892" width="3.125" style="126" customWidth="1"/>
    <col min="15893" max="15893" width="2.375" style="126" customWidth="1"/>
    <col min="15894" max="15894" width="4" style="126" customWidth="1"/>
    <col min="15895" max="15895" width="2.25" style="126" customWidth="1"/>
    <col min="15896" max="15896" width="4" style="126" customWidth="1"/>
    <col min="15897" max="15897" width="2.375" style="126" customWidth="1"/>
    <col min="15898" max="15898" width="1.5" style="126" customWidth="1"/>
    <col min="15899" max="16128" width="4" style="126"/>
    <col min="16129" max="16129" width="1.5" style="126" customWidth="1"/>
    <col min="16130" max="16130" width="3.125" style="126" customWidth="1"/>
    <col min="16131" max="16131" width="1.125" style="126" customWidth="1"/>
    <col min="16132" max="16147" width="4" style="126" customWidth="1"/>
    <col min="16148" max="16148" width="3.125" style="126" customWidth="1"/>
    <col min="16149" max="16149" width="2.375" style="126" customWidth="1"/>
    <col min="16150" max="16150" width="4" style="126" customWidth="1"/>
    <col min="16151" max="16151" width="2.25" style="126" customWidth="1"/>
    <col min="16152" max="16152" width="4" style="126" customWidth="1"/>
    <col min="16153" max="16153" width="2.375" style="126" customWidth="1"/>
    <col min="16154" max="16154" width="1.5" style="126" customWidth="1"/>
    <col min="16155" max="16384" width="4" style="126"/>
  </cols>
  <sheetData>
    <row r="2" spans="2:27" x14ac:dyDescent="0.15">
      <c r="B2" s="126" t="s">
        <v>453</v>
      </c>
      <c r="C2" s="125"/>
      <c r="D2" s="125"/>
      <c r="E2" s="125"/>
      <c r="F2" s="125"/>
      <c r="G2" s="125"/>
      <c r="H2" s="125"/>
      <c r="I2" s="125"/>
      <c r="J2" s="125"/>
      <c r="K2" s="125"/>
      <c r="L2" s="125"/>
      <c r="M2" s="125"/>
      <c r="N2" s="125"/>
      <c r="O2" s="125"/>
      <c r="P2" s="125"/>
      <c r="Q2" s="125"/>
      <c r="R2" s="125"/>
      <c r="S2" s="125"/>
      <c r="T2" s="125"/>
      <c r="U2" s="125"/>
      <c r="V2" s="125"/>
      <c r="W2" s="125"/>
      <c r="X2" s="125"/>
      <c r="Y2" s="125"/>
    </row>
    <row r="4" spans="2:27" ht="34.5" customHeight="1" x14ac:dyDescent="0.15">
      <c r="B4" s="494" t="s">
        <v>440</v>
      </c>
      <c r="C4" s="495"/>
      <c r="D4" s="495"/>
      <c r="E4" s="495"/>
      <c r="F4" s="495"/>
      <c r="G4" s="495"/>
      <c r="H4" s="495"/>
      <c r="I4" s="495"/>
      <c r="J4" s="495"/>
      <c r="K4" s="495"/>
      <c r="L4" s="495"/>
      <c r="M4" s="495"/>
      <c r="N4" s="495"/>
      <c r="O4" s="495"/>
      <c r="P4" s="495"/>
      <c r="Q4" s="495"/>
      <c r="R4" s="495"/>
      <c r="S4" s="495"/>
      <c r="T4" s="495"/>
      <c r="U4" s="495"/>
      <c r="V4" s="495"/>
      <c r="W4" s="495"/>
      <c r="X4" s="495"/>
      <c r="Y4" s="495"/>
    </row>
    <row r="5" spans="2:27" ht="13.5" customHeight="1" x14ac:dyDescent="0.15"/>
    <row r="6" spans="2:27" ht="24" customHeight="1" x14ac:dyDescent="0.15">
      <c r="B6" s="496" t="s">
        <v>126</v>
      </c>
      <c r="C6" s="496"/>
      <c r="D6" s="496"/>
      <c r="E6" s="496"/>
      <c r="F6" s="496"/>
      <c r="G6" s="497"/>
      <c r="H6" s="498"/>
      <c r="I6" s="498"/>
      <c r="J6" s="498"/>
      <c r="K6" s="498"/>
      <c r="L6" s="498"/>
      <c r="M6" s="498"/>
      <c r="N6" s="498"/>
      <c r="O6" s="498"/>
      <c r="P6" s="498"/>
      <c r="Q6" s="498"/>
      <c r="R6" s="498"/>
      <c r="S6" s="498"/>
      <c r="T6" s="498"/>
      <c r="U6" s="498"/>
      <c r="V6" s="498"/>
      <c r="W6" s="498"/>
      <c r="X6" s="498"/>
      <c r="Y6" s="499"/>
    </row>
    <row r="7" spans="2:27" ht="24" customHeight="1" x14ac:dyDescent="0.15">
      <c r="B7" s="496" t="s">
        <v>127</v>
      </c>
      <c r="C7" s="496"/>
      <c r="D7" s="496"/>
      <c r="E7" s="496"/>
      <c r="F7" s="496"/>
      <c r="G7" s="370" t="s">
        <v>128</v>
      </c>
      <c r="H7" s="390" t="s">
        <v>129</v>
      </c>
      <c r="I7" s="390"/>
      <c r="J7" s="390"/>
      <c r="K7" s="390"/>
      <c r="L7" s="422" t="s">
        <v>128</v>
      </c>
      <c r="M7" s="390" t="s">
        <v>130</v>
      </c>
      <c r="N7" s="390"/>
      <c r="O7" s="390"/>
      <c r="P7" s="390"/>
      <c r="Q7" s="422" t="s">
        <v>128</v>
      </c>
      <c r="R7" s="390" t="s">
        <v>131</v>
      </c>
      <c r="S7" s="390"/>
      <c r="T7" s="390"/>
      <c r="U7" s="390"/>
      <c r="V7" s="390"/>
      <c r="W7" s="368"/>
      <c r="X7" s="368"/>
      <c r="Y7" s="369"/>
    </row>
    <row r="8" spans="2:27" ht="21.95" customHeight="1" x14ac:dyDescent="0.15">
      <c r="B8" s="500" t="s">
        <v>393</v>
      </c>
      <c r="C8" s="501"/>
      <c r="D8" s="501"/>
      <c r="E8" s="501"/>
      <c r="F8" s="502"/>
      <c r="G8" s="422" t="s">
        <v>128</v>
      </c>
      <c r="H8" s="372" t="s">
        <v>394</v>
      </c>
      <c r="I8" s="360"/>
      <c r="J8" s="360"/>
      <c r="K8" s="360"/>
      <c r="L8" s="360"/>
      <c r="M8" s="360"/>
      <c r="N8" s="360"/>
      <c r="O8" s="360"/>
      <c r="P8" s="360"/>
      <c r="Q8" s="360"/>
      <c r="R8" s="360"/>
      <c r="S8" s="360"/>
      <c r="T8" s="360"/>
      <c r="U8" s="360"/>
      <c r="V8" s="360"/>
      <c r="W8" s="360"/>
      <c r="X8" s="360"/>
      <c r="Y8" s="361"/>
    </row>
    <row r="9" spans="2:27" ht="21.95" customHeight="1" x14ac:dyDescent="0.15">
      <c r="B9" s="503"/>
      <c r="C9" s="504"/>
      <c r="D9" s="504"/>
      <c r="E9" s="504"/>
      <c r="F9" s="505"/>
      <c r="G9" s="406" t="s">
        <v>128</v>
      </c>
      <c r="H9" s="425" t="s">
        <v>395</v>
      </c>
      <c r="I9" s="426"/>
      <c r="J9" s="426"/>
      <c r="K9" s="426"/>
      <c r="L9" s="426"/>
      <c r="M9" s="426"/>
      <c r="N9" s="426"/>
      <c r="O9" s="426"/>
      <c r="P9" s="426"/>
      <c r="Q9" s="426"/>
      <c r="R9" s="426"/>
      <c r="S9" s="426"/>
      <c r="T9" s="426"/>
      <c r="U9" s="426"/>
      <c r="V9" s="426"/>
      <c r="W9" s="426"/>
      <c r="X9" s="426"/>
      <c r="Y9" s="427"/>
    </row>
    <row r="10" spans="2:27" ht="21.95" customHeight="1" x14ac:dyDescent="0.15">
      <c r="B10" s="506"/>
      <c r="C10" s="507"/>
      <c r="D10" s="507"/>
      <c r="E10" s="507"/>
      <c r="F10" s="508"/>
      <c r="G10" s="415" t="s">
        <v>128</v>
      </c>
      <c r="H10" s="411" t="s">
        <v>441</v>
      </c>
      <c r="I10" s="428"/>
      <c r="J10" s="428"/>
      <c r="K10" s="428"/>
      <c r="L10" s="428"/>
      <c r="M10" s="428"/>
      <c r="N10" s="428"/>
      <c r="O10" s="428"/>
      <c r="P10" s="428"/>
      <c r="Q10" s="428"/>
      <c r="R10" s="428"/>
      <c r="S10" s="428"/>
      <c r="T10" s="428"/>
      <c r="U10" s="428"/>
      <c r="V10" s="428"/>
      <c r="W10" s="428"/>
      <c r="X10" s="428"/>
      <c r="Y10" s="429"/>
    </row>
    <row r="11" spans="2:27" ht="13.5" customHeight="1" x14ac:dyDescent="0.15"/>
    <row r="12" spans="2:27" ht="12.95" customHeight="1" x14ac:dyDescent="0.15">
      <c r="B12" s="371"/>
      <c r="C12" s="372"/>
      <c r="D12" s="372"/>
      <c r="E12" s="372"/>
      <c r="F12" s="372"/>
      <c r="G12" s="372"/>
      <c r="H12" s="372"/>
      <c r="I12" s="372"/>
      <c r="J12" s="372"/>
      <c r="K12" s="372"/>
      <c r="L12" s="372"/>
      <c r="M12" s="372"/>
      <c r="N12" s="372"/>
      <c r="O12" s="372"/>
      <c r="P12" s="372"/>
      <c r="Q12" s="372"/>
      <c r="R12" s="372"/>
      <c r="S12" s="372"/>
      <c r="T12" s="373"/>
      <c r="U12" s="372"/>
      <c r="V12" s="372"/>
      <c r="W12" s="372"/>
      <c r="X12" s="372"/>
      <c r="Y12" s="373"/>
      <c r="Z12" s="125"/>
      <c r="AA12" s="125"/>
    </row>
    <row r="13" spans="2:27" ht="17.100000000000001" customHeight="1" x14ac:dyDescent="0.15">
      <c r="B13" s="129" t="s">
        <v>149</v>
      </c>
      <c r="C13" s="130"/>
      <c r="D13" s="131"/>
      <c r="E13" s="131"/>
      <c r="F13" s="131"/>
      <c r="G13" s="131"/>
      <c r="H13" s="131"/>
      <c r="I13" s="131"/>
      <c r="J13" s="131"/>
      <c r="K13" s="131"/>
      <c r="L13" s="131"/>
      <c r="M13" s="131"/>
      <c r="N13" s="131"/>
      <c r="O13" s="131"/>
      <c r="P13" s="131"/>
      <c r="Q13" s="131"/>
      <c r="R13" s="131"/>
      <c r="S13" s="131"/>
      <c r="T13" s="132"/>
      <c r="U13" s="131"/>
      <c r="V13" s="133" t="s">
        <v>133</v>
      </c>
      <c r="W13" s="133" t="s">
        <v>134</v>
      </c>
      <c r="X13" s="133" t="s">
        <v>135</v>
      </c>
      <c r="Y13" s="132"/>
      <c r="Z13" s="125"/>
      <c r="AA13" s="125"/>
    </row>
    <row r="14" spans="2:27" ht="17.100000000000001" customHeight="1" x14ac:dyDescent="0.15">
      <c r="B14" s="134"/>
      <c r="C14" s="131"/>
      <c r="D14" s="131"/>
      <c r="E14" s="131"/>
      <c r="F14" s="131"/>
      <c r="G14" s="131"/>
      <c r="H14" s="131"/>
      <c r="I14" s="131"/>
      <c r="J14" s="131"/>
      <c r="K14" s="131"/>
      <c r="L14" s="131"/>
      <c r="M14" s="131"/>
      <c r="N14" s="131"/>
      <c r="O14" s="131"/>
      <c r="P14" s="131"/>
      <c r="Q14" s="131"/>
      <c r="R14" s="131"/>
      <c r="S14" s="131"/>
      <c r="T14" s="132"/>
      <c r="U14" s="131"/>
      <c r="V14" s="131"/>
      <c r="W14" s="131"/>
      <c r="X14" s="131"/>
      <c r="Y14" s="132"/>
      <c r="Z14" s="125"/>
      <c r="AA14" s="125"/>
    </row>
    <row r="15" spans="2:27" ht="21.95" customHeight="1" x14ac:dyDescent="0.15">
      <c r="B15" s="134"/>
      <c r="C15" s="491" t="s">
        <v>59</v>
      </c>
      <c r="D15" s="492"/>
      <c r="E15" s="492"/>
      <c r="F15" s="367" t="s">
        <v>1</v>
      </c>
      <c r="G15" s="567" t="s">
        <v>150</v>
      </c>
      <c r="H15" s="567"/>
      <c r="I15" s="567"/>
      <c r="J15" s="567"/>
      <c r="K15" s="567"/>
      <c r="L15" s="567"/>
      <c r="M15" s="567"/>
      <c r="N15" s="567"/>
      <c r="O15" s="567"/>
      <c r="P15" s="567"/>
      <c r="Q15" s="567"/>
      <c r="R15" s="567"/>
      <c r="S15" s="567"/>
      <c r="T15" s="132"/>
      <c r="U15" s="131"/>
      <c r="V15" s="422" t="s">
        <v>128</v>
      </c>
      <c r="W15" s="422" t="s">
        <v>134</v>
      </c>
      <c r="X15" s="422" t="s">
        <v>128</v>
      </c>
      <c r="Y15" s="132"/>
      <c r="Z15" s="125"/>
      <c r="AA15" s="125"/>
    </row>
    <row r="16" spans="2:27" ht="49.5" customHeight="1" x14ac:dyDescent="0.15">
      <c r="B16" s="134"/>
      <c r="C16" s="492"/>
      <c r="D16" s="492"/>
      <c r="E16" s="492"/>
      <c r="F16" s="367" t="s">
        <v>100</v>
      </c>
      <c r="G16" s="493" t="s">
        <v>151</v>
      </c>
      <c r="H16" s="493"/>
      <c r="I16" s="493"/>
      <c r="J16" s="493"/>
      <c r="K16" s="493"/>
      <c r="L16" s="493"/>
      <c r="M16" s="493"/>
      <c r="N16" s="493"/>
      <c r="O16" s="493"/>
      <c r="P16" s="493"/>
      <c r="Q16" s="493"/>
      <c r="R16" s="493"/>
      <c r="S16" s="493"/>
      <c r="T16" s="132"/>
      <c r="U16" s="131"/>
      <c r="V16" s="422" t="s">
        <v>128</v>
      </c>
      <c r="W16" s="422" t="s">
        <v>134</v>
      </c>
      <c r="X16" s="422" t="s">
        <v>128</v>
      </c>
      <c r="Y16" s="132"/>
      <c r="Z16" s="125"/>
      <c r="AA16" s="125"/>
    </row>
    <row r="17" spans="2:27" ht="21.95" customHeight="1" x14ac:dyDescent="0.15">
      <c r="B17" s="134"/>
      <c r="C17" s="492"/>
      <c r="D17" s="492"/>
      <c r="E17" s="492"/>
      <c r="F17" s="367" t="s">
        <v>102</v>
      </c>
      <c r="G17" s="567" t="s">
        <v>152</v>
      </c>
      <c r="H17" s="567"/>
      <c r="I17" s="567"/>
      <c r="J17" s="567"/>
      <c r="K17" s="567"/>
      <c r="L17" s="567"/>
      <c r="M17" s="567"/>
      <c r="N17" s="567"/>
      <c r="O17" s="567"/>
      <c r="P17" s="567"/>
      <c r="Q17" s="567"/>
      <c r="R17" s="567"/>
      <c r="S17" s="567"/>
      <c r="T17" s="132"/>
      <c r="U17" s="131"/>
      <c r="V17" s="422" t="s">
        <v>128</v>
      </c>
      <c r="W17" s="422" t="s">
        <v>134</v>
      </c>
      <c r="X17" s="422" t="s">
        <v>128</v>
      </c>
      <c r="Y17" s="132"/>
      <c r="Z17" s="125"/>
      <c r="AA17" s="125"/>
    </row>
    <row r="18" spans="2:27" ht="17.100000000000001" customHeight="1" x14ac:dyDescent="0.15">
      <c r="B18" s="134"/>
      <c r="C18" s="142"/>
      <c r="D18" s="142"/>
      <c r="E18" s="142"/>
      <c r="F18" s="131"/>
      <c r="G18" s="131"/>
      <c r="H18" s="131"/>
      <c r="I18" s="131"/>
      <c r="J18" s="131"/>
      <c r="K18" s="131"/>
      <c r="L18" s="131"/>
      <c r="M18" s="131"/>
      <c r="N18" s="131"/>
      <c r="O18" s="131"/>
      <c r="P18" s="131"/>
      <c r="Q18" s="131"/>
      <c r="R18" s="131"/>
      <c r="S18" s="131"/>
      <c r="T18" s="132"/>
      <c r="U18" s="131"/>
      <c r="V18" s="131"/>
      <c r="W18" s="131"/>
      <c r="Y18" s="132"/>
      <c r="Z18" s="125"/>
      <c r="AA18" s="125"/>
    </row>
    <row r="19" spans="2:27" ht="21.95" customHeight="1" x14ac:dyDescent="0.15">
      <c r="B19" s="134"/>
      <c r="C19" s="510" t="s">
        <v>442</v>
      </c>
      <c r="D19" s="511"/>
      <c r="E19" s="511"/>
      <c r="F19" s="430" t="s">
        <v>1</v>
      </c>
      <c r="G19" s="654" t="s">
        <v>443</v>
      </c>
      <c r="H19" s="654"/>
      <c r="I19" s="654"/>
      <c r="J19" s="654"/>
      <c r="K19" s="654"/>
      <c r="L19" s="654"/>
      <c r="M19" s="654"/>
      <c r="N19" s="654"/>
      <c r="O19" s="654"/>
      <c r="P19" s="654"/>
      <c r="Q19" s="654"/>
      <c r="R19" s="654"/>
      <c r="S19" s="654"/>
      <c r="T19" s="132"/>
      <c r="U19" s="425"/>
      <c r="V19" s="406" t="s">
        <v>128</v>
      </c>
      <c r="W19" s="406" t="s">
        <v>134</v>
      </c>
      <c r="X19" s="406" t="s">
        <v>128</v>
      </c>
      <c r="Y19" s="431"/>
      <c r="Z19" s="125"/>
      <c r="AA19" s="125"/>
    </row>
    <row r="20" spans="2:27" ht="49.5" customHeight="1" x14ac:dyDescent="0.15">
      <c r="B20" s="134"/>
      <c r="C20" s="511"/>
      <c r="D20" s="511"/>
      <c r="E20" s="511"/>
      <c r="F20" s="430" t="s">
        <v>100</v>
      </c>
      <c r="G20" s="509" t="s">
        <v>444</v>
      </c>
      <c r="H20" s="509"/>
      <c r="I20" s="509"/>
      <c r="J20" s="509"/>
      <c r="K20" s="509"/>
      <c r="L20" s="509"/>
      <c r="M20" s="509"/>
      <c r="N20" s="509"/>
      <c r="O20" s="509"/>
      <c r="P20" s="509"/>
      <c r="Q20" s="509"/>
      <c r="R20" s="509"/>
      <c r="S20" s="509"/>
      <c r="T20" s="132"/>
      <c r="U20" s="425"/>
      <c r="V20" s="406" t="s">
        <v>128</v>
      </c>
      <c r="W20" s="406" t="s">
        <v>134</v>
      </c>
      <c r="X20" s="406" t="s">
        <v>128</v>
      </c>
      <c r="Y20" s="431"/>
      <c r="Z20" s="125"/>
      <c r="AA20" s="125"/>
    </row>
    <row r="21" spans="2:27" ht="21.95" customHeight="1" x14ac:dyDescent="0.15">
      <c r="B21" s="134"/>
      <c r="C21" s="511"/>
      <c r="D21" s="511"/>
      <c r="E21" s="511"/>
      <c r="F21" s="430" t="s">
        <v>102</v>
      </c>
      <c r="G21" s="654" t="s">
        <v>152</v>
      </c>
      <c r="H21" s="654"/>
      <c r="I21" s="654"/>
      <c r="J21" s="654"/>
      <c r="K21" s="654"/>
      <c r="L21" s="654"/>
      <c r="M21" s="654"/>
      <c r="N21" s="654"/>
      <c r="O21" s="654"/>
      <c r="P21" s="654"/>
      <c r="Q21" s="654"/>
      <c r="R21" s="654"/>
      <c r="S21" s="654"/>
      <c r="T21" s="132"/>
      <c r="U21" s="425"/>
      <c r="V21" s="406" t="s">
        <v>128</v>
      </c>
      <c r="W21" s="406" t="s">
        <v>134</v>
      </c>
      <c r="X21" s="406" t="s">
        <v>128</v>
      </c>
      <c r="Y21" s="431"/>
      <c r="Z21" s="125"/>
      <c r="AA21" s="125"/>
    </row>
    <row r="22" spans="2:27" ht="17.100000000000001" customHeight="1" x14ac:dyDescent="0.15">
      <c r="B22" s="134"/>
      <c r="C22" s="131"/>
      <c r="D22" s="131"/>
      <c r="E22" s="131"/>
      <c r="F22" s="131"/>
      <c r="G22" s="131"/>
      <c r="H22" s="131"/>
      <c r="I22" s="131"/>
      <c r="J22" s="131"/>
      <c r="K22" s="131"/>
      <c r="L22" s="131"/>
      <c r="M22" s="131"/>
      <c r="N22" s="131"/>
      <c r="O22" s="131"/>
      <c r="P22" s="131"/>
      <c r="Q22" s="131"/>
      <c r="R22" s="131"/>
      <c r="S22" s="131"/>
      <c r="T22" s="132"/>
      <c r="U22" s="131"/>
      <c r="V22" s="131"/>
      <c r="W22" s="131"/>
      <c r="X22" s="131"/>
      <c r="Y22" s="132"/>
      <c r="Z22" s="125"/>
      <c r="AA22" s="125"/>
    </row>
    <row r="23" spans="2:27" ht="21.95" customHeight="1" x14ac:dyDescent="0.15">
      <c r="B23" s="134"/>
      <c r="C23" s="924" t="s">
        <v>445</v>
      </c>
      <c r="D23" s="925"/>
      <c r="E23" s="925"/>
      <c r="F23" s="430" t="s">
        <v>1</v>
      </c>
      <c r="G23" s="654" t="s">
        <v>446</v>
      </c>
      <c r="H23" s="654"/>
      <c r="I23" s="654"/>
      <c r="J23" s="654"/>
      <c r="K23" s="654"/>
      <c r="L23" s="654"/>
      <c r="M23" s="654"/>
      <c r="N23" s="654"/>
      <c r="O23" s="654"/>
      <c r="P23" s="654"/>
      <c r="Q23" s="654"/>
      <c r="R23" s="654"/>
      <c r="S23" s="654"/>
      <c r="T23" s="431"/>
      <c r="U23" s="425"/>
      <c r="V23" s="406" t="s">
        <v>128</v>
      </c>
      <c r="W23" s="406" t="s">
        <v>134</v>
      </c>
      <c r="X23" s="406" t="s">
        <v>128</v>
      </c>
      <c r="Y23" s="431"/>
      <c r="Z23" s="125"/>
      <c r="AA23" s="125"/>
    </row>
    <row r="24" spans="2:27" ht="21.95" customHeight="1" x14ac:dyDescent="0.15">
      <c r="B24" s="134"/>
      <c r="C24" s="925"/>
      <c r="D24" s="925"/>
      <c r="E24" s="925"/>
      <c r="F24" s="430" t="s">
        <v>100</v>
      </c>
      <c r="G24" s="509" t="s">
        <v>447</v>
      </c>
      <c r="H24" s="509"/>
      <c r="I24" s="509"/>
      <c r="J24" s="509"/>
      <c r="K24" s="509"/>
      <c r="L24" s="509"/>
      <c r="M24" s="509"/>
      <c r="N24" s="509"/>
      <c r="O24" s="509"/>
      <c r="P24" s="509"/>
      <c r="Q24" s="509"/>
      <c r="R24" s="509"/>
      <c r="S24" s="509"/>
      <c r="T24" s="431"/>
      <c r="U24" s="425"/>
      <c r="V24" s="406" t="s">
        <v>128</v>
      </c>
      <c r="W24" s="406" t="s">
        <v>134</v>
      </c>
      <c r="X24" s="406" t="s">
        <v>128</v>
      </c>
      <c r="Y24" s="431"/>
      <c r="Z24" s="125"/>
      <c r="AA24" s="125"/>
    </row>
    <row r="25" spans="2:27" ht="21.95" customHeight="1" x14ac:dyDescent="0.15">
      <c r="B25" s="134"/>
      <c r="C25" s="925"/>
      <c r="D25" s="925"/>
      <c r="E25" s="925"/>
      <c r="F25" s="430" t="s">
        <v>102</v>
      </c>
      <c r="G25" s="654" t="s">
        <v>152</v>
      </c>
      <c r="H25" s="654"/>
      <c r="I25" s="654"/>
      <c r="J25" s="654"/>
      <c r="K25" s="654"/>
      <c r="L25" s="654"/>
      <c r="M25" s="654"/>
      <c r="N25" s="654"/>
      <c r="O25" s="654"/>
      <c r="P25" s="654"/>
      <c r="Q25" s="654"/>
      <c r="R25" s="654"/>
      <c r="S25" s="654"/>
      <c r="T25" s="431"/>
      <c r="U25" s="425"/>
      <c r="V25" s="406" t="s">
        <v>128</v>
      </c>
      <c r="W25" s="406" t="s">
        <v>134</v>
      </c>
      <c r="X25" s="406" t="s">
        <v>128</v>
      </c>
      <c r="Y25" s="431"/>
      <c r="Z25" s="125"/>
      <c r="AA25" s="125"/>
    </row>
    <row r="26" spans="2:27" ht="12.95" customHeight="1" x14ac:dyDescent="0.15">
      <c r="B26" s="381"/>
      <c r="C26" s="382"/>
      <c r="D26" s="382"/>
      <c r="E26" s="382"/>
      <c r="F26" s="382"/>
      <c r="G26" s="382"/>
      <c r="H26" s="382"/>
      <c r="I26" s="382"/>
      <c r="J26" s="382"/>
      <c r="K26" s="382"/>
      <c r="L26" s="382"/>
      <c r="M26" s="382"/>
      <c r="N26" s="382"/>
      <c r="O26" s="382"/>
      <c r="P26" s="382"/>
      <c r="Q26" s="382"/>
      <c r="R26" s="382"/>
      <c r="S26" s="382"/>
      <c r="T26" s="383"/>
      <c r="U26" s="382"/>
      <c r="V26" s="382"/>
      <c r="W26" s="382"/>
      <c r="X26" s="382"/>
      <c r="Y26" s="383"/>
      <c r="Z26" s="131"/>
      <c r="AA26" s="131"/>
    </row>
    <row r="27" spans="2:27" x14ac:dyDescent="0.15">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row>
    <row r="28" spans="2:27" x14ac:dyDescent="0.15">
      <c r="B28" s="131" t="s">
        <v>140</v>
      </c>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row>
    <row r="29" spans="2:27" x14ac:dyDescent="0.15">
      <c r="B29" s="131" t="s">
        <v>141</v>
      </c>
      <c r="C29" s="131"/>
      <c r="D29" s="131"/>
      <c r="E29" s="131"/>
      <c r="F29" s="131"/>
      <c r="G29" s="131"/>
      <c r="H29" s="131"/>
      <c r="I29" s="131"/>
      <c r="J29" s="131"/>
      <c r="K29" s="125"/>
      <c r="L29" s="125"/>
      <c r="M29" s="125"/>
      <c r="N29" s="125"/>
      <c r="O29" s="125"/>
      <c r="P29" s="125"/>
      <c r="Q29" s="125"/>
      <c r="R29" s="125"/>
      <c r="S29" s="125"/>
      <c r="T29" s="125"/>
      <c r="U29" s="125"/>
      <c r="V29" s="125"/>
      <c r="W29" s="125"/>
      <c r="X29" s="125"/>
      <c r="Y29" s="125"/>
      <c r="Z29" s="125"/>
      <c r="AA29" s="125"/>
    </row>
    <row r="82" spans="12:12" x14ac:dyDescent="0.15">
      <c r="L82" s="423"/>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1"/>
  <printOptions horizontalCentered="1"/>
  <pageMargins left="0.70866141732283472" right="0.39370078740157483" top="0.51181102362204722"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V15:V17 JR15:JR17 TN15:TN17 ADJ15:ADJ17 ANF15:ANF17 AXB15:AXB17 BGX15:BGX17 BQT15:BQT17 CAP15:CAP17 CKL15:CKL17 CUH15:CUH17 DED15:DED17 DNZ15:DNZ17 DXV15:DXV17 EHR15:EHR17 ERN15:ERN17 FBJ15:FBJ17 FLF15:FLF17 FVB15:FVB17 GEX15:GEX17 GOT15:GOT17 GYP15:GYP17 HIL15:HIL17 HSH15:HSH17 ICD15:ICD17 ILZ15:ILZ17 IVV15:IVV17 JFR15:JFR17 JPN15:JPN17 JZJ15:JZJ17 KJF15:KJF17 KTB15:KTB17 LCX15:LCX17 LMT15:LMT17 LWP15:LWP17 MGL15:MGL17 MQH15:MQH17 NAD15:NAD17 NJZ15:NJZ17 NTV15:NTV17 ODR15:ODR17 ONN15:ONN17 OXJ15:OXJ17 PHF15:PHF17 PRB15:PRB17 QAX15:QAX17 QKT15:QKT17 QUP15:QUP17 REL15:REL17 ROH15:ROH17 RYD15:RYD17 SHZ15:SHZ17 SRV15:SRV17 TBR15:TBR17 TLN15:TLN17 TVJ15:TVJ17 UFF15:UFF17 UPB15:UPB17 UYX15:UYX17 VIT15:VIT17 VSP15:VSP17 WCL15:WCL17 WMH15:WMH17 WWD15:WWD17 V65551:V65553 JR65551:JR65553 TN65551:TN65553 ADJ65551:ADJ65553 ANF65551:ANF65553 AXB65551:AXB65553 BGX65551:BGX65553 BQT65551:BQT65553 CAP65551:CAP65553 CKL65551:CKL65553 CUH65551:CUH65553 DED65551:DED65553 DNZ65551:DNZ65553 DXV65551:DXV65553 EHR65551:EHR65553 ERN65551:ERN65553 FBJ65551:FBJ65553 FLF65551:FLF65553 FVB65551:FVB65553 GEX65551:GEX65553 GOT65551:GOT65553 GYP65551:GYP65553 HIL65551:HIL65553 HSH65551:HSH65553 ICD65551:ICD65553 ILZ65551:ILZ65553 IVV65551:IVV65553 JFR65551:JFR65553 JPN65551:JPN65553 JZJ65551:JZJ65553 KJF65551:KJF65553 KTB65551:KTB65553 LCX65551:LCX65553 LMT65551:LMT65553 LWP65551:LWP65553 MGL65551:MGL65553 MQH65551:MQH65553 NAD65551:NAD65553 NJZ65551:NJZ65553 NTV65551:NTV65553 ODR65551:ODR65553 ONN65551:ONN65553 OXJ65551:OXJ65553 PHF65551:PHF65553 PRB65551:PRB65553 QAX65551:QAX65553 QKT65551:QKT65553 QUP65551:QUP65553 REL65551:REL65553 ROH65551:ROH65553 RYD65551:RYD65553 SHZ65551:SHZ65553 SRV65551:SRV65553 TBR65551:TBR65553 TLN65551:TLN65553 TVJ65551:TVJ65553 UFF65551:UFF65553 UPB65551:UPB65553 UYX65551:UYX65553 VIT65551:VIT65553 VSP65551:VSP65553 WCL65551:WCL65553 WMH65551:WMH65553 WWD65551:WWD65553 V131087:V131089 JR131087:JR131089 TN131087:TN131089 ADJ131087:ADJ131089 ANF131087:ANF131089 AXB131087:AXB131089 BGX131087:BGX131089 BQT131087:BQT131089 CAP131087:CAP131089 CKL131087:CKL131089 CUH131087:CUH131089 DED131087:DED131089 DNZ131087:DNZ131089 DXV131087:DXV131089 EHR131087:EHR131089 ERN131087:ERN131089 FBJ131087:FBJ131089 FLF131087:FLF131089 FVB131087:FVB131089 GEX131087:GEX131089 GOT131087:GOT131089 GYP131087:GYP131089 HIL131087:HIL131089 HSH131087:HSH131089 ICD131087:ICD131089 ILZ131087:ILZ131089 IVV131087:IVV131089 JFR131087:JFR131089 JPN131087:JPN131089 JZJ131087:JZJ131089 KJF131087:KJF131089 KTB131087:KTB131089 LCX131087:LCX131089 LMT131087:LMT131089 LWP131087:LWP131089 MGL131087:MGL131089 MQH131087:MQH131089 NAD131087:NAD131089 NJZ131087:NJZ131089 NTV131087:NTV131089 ODR131087:ODR131089 ONN131087:ONN131089 OXJ131087:OXJ131089 PHF131087:PHF131089 PRB131087:PRB131089 QAX131087:QAX131089 QKT131087:QKT131089 QUP131087:QUP131089 REL131087:REL131089 ROH131087:ROH131089 RYD131087:RYD131089 SHZ131087:SHZ131089 SRV131087:SRV131089 TBR131087:TBR131089 TLN131087:TLN131089 TVJ131087:TVJ131089 UFF131087:UFF131089 UPB131087:UPB131089 UYX131087:UYX131089 VIT131087:VIT131089 VSP131087:VSP131089 WCL131087:WCL131089 WMH131087:WMH131089 WWD131087:WWD131089 V196623:V196625 JR196623:JR196625 TN196623:TN196625 ADJ196623:ADJ196625 ANF196623:ANF196625 AXB196623:AXB196625 BGX196623:BGX196625 BQT196623:BQT196625 CAP196623:CAP196625 CKL196623:CKL196625 CUH196623:CUH196625 DED196623:DED196625 DNZ196623:DNZ196625 DXV196623:DXV196625 EHR196623:EHR196625 ERN196623:ERN196625 FBJ196623:FBJ196625 FLF196623:FLF196625 FVB196623:FVB196625 GEX196623:GEX196625 GOT196623:GOT196625 GYP196623:GYP196625 HIL196623:HIL196625 HSH196623:HSH196625 ICD196623:ICD196625 ILZ196623:ILZ196625 IVV196623:IVV196625 JFR196623:JFR196625 JPN196623:JPN196625 JZJ196623:JZJ196625 KJF196623:KJF196625 KTB196623:KTB196625 LCX196623:LCX196625 LMT196623:LMT196625 LWP196623:LWP196625 MGL196623:MGL196625 MQH196623:MQH196625 NAD196623:NAD196625 NJZ196623:NJZ196625 NTV196623:NTV196625 ODR196623:ODR196625 ONN196623:ONN196625 OXJ196623:OXJ196625 PHF196623:PHF196625 PRB196623:PRB196625 QAX196623:QAX196625 QKT196623:QKT196625 QUP196623:QUP196625 REL196623:REL196625 ROH196623:ROH196625 RYD196623:RYD196625 SHZ196623:SHZ196625 SRV196623:SRV196625 TBR196623:TBR196625 TLN196623:TLN196625 TVJ196623:TVJ196625 UFF196623:UFF196625 UPB196623:UPB196625 UYX196623:UYX196625 VIT196623:VIT196625 VSP196623:VSP196625 WCL196623:WCL196625 WMH196623:WMH196625 WWD196623:WWD196625 V262159:V262161 JR262159:JR262161 TN262159:TN262161 ADJ262159:ADJ262161 ANF262159:ANF262161 AXB262159:AXB262161 BGX262159:BGX262161 BQT262159:BQT262161 CAP262159:CAP262161 CKL262159:CKL262161 CUH262159:CUH262161 DED262159:DED262161 DNZ262159:DNZ262161 DXV262159:DXV262161 EHR262159:EHR262161 ERN262159:ERN262161 FBJ262159:FBJ262161 FLF262159:FLF262161 FVB262159:FVB262161 GEX262159:GEX262161 GOT262159:GOT262161 GYP262159:GYP262161 HIL262159:HIL262161 HSH262159:HSH262161 ICD262159:ICD262161 ILZ262159:ILZ262161 IVV262159:IVV262161 JFR262159:JFR262161 JPN262159:JPN262161 JZJ262159:JZJ262161 KJF262159:KJF262161 KTB262159:KTB262161 LCX262159:LCX262161 LMT262159:LMT262161 LWP262159:LWP262161 MGL262159:MGL262161 MQH262159:MQH262161 NAD262159:NAD262161 NJZ262159:NJZ262161 NTV262159:NTV262161 ODR262159:ODR262161 ONN262159:ONN262161 OXJ262159:OXJ262161 PHF262159:PHF262161 PRB262159:PRB262161 QAX262159:QAX262161 QKT262159:QKT262161 QUP262159:QUP262161 REL262159:REL262161 ROH262159:ROH262161 RYD262159:RYD262161 SHZ262159:SHZ262161 SRV262159:SRV262161 TBR262159:TBR262161 TLN262159:TLN262161 TVJ262159:TVJ262161 UFF262159:UFF262161 UPB262159:UPB262161 UYX262159:UYX262161 VIT262159:VIT262161 VSP262159:VSP262161 WCL262159:WCL262161 WMH262159:WMH262161 WWD262159:WWD262161 V327695:V327697 JR327695:JR327697 TN327695:TN327697 ADJ327695:ADJ327697 ANF327695:ANF327697 AXB327695:AXB327697 BGX327695:BGX327697 BQT327695:BQT327697 CAP327695:CAP327697 CKL327695:CKL327697 CUH327695:CUH327697 DED327695:DED327697 DNZ327695:DNZ327697 DXV327695:DXV327697 EHR327695:EHR327697 ERN327695:ERN327697 FBJ327695:FBJ327697 FLF327695:FLF327697 FVB327695:FVB327697 GEX327695:GEX327697 GOT327695:GOT327697 GYP327695:GYP327697 HIL327695:HIL327697 HSH327695:HSH327697 ICD327695:ICD327697 ILZ327695:ILZ327697 IVV327695:IVV327697 JFR327695:JFR327697 JPN327695:JPN327697 JZJ327695:JZJ327697 KJF327695:KJF327697 KTB327695:KTB327697 LCX327695:LCX327697 LMT327695:LMT327697 LWP327695:LWP327697 MGL327695:MGL327697 MQH327695:MQH327697 NAD327695:NAD327697 NJZ327695:NJZ327697 NTV327695:NTV327697 ODR327695:ODR327697 ONN327695:ONN327697 OXJ327695:OXJ327697 PHF327695:PHF327697 PRB327695:PRB327697 QAX327695:QAX327697 QKT327695:QKT327697 QUP327695:QUP327697 REL327695:REL327697 ROH327695:ROH327697 RYD327695:RYD327697 SHZ327695:SHZ327697 SRV327695:SRV327697 TBR327695:TBR327697 TLN327695:TLN327697 TVJ327695:TVJ327697 UFF327695:UFF327697 UPB327695:UPB327697 UYX327695:UYX327697 VIT327695:VIT327697 VSP327695:VSP327697 WCL327695:WCL327697 WMH327695:WMH327697 WWD327695:WWD327697 V393231:V393233 JR393231:JR393233 TN393231:TN393233 ADJ393231:ADJ393233 ANF393231:ANF393233 AXB393231:AXB393233 BGX393231:BGX393233 BQT393231:BQT393233 CAP393231:CAP393233 CKL393231:CKL393233 CUH393231:CUH393233 DED393231:DED393233 DNZ393231:DNZ393233 DXV393231:DXV393233 EHR393231:EHR393233 ERN393231:ERN393233 FBJ393231:FBJ393233 FLF393231:FLF393233 FVB393231:FVB393233 GEX393231:GEX393233 GOT393231:GOT393233 GYP393231:GYP393233 HIL393231:HIL393233 HSH393231:HSH393233 ICD393231:ICD393233 ILZ393231:ILZ393233 IVV393231:IVV393233 JFR393231:JFR393233 JPN393231:JPN393233 JZJ393231:JZJ393233 KJF393231:KJF393233 KTB393231:KTB393233 LCX393231:LCX393233 LMT393231:LMT393233 LWP393231:LWP393233 MGL393231:MGL393233 MQH393231:MQH393233 NAD393231:NAD393233 NJZ393231:NJZ393233 NTV393231:NTV393233 ODR393231:ODR393233 ONN393231:ONN393233 OXJ393231:OXJ393233 PHF393231:PHF393233 PRB393231:PRB393233 QAX393231:QAX393233 QKT393231:QKT393233 QUP393231:QUP393233 REL393231:REL393233 ROH393231:ROH393233 RYD393231:RYD393233 SHZ393231:SHZ393233 SRV393231:SRV393233 TBR393231:TBR393233 TLN393231:TLN393233 TVJ393231:TVJ393233 UFF393231:UFF393233 UPB393231:UPB393233 UYX393231:UYX393233 VIT393231:VIT393233 VSP393231:VSP393233 WCL393231:WCL393233 WMH393231:WMH393233 WWD393231:WWD393233 V458767:V458769 JR458767:JR458769 TN458767:TN458769 ADJ458767:ADJ458769 ANF458767:ANF458769 AXB458767:AXB458769 BGX458767:BGX458769 BQT458767:BQT458769 CAP458767:CAP458769 CKL458767:CKL458769 CUH458767:CUH458769 DED458767:DED458769 DNZ458767:DNZ458769 DXV458767:DXV458769 EHR458767:EHR458769 ERN458767:ERN458769 FBJ458767:FBJ458769 FLF458767:FLF458769 FVB458767:FVB458769 GEX458767:GEX458769 GOT458767:GOT458769 GYP458767:GYP458769 HIL458767:HIL458769 HSH458767:HSH458769 ICD458767:ICD458769 ILZ458767:ILZ458769 IVV458767:IVV458769 JFR458767:JFR458769 JPN458767:JPN458769 JZJ458767:JZJ458769 KJF458767:KJF458769 KTB458767:KTB458769 LCX458767:LCX458769 LMT458767:LMT458769 LWP458767:LWP458769 MGL458767:MGL458769 MQH458767:MQH458769 NAD458767:NAD458769 NJZ458767:NJZ458769 NTV458767:NTV458769 ODR458767:ODR458769 ONN458767:ONN458769 OXJ458767:OXJ458769 PHF458767:PHF458769 PRB458767:PRB458769 QAX458767:QAX458769 QKT458767:QKT458769 QUP458767:QUP458769 REL458767:REL458769 ROH458767:ROH458769 RYD458767:RYD458769 SHZ458767:SHZ458769 SRV458767:SRV458769 TBR458767:TBR458769 TLN458767:TLN458769 TVJ458767:TVJ458769 UFF458767:UFF458769 UPB458767:UPB458769 UYX458767:UYX458769 VIT458767:VIT458769 VSP458767:VSP458769 WCL458767:WCL458769 WMH458767:WMH458769 WWD458767:WWD458769 V524303:V524305 JR524303:JR524305 TN524303:TN524305 ADJ524303:ADJ524305 ANF524303:ANF524305 AXB524303:AXB524305 BGX524303:BGX524305 BQT524303:BQT524305 CAP524303:CAP524305 CKL524303:CKL524305 CUH524303:CUH524305 DED524303:DED524305 DNZ524303:DNZ524305 DXV524303:DXV524305 EHR524303:EHR524305 ERN524303:ERN524305 FBJ524303:FBJ524305 FLF524303:FLF524305 FVB524303:FVB524305 GEX524303:GEX524305 GOT524303:GOT524305 GYP524303:GYP524305 HIL524303:HIL524305 HSH524303:HSH524305 ICD524303:ICD524305 ILZ524303:ILZ524305 IVV524303:IVV524305 JFR524303:JFR524305 JPN524303:JPN524305 JZJ524303:JZJ524305 KJF524303:KJF524305 KTB524303:KTB524305 LCX524303:LCX524305 LMT524303:LMT524305 LWP524303:LWP524305 MGL524303:MGL524305 MQH524303:MQH524305 NAD524303:NAD524305 NJZ524303:NJZ524305 NTV524303:NTV524305 ODR524303:ODR524305 ONN524303:ONN524305 OXJ524303:OXJ524305 PHF524303:PHF524305 PRB524303:PRB524305 QAX524303:QAX524305 QKT524303:QKT524305 QUP524303:QUP524305 REL524303:REL524305 ROH524303:ROH524305 RYD524303:RYD524305 SHZ524303:SHZ524305 SRV524303:SRV524305 TBR524303:TBR524305 TLN524303:TLN524305 TVJ524303:TVJ524305 UFF524303:UFF524305 UPB524303:UPB524305 UYX524303:UYX524305 VIT524303:VIT524305 VSP524303:VSP524305 WCL524303:WCL524305 WMH524303:WMH524305 WWD524303:WWD524305 V589839:V589841 JR589839:JR589841 TN589839:TN589841 ADJ589839:ADJ589841 ANF589839:ANF589841 AXB589839:AXB589841 BGX589839:BGX589841 BQT589839:BQT589841 CAP589839:CAP589841 CKL589839:CKL589841 CUH589839:CUH589841 DED589839:DED589841 DNZ589839:DNZ589841 DXV589839:DXV589841 EHR589839:EHR589841 ERN589839:ERN589841 FBJ589839:FBJ589841 FLF589839:FLF589841 FVB589839:FVB589841 GEX589839:GEX589841 GOT589839:GOT589841 GYP589839:GYP589841 HIL589839:HIL589841 HSH589839:HSH589841 ICD589839:ICD589841 ILZ589839:ILZ589841 IVV589839:IVV589841 JFR589839:JFR589841 JPN589839:JPN589841 JZJ589839:JZJ589841 KJF589839:KJF589841 KTB589839:KTB589841 LCX589839:LCX589841 LMT589839:LMT589841 LWP589839:LWP589841 MGL589839:MGL589841 MQH589839:MQH589841 NAD589839:NAD589841 NJZ589839:NJZ589841 NTV589839:NTV589841 ODR589839:ODR589841 ONN589839:ONN589841 OXJ589839:OXJ589841 PHF589839:PHF589841 PRB589839:PRB589841 QAX589839:QAX589841 QKT589839:QKT589841 QUP589839:QUP589841 REL589839:REL589841 ROH589839:ROH589841 RYD589839:RYD589841 SHZ589839:SHZ589841 SRV589839:SRV589841 TBR589839:TBR589841 TLN589839:TLN589841 TVJ589839:TVJ589841 UFF589839:UFF589841 UPB589839:UPB589841 UYX589839:UYX589841 VIT589839:VIT589841 VSP589839:VSP589841 WCL589839:WCL589841 WMH589839:WMH589841 WWD589839:WWD589841 V655375:V655377 JR655375:JR655377 TN655375:TN655377 ADJ655375:ADJ655377 ANF655375:ANF655377 AXB655375:AXB655377 BGX655375:BGX655377 BQT655375:BQT655377 CAP655375:CAP655377 CKL655375:CKL655377 CUH655375:CUH655377 DED655375:DED655377 DNZ655375:DNZ655377 DXV655375:DXV655377 EHR655375:EHR655377 ERN655375:ERN655377 FBJ655375:FBJ655377 FLF655375:FLF655377 FVB655375:FVB655377 GEX655375:GEX655377 GOT655375:GOT655377 GYP655375:GYP655377 HIL655375:HIL655377 HSH655375:HSH655377 ICD655375:ICD655377 ILZ655375:ILZ655377 IVV655375:IVV655377 JFR655375:JFR655377 JPN655375:JPN655377 JZJ655375:JZJ655377 KJF655375:KJF655377 KTB655375:KTB655377 LCX655375:LCX655377 LMT655375:LMT655377 LWP655375:LWP655377 MGL655375:MGL655377 MQH655375:MQH655377 NAD655375:NAD655377 NJZ655375:NJZ655377 NTV655375:NTV655377 ODR655375:ODR655377 ONN655375:ONN655377 OXJ655375:OXJ655377 PHF655375:PHF655377 PRB655375:PRB655377 QAX655375:QAX655377 QKT655375:QKT655377 QUP655375:QUP655377 REL655375:REL655377 ROH655375:ROH655377 RYD655375:RYD655377 SHZ655375:SHZ655377 SRV655375:SRV655377 TBR655375:TBR655377 TLN655375:TLN655377 TVJ655375:TVJ655377 UFF655375:UFF655377 UPB655375:UPB655377 UYX655375:UYX655377 VIT655375:VIT655377 VSP655375:VSP655377 WCL655375:WCL655377 WMH655375:WMH655377 WWD655375:WWD655377 V720911:V720913 JR720911:JR720913 TN720911:TN720913 ADJ720911:ADJ720913 ANF720911:ANF720913 AXB720911:AXB720913 BGX720911:BGX720913 BQT720911:BQT720913 CAP720911:CAP720913 CKL720911:CKL720913 CUH720911:CUH720913 DED720911:DED720913 DNZ720911:DNZ720913 DXV720911:DXV720913 EHR720911:EHR720913 ERN720911:ERN720913 FBJ720911:FBJ720913 FLF720911:FLF720913 FVB720911:FVB720913 GEX720911:GEX720913 GOT720911:GOT720913 GYP720911:GYP720913 HIL720911:HIL720913 HSH720911:HSH720913 ICD720911:ICD720913 ILZ720911:ILZ720913 IVV720911:IVV720913 JFR720911:JFR720913 JPN720911:JPN720913 JZJ720911:JZJ720913 KJF720911:KJF720913 KTB720911:KTB720913 LCX720911:LCX720913 LMT720911:LMT720913 LWP720911:LWP720913 MGL720911:MGL720913 MQH720911:MQH720913 NAD720911:NAD720913 NJZ720911:NJZ720913 NTV720911:NTV720913 ODR720911:ODR720913 ONN720911:ONN720913 OXJ720911:OXJ720913 PHF720911:PHF720913 PRB720911:PRB720913 QAX720911:QAX720913 QKT720911:QKT720913 QUP720911:QUP720913 REL720911:REL720913 ROH720911:ROH720913 RYD720911:RYD720913 SHZ720911:SHZ720913 SRV720911:SRV720913 TBR720911:TBR720913 TLN720911:TLN720913 TVJ720911:TVJ720913 UFF720911:UFF720913 UPB720911:UPB720913 UYX720911:UYX720913 VIT720911:VIT720913 VSP720911:VSP720913 WCL720911:WCL720913 WMH720911:WMH720913 WWD720911:WWD720913 V786447:V786449 JR786447:JR786449 TN786447:TN786449 ADJ786447:ADJ786449 ANF786447:ANF786449 AXB786447:AXB786449 BGX786447:BGX786449 BQT786447:BQT786449 CAP786447:CAP786449 CKL786447:CKL786449 CUH786447:CUH786449 DED786447:DED786449 DNZ786447:DNZ786449 DXV786447:DXV786449 EHR786447:EHR786449 ERN786447:ERN786449 FBJ786447:FBJ786449 FLF786447:FLF786449 FVB786447:FVB786449 GEX786447:GEX786449 GOT786447:GOT786449 GYP786447:GYP786449 HIL786447:HIL786449 HSH786447:HSH786449 ICD786447:ICD786449 ILZ786447:ILZ786449 IVV786447:IVV786449 JFR786447:JFR786449 JPN786447:JPN786449 JZJ786447:JZJ786449 KJF786447:KJF786449 KTB786447:KTB786449 LCX786447:LCX786449 LMT786447:LMT786449 LWP786447:LWP786449 MGL786447:MGL786449 MQH786447:MQH786449 NAD786447:NAD786449 NJZ786447:NJZ786449 NTV786447:NTV786449 ODR786447:ODR786449 ONN786447:ONN786449 OXJ786447:OXJ786449 PHF786447:PHF786449 PRB786447:PRB786449 QAX786447:QAX786449 QKT786447:QKT786449 QUP786447:QUP786449 REL786447:REL786449 ROH786447:ROH786449 RYD786447:RYD786449 SHZ786447:SHZ786449 SRV786447:SRV786449 TBR786447:TBR786449 TLN786447:TLN786449 TVJ786447:TVJ786449 UFF786447:UFF786449 UPB786447:UPB786449 UYX786447:UYX786449 VIT786447:VIT786449 VSP786447:VSP786449 WCL786447:WCL786449 WMH786447:WMH786449 WWD786447:WWD786449 V851983:V851985 JR851983:JR851985 TN851983:TN851985 ADJ851983:ADJ851985 ANF851983:ANF851985 AXB851983:AXB851985 BGX851983:BGX851985 BQT851983:BQT851985 CAP851983:CAP851985 CKL851983:CKL851985 CUH851983:CUH851985 DED851983:DED851985 DNZ851983:DNZ851985 DXV851983:DXV851985 EHR851983:EHR851985 ERN851983:ERN851985 FBJ851983:FBJ851985 FLF851983:FLF851985 FVB851983:FVB851985 GEX851983:GEX851985 GOT851983:GOT851985 GYP851983:GYP851985 HIL851983:HIL851985 HSH851983:HSH851985 ICD851983:ICD851985 ILZ851983:ILZ851985 IVV851983:IVV851985 JFR851983:JFR851985 JPN851983:JPN851985 JZJ851983:JZJ851985 KJF851983:KJF851985 KTB851983:KTB851985 LCX851983:LCX851985 LMT851983:LMT851985 LWP851983:LWP851985 MGL851983:MGL851985 MQH851983:MQH851985 NAD851983:NAD851985 NJZ851983:NJZ851985 NTV851983:NTV851985 ODR851983:ODR851985 ONN851983:ONN851985 OXJ851983:OXJ851985 PHF851983:PHF851985 PRB851983:PRB851985 QAX851983:QAX851985 QKT851983:QKT851985 QUP851983:QUP851985 REL851983:REL851985 ROH851983:ROH851985 RYD851983:RYD851985 SHZ851983:SHZ851985 SRV851983:SRV851985 TBR851983:TBR851985 TLN851983:TLN851985 TVJ851983:TVJ851985 UFF851983:UFF851985 UPB851983:UPB851985 UYX851983:UYX851985 VIT851983:VIT851985 VSP851983:VSP851985 WCL851983:WCL851985 WMH851983:WMH851985 WWD851983:WWD851985 V917519:V917521 JR917519:JR917521 TN917519:TN917521 ADJ917519:ADJ917521 ANF917519:ANF917521 AXB917519:AXB917521 BGX917519:BGX917521 BQT917519:BQT917521 CAP917519:CAP917521 CKL917519:CKL917521 CUH917519:CUH917521 DED917519:DED917521 DNZ917519:DNZ917521 DXV917519:DXV917521 EHR917519:EHR917521 ERN917519:ERN917521 FBJ917519:FBJ917521 FLF917519:FLF917521 FVB917519:FVB917521 GEX917519:GEX917521 GOT917519:GOT917521 GYP917519:GYP917521 HIL917519:HIL917521 HSH917519:HSH917521 ICD917519:ICD917521 ILZ917519:ILZ917521 IVV917519:IVV917521 JFR917519:JFR917521 JPN917519:JPN917521 JZJ917519:JZJ917521 KJF917519:KJF917521 KTB917519:KTB917521 LCX917519:LCX917521 LMT917519:LMT917521 LWP917519:LWP917521 MGL917519:MGL917521 MQH917519:MQH917521 NAD917519:NAD917521 NJZ917519:NJZ917521 NTV917519:NTV917521 ODR917519:ODR917521 ONN917519:ONN917521 OXJ917519:OXJ917521 PHF917519:PHF917521 PRB917519:PRB917521 QAX917519:QAX917521 QKT917519:QKT917521 QUP917519:QUP917521 REL917519:REL917521 ROH917519:ROH917521 RYD917519:RYD917521 SHZ917519:SHZ917521 SRV917519:SRV917521 TBR917519:TBR917521 TLN917519:TLN917521 TVJ917519:TVJ917521 UFF917519:UFF917521 UPB917519:UPB917521 UYX917519:UYX917521 VIT917519:VIT917521 VSP917519:VSP917521 WCL917519:WCL917521 WMH917519:WMH917521 WWD917519:WWD917521 V983055:V983057 JR983055:JR983057 TN983055:TN983057 ADJ983055:ADJ983057 ANF983055:ANF983057 AXB983055:AXB983057 BGX983055:BGX983057 BQT983055:BQT983057 CAP983055:CAP983057 CKL983055:CKL983057 CUH983055:CUH983057 DED983055:DED983057 DNZ983055:DNZ983057 DXV983055:DXV983057 EHR983055:EHR983057 ERN983055:ERN983057 FBJ983055:FBJ983057 FLF983055:FLF983057 FVB983055:FVB983057 GEX983055:GEX983057 GOT983055:GOT983057 GYP983055:GYP983057 HIL983055:HIL983057 HSH983055:HSH983057 ICD983055:ICD983057 ILZ983055:ILZ983057 IVV983055:IVV983057 JFR983055:JFR983057 JPN983055:JPN983057 JZJ983055:JZJ983057 KJF983055:KJF983057 KTB983055:KTB983057 LCX983055:LCX983057 LMT983055:LMT983057 LWP983055:LWP983057 MGL983055:MGL983057 MQH983055:MQH983057 NAD983055:NAD983057 NJZ983055:NJZ983057 NTV983055:NTV983057 ODR983055:ODR983057 ONN983055:ONN983057 OXJ983055:OXJ983057 PHF983055:PHF983057 PRB983055:PRB983057 QAX983055:QAX983057 QKT983055:QKT983057 QUP983055:QUP983057 REL983055:REL983057 ROH983055:ROH983057 RYD983055:RYD983057 SHZ983055:SHZ983057 SRV983055:SRV983057 TBR983055:TBR983057 TLN983055:TLN983057 TVJ983055:TVJ983057 UFF983055:UFF983057 UPB983055:UPB983057 UYX983055:UYX983057 VIT983055:VIT983057 VSP983055:VSP983057 WCL983055:WCL983057 WMH983055:WMH983057 WWD983055:WWD983057 X15:X17 JT15:JT17 TP15:TP17 ADL15:ADL17 ANH15:ANH17 AXD15:AXD17 BGZ15:BGZ17 BQV15:BQV17 CAR15:CAR17 CKN15:CKN17 CUJ15:CUJ17 DEF15:DEF17 DOB15:DOB17 DXX15:DXX17 EHT15:EHT17 ERP15:ERP17 FBL15:FBL17 FLH15:FLH17 FVD15:FVD17 GEZ15:GEZ17 GOV15:GOV17 GYR15:GYR17 HIN15:HIN17 HSJ15:HSJ17 ICF15:ICF17 IMB15:IMB17 IVX15:IVX17 JFT15:JFT17 JPP15:JPP17 JZL15:JZL17 KJH15:KJH17 KTD15:KTD17 LCZ15:LCZ17 LMV15:LMV17 LWR15:LWR17 MGN15:MGN17 MQJ15:MQJ17 NAF15:NAF17 NKB15:NKB17 NTX15:NTX17 ODT15:ODT17 ONP15:ONP17 OXL15:OXL17 PHH15:PHH17 PRD15:PRD17 QAZ15:QAZ17 QKV15:QKV17 QUR15:QUR17 REN15:REN17 ROJ15:ROJ17 RYF15:RYF17 SIB15:SIB17 SRX15:SRX17 TBT15:TBT17 TLP15:TLP17 TVL15:TVL17 UFH15:UFH17 UPD15:UPD17 UYZ15:UYZ17 VIV15:VIV17 VSR15:VSR17 WCN15:WCN17 WMJ15:WMJ17 WWF15:WWF17 X65551:X65553 JT65551:JT65553 TP65551:TP65553 ADL65551:ADL65553 ANH65551:ANH65553 AXD65551:AXD65553 BGZ65551:BGZ65553 BQV65551:BQV65553 CAR65551:CAR65553 CKN65551:CKN65553 CUJ65551:CUJ65553 DEF65551:DEF65553 DOB65551:DOB65553 DXX65551:DXX65553 EHT65551:EHT65553 ERP65551:ERP65553 FBL65551:FBL65553 FLH65551:FLH65553 FVD65551:FVD65553 GEZ65551:GEZ65553 GOV65551:GOV65553 GYR65551:GYR65553 HIN65551:HIN65553 HSJ65551:HSJ65553 ICF65551:ICF65553 IMB65551:IMB65553 IVX65551:IVX65553 JFT65551:JFT65553 JPP65551:JPP65553 JZL65551:JZL65553 KJH65551:KJH65553 KTD65551:KTD65553 LCZ65551:LCZ65553 LMV65551:LMV65553 LWR65551:LWR65553 MGN65551:MGN65553 MQJ65551:MQJ65553 NAF65551:NAF65553 NKB65551:NKB65553 NTX65551:NTX65553 ODT65551:ODT65553 ONP65551:ONP65553 OXL65551:OXL65553 PHH65551:PHH65553 PRD65551:PRD65553 QAZ65551:QAZ65553 QKV65551:QKV65553 QUR65551:QUR65553 REN65551:REN65553 ROJ65551:ROJ65553 RYF65551:RYF65553 SIB65551:SIB65553 SRX65551:SRX65553 TBT65551:TBT65553 TLP65551:TLP65553 TVL65551:TVL65553 UFH65551:UFH65553 UPD65551:UPD65553 UYZ65551:UYZ65553 VIV65551:VIV65553 VSR65551:VSR65553 WCN65551:WCN65553 WMJ65551:WMJ65553 WWF65551:WWF65553 X131087:X131089 JT131087:JT131089 TP131087:TP131089 ADL131087:ADL131089 ANH131087:ANH131089 AXD131087:AXD131089 BGZ131087:BGZ131089 BQV131087:BQV131089 CAR131087:CAR131089 CKN131087:CKN131089 CUJ131087:CUJ131089 DEF131087:DEF131089 DOB131087:DOB131089 DXX131087:DXX131089 EHT131087:EHT131089 ERP131087:ERP131089 FBL131087:FBL131089 FLH131087:FLH131089 FVD131087:FVD131089 GEZ131087:GEZ131089 GOV131087:GOV131089 GYR131087:GYR131089 HIN131087:HIN131089 HSJ131087:HSJ131089 ICF131087:ICF131089 IMB131087:IMB131089 IVX131087:IVX131089 JFT131087:JFT131089 JPP131087:JPP131089 JZL131087:JZL131089 KJH131087:KJH131089 KTD131087:KTD131089 LCZ131087:LCZ131089 LMV131087:LMV131089 LWR131087:LWR131089 MGN131087:MGN131089 MQJ131087:MQJ131089 NAF131087:NAF131089 NKB131087:NKB131089 NTX131087:NTX131089 ODT131087:ODT131089 ONP131087:ONP131089 OXL131087:OXL131089 PHH131087:PHH131089 PRD131087:PRD131089 QAZ131087:QAZ131089 QKV131087:QKV131089 QUR131087:QUR131089 REN131087:REN131089 ROJ131087:ROJ131089 RYF131087:RYF131089 SIB131087:SIB131089 SRX131087:SRX131089 TBT131087:TBT131089 TLP131087:TLP131089 TVL131087:TVL131089 UFH131087:UFH131089 UPD131087:UPD131089 UYZ131087:UYZ131089 VIV131087:VIV131089 VSR131087:VSR131089 WCN131087:WCN131089 WMJ131087:WMJ131089 WWF131087:WWF131089 X196623:X196625 JT196623:JT196625 TP196623:TP196625 ADL196623:ADL196625 ANH196623:ANH196625 AXD196623:AXD196625 BGZ196623:BGZ196625 BQV196623:BQV196625 CAR196623:CAR196625 CKN196623:CKN196625 CUJ196623:CUJ196625 DEF196623:DEF196625 DOB196623:DOB196625 DXX196623:DXX196625 EHT196623:EHT196625 ERP196623:ERP196625 FBL196623:FBL196625 FLH196623:FLH196625 FVD196623:FVD196625 GEZ196623:GEZ196625 GOV196623:GOV196625 GYR196623:GYR196625 HIN196623:HIN196625 HSJ196623:HSJ196625 ICF196623:ICF196625 IMB196623:IMB196625 IVX196623:IVX196625 JFT196623:JFT196625 JPP196623:JPP196625 JZL196623:JZL196625 KJH196623:KJH196625 KTD196623:KTD196625 LCZ196623:LCZ196625 LMV196623:LMV196625 LWR196623:LWR196625 MGN196623:MGN196625 MQJ196623:MQJ196625 NAF196623:NAF196625 NKB196623:NKB196625 NTX196623:NTX196625 ODT196623:ODT196625 ONP196623:ONP196625 OXL196623:OXL196625 PHH196623:PHH196625 PRD196623:PRD196625 QAZ196623:QAZ196625 QKV196623:QKV196625 QUR196623:QUR196625 REN196623:REN196625 ROJ196623:ROJ196625 RYF196623:RYF196625 SIB196623:SIB196625 SRX196623:SRX196625 TBT196623:TBT196625 TLP196623:TLP196625 TVL196623:TVL196625 UFH196623:UFH196625 UPD196623:UPD196625 UYZ196623:UYZ196625 VIV196623:VIV196625 VSR196623:VSR196625 WCN196623:WCN196625 WMJ196623:WMJ196625 WWF196623:WWF196625 X262159:X262161 JT262159:JT262161 TP262159:TP262161 ADL262159:ADL262161 ANH262159:ANH262161 AXD262159:AXD262161 BGZ262159:BGZ262161 BQV262159:BQV262161 CAR262159:CAR262161 CKN262159:CKN262161 CUJ262159:CUJ262161 DEF262159:DEF262161 DOB262159:DOB262161 DXX262159:DXX262161 EHT262159:EHT262161 ERP262159:ERP262161 FBL262159:FBL262161 FLH262159:FLH262161 FVD262159:FVD262161 GEZ262159:GEZ262161 GOV262159:GOV262161 GYR262159:GYR262161 HIN262159:HIN262161 HSJ262159:HSJ262161 ICF262159:ICF262161 IMB262159:IMB262161 IVX262159:IVX262161 JFT262159:JFT262161 JPP262159:JPP262161 JZL262159:JZL262161 KJH262159:KJH262161 KTD262159:KTD262161 LCZ262159:LCZ262161 LMV262159:LMV262161 LWR262159:LWR262161 MGN262159:MGN262161 MQJ262159:MQJ262161 NAF262159:NAF262161 NKB262159:NKB262161 NTX262159:NTX262161 ODT262159:ODT262161 ONP262159:ONP262161 OXL262159:OXL262161 PHH262159:PHH262161 PRD262159:PRD262161 QAZ262159:QAZ262161 QKV262159:QKV262161 QUR262159:QUR262161 REN262159:REN262161 ROJ262159:ROJ262161 RYF262159:RYF262161 SIB262159:SIB262161 SRX262159:SRX262161 TBT262159:TBT262161 TLP262159:TLP262161 TVL262159:TVL262161 UFH262159:UFH262161 UPD262159:UPD262161 UYZ262159:UYZ262161 VIV262159:VIV262161 VSR262159:VSR262161 WCN262159:WCN262161 WMJ262159:WMJ262161 WWF262159:WWF262161 X327695:X327697 JT327695:JT327697 TP327695:TP327697 ADL327695:ADL327697 ANH327695:ANH327697 AXD327695:AXD327697 BGZ327695:BGZ327697 BQV327695:BQV327697 CAR327695:CAR327697 CKN327695:CKN327697 CUJ327695:CUJ327697 DEF327695:DEF327697 DOB327695:DOB327697 DXX327695:DXX327697 EHT327695:EHT327697 ERP327695:ERP327697 FBL327695:FBL327697 FLH327695:FLH327697 FVD327695:FVD327697 GEZ327695:GEZ327697 GOV327695:GOV327697 GYR327695:GYR327697 HIN327695:HIN327697 HSJ327695:HSJ327697 ICF327695:ICF327697 IMB327695:IMB327697 IVX327695:IVX327697 JFT327695:JFT327697 JPP327695:JPP327697 JZL327695:JZL327697 KJH327695:KJH327697 KTD327695:KTD327697 LCZ327695:LCZ327697 LMV327695:LMV327697 LWR327695:LWR327697 MGN327695:MGN327697 MQJ327695:MQJ327697 NAF327695:NAF327697 NKB327695:NKB327697 NTX327695:NTX327697 ODT327695:ODT327697 ONP327695:ONP327697 OXL327695:OXL327697 PHH327695:PHH327697 PRD327695:PRD327697 QAZ327695:QAZ327697 QKV327695:QKV327697 QUR327695:QUR327697 REN327695:REN327697 ROJ327695:ROJ327697 RYF327695:RYF327697 SIB327695:SIB327697 SRX327695:SRX327697 TBT327695:TBT327697 TLP327695:TLP327697 TVL327695:TVL327697 UFH327695:UFH327697 UPD327695:UPD327697 UYZ327695:UYZ327697 VIV327695:VIV327697 VSR327695:VSR327697 WCN327695:WCN327697 WMJ327695:WMJ327697 WWF327695:WWF327697 X393231:X393233 JT393231:JT393233 TP393231:TP393233 ADL393231:ADL393233 ANH393231:ANH393233 AXD393231:AXD393233 BGZ393231:BGZ393233 BQV393231:BQV393233 CAR393231:CAR393233 CKN393231:CKN393233 CUJ393231:CUJ393233 DEF393231:DEF393233 DOB393231:DOB393233 DXX393231:DXX393233 EHT393231:EHT393233 ERP393231:ERP393233 FBL393231:FBL393233 FLH393231:FLH393233 FVD393231:FVD393233 GEZ393231:GEZ393233 GOV393231:GOV393233 GYR393231:GYR393233 HIN393231:HIN393233 HSJ393231:HSJ393233 ICF393231:ICF393233 IMB393231:IMB393233 IVX393231:IVX393233 JFT393231:JFT393233 JPP393231:JPP393233 JZL393231:JZL393233 KJH393231:KJH393233 KTD393231:KTD393233 LCZ393231:LCZ393233 LMV393231:LMV393233 LWR393231:LWR393233 MGN393231:MGN393233 MQJ393231:MQJ393233 NAF393231:NAF393233 NKB393231:NKB393233 NTX393231:NTX393233 ODT393231:ODT393233 ONP393231:ONP393233 OXL393231:OXL393233 PHH393231:PHH393233 PRD393231:PRD393233 QAZ393231:QAZ393233 QKV393231:QKV393233 QUR393231:QUR393233 REN393231:REN393233 ROJ393231:ROJ393233 RYF393231:RYF393233 SIB393231:SIB393233 SRX393231:SRX393233 TBT393231:TBT393233 TLP393231:TLP393233 TVL393231:TVL393233 UFH393231:UFH393233 UPD393231:UPD393233 UYZ393231:UYZ393233 VIV393231:VIV393233 VSR393231:VSR393233 WCN393231:WCN393233 WMJ393231:WMJ393233 WWF393231:WWF393233 X458767:X458769 JT458767:JT458769 TP458767:TP458769 ADL458767:ADL458769 ANH458767:ANH458769 AXD458767:AXD458769 BGZ458767:BGZ458769 BQV458767:BQV458769 CAR458767:CAR458769 CKN458767:CKN458769 CUJ458767:CUJ458769 DEF458767:DEF458769 DOB458767:DOB458769 DXX458767:DXX458769 EHT458767:EHT458769 ERP458767:ERP458769 FBL458767:FBL458769 FLH458767:FLH458769 FVD458767:FVD458769 GEZ458767:GEZ458769 GOV458767:GOV458769 GYR458767:GYR458769 HIN458767:HIN458769 HSJ458767:HSJ458769 ICF458767:ICF458769 IMB458767:IMB458769 IVX458767:IVX458769 JFT458767:JFT458769 JPP458767:JPP458769 JZL458767:JZL458769 KJH458767:KJH458769 KTD458767:KTD458769 LCZ458767:LCZ458769 LMV458767:LMV458769 LWR458767:LWR458769 MGN458767:MGN458769 MQJ458767:MQJ458769 NAF458767:NAF458769 NKB458767:NKB458769 NTX458767:NTX458769 ODT458767:ODT458769 ONP458767:ONP458769 OXL458767:OXL458769 PHH458767:PHH458769 PRD458767:PRD458769 QAZ458767:QAZ458769 QKV458767:QKV458769 QUR458767:QUR458769 REN458767:REN458769 ROJ458767:ROJ458769 RYF458767:RYF458769 SIB458767:SIB458769 SRX458767:SRX458769 TBT458767:TBT458769 TLP458767:TLP458769 TVL458767:TVL458769 UFH458767:UFH458769 UPD458767:UPD458769 UYZ458767:UYZ458769 VIV458767:VIV458769 VSR458767:VSR458769 WCN458767:WCN458769 WMJ458767:WMJ458769 WWF458767:WWF458769 X524303:X524305 JT524303:JT524305 TP524303:TP524305 ADL524303:ADL524305 ANH524303:ANH524305 AXD524303:AXD524305 BGZ524303:BGZ524305 BQV524303:BQV524305 CAR524303:CAR524305 CKN524303:CKN524305 CUJ524303:CUJ524305 DEF524303:DEF524305 DOB524303:DOB524305 DXX524303:DXX524305 EHT524303:EHT524305 ERP524303:ERP524305 FBL524303:FBL524305 FLH524303:FLH524305 FVD524303:FVD524305 GEZ524303:GEZ524305 GOV524303:GOV524305 GYR524303:GYR524305 HIN524303:HIN524305 HSJ524303:HSJ524305 ICF524303:ICF524305 IMB524303:IMB524305 IVX524303:IVX524305 JFT524303:JFT524305 JPP524303:JPP524305 JZL524303:JZL524305 KJH524303:KJH524305 KTD524303:KTD524305 LCZ524303:LCZ524305 LMV524303:LMV524305 LWR524303:LWR524305 MGN524303:MGN524305 MQJ524303:MQJ524305 NAF524303:NAF524305 NKB524303:NKB524305 NTX524303:NTX524305 ODT524303:ODT524305 ONP524303:ONP524305 OXL524303:OXL524305 PHH524303:PHH524305 PRD524303:PRD524305 QAZ524303:QAZ524305 QKV524303:QKV524305 QUR524303:QUR524305 REN524303:REN524305 ROJ524303:ROJ524305 RYF524303:RYF524305 SIB524303:SIB524305 SRX524303:SRX524305 TBT524303:TBT524305 TLP524303:TLP524305 TVL524303:TVL524305 UFH524303:UFH524305 UPD524303:UPD524305 UYZ524303:UYZ524305 VIV524303:VIV524305 VSR524303:VSR524305 WCN524303:WCN524305 WMJ524303:WMJ524305 WWF524303:WWF524305 X589839:X589841 JT589839:JT589841 TP589839:TP589841 ADL589839:ADL589841 ANH589839:ANH589841 AXD589839:AXD589841 BGZ589839:BGZ589841 BQV589839:BQV589841 CAR589839:CAR589841 CKN589839:CKN589841 CUJ589839:CUJ589841 DEF589839:DEF589841 DOB589839:DOB589841 DXX589839:DXX589841 EHT589839:EHT589841 ERP589839:ERP589841 FBL589839:FBL589841 FLH589839:FLH589841 FVD589839:FVD589841 GEZ589839:GEZ589841 GOV589839:GOV589841 GYR589839:GYR589841 HIN589839:HIN589841 HSJ589839:HSJ589841 ICF589839:ICF589841 IMB589839:IMB589841 IVX589839:IVX589841 JFT589839:JFT589841 JPP589839:JPP589841 JZL589839:JZL589841 KJH589839:KJH589841 KTD589839:KTD589841 LCZ589839:LCZ589841 LMV589839:LMV589841 LWR589839:LWR589841 MGN589839:MGN589841 MQJ589839:MQJ589841 NAF589839:NAF589841 NKB589839:NKB589841 NTX589839:NTX589841 ODT589839:ODT589841 ONP589839:ONP589841 OXL589839:OXL589841 PHH589839:PHH589841 PRD589839:PRD589841 QAZ589839:QAZ589841 QKV589839:QKV589841 QUR589839:QUR589841 REN589839:REN589841 ROJ589839:ROJ589841 RYF589839:RYF589841 SIB589839:SIB589841 SRX589839:SRX589841 TBT589839:TBT589841 TLP589839:TLP589841 TVL589839:TVL589841 UFH589839:UFH589841 UPD589839:UPD589841 UYZ589839:UYZ589841 VIV589839:VIV589841 VSR589839:VSR589841 WCN589839:WCN589841 WMJ589839:WMJ589841 WWF589839:WWF589841 X655375:X655377 JT655375:JT655377 TP655375:TP655377 ADL655375:ADL655377 ANH655375:ANH655377 AXD655375:AXD655377 BGZ655375:BGZ655377 BQV655375:BQV655377 CAR655375:CAR655377 CKN655375:CKN655377 CUJ655375:CUJ655377 DEF655375:DEF655377 DOB655375:DOB655377 DXX655375:DXX655377 EHT655375:EHT655377 ERP655375:ERP655377 FBL655375:FBL655377 FLH655375:FLH655377 FVD655375:FVD655377 GEZ655375:GEZ655377 GOV655375:GOV655377 GYR655375:GYR655377 HIN655375:HIN655377 HSJ655375:HSJ655377 ICF655375:ICF655377 IMB655375:IMB655377 IVX655375:IVX655377 JFT655375:JFT655377 JPP655375:JPP655377 JZL655375:JZL655377 KJH655375:KJH655377 KTD655375:KTD655377 LCZ655375:LCZ655377 LMV655375:LMV655377 LWR655375:LWR655377 MGN655375:MGN655377 MQJ655375:MQJ655377 NAF655375:NAF655377 NKB655375:NKB655377 NTX655375:NTX655377 ODT655375:ODT655377 ONP655375:ONP655377 OXL655375:OXL655377 PHH655375:PHH655377 PRD655375:PRD655377 QAZ655375:QAZ655377 QKV655375:QKV655377 QUR655375:QUR655377 REN655375:REN655377 ROJ655375:ROJ655377 RYF655375:RYF655377 SIB655375:SIB655377 SRX655375:SRX655377 TBT655375:TBT655377 TLP655375:TLP655377 TVL655375:TVL655377 UFH655375:UFH655377 UPD655375:UPD655377 UYZ655375:UYZ655377 VIV655375:VIV655377 VSR655375:VSR655377 WCN655375:WCN655377 WMJ655375:WMJ655377 WWF655375:WWF655377 X720911:X720913 JT720911:JT720913 TP720911:TP720913 ADL720911:ADL720913 ANH720911:ANH720913 AXD720911:AXD720913 BGZ720911:BGZ720913 BQV720911:BQV720913 CAR720911:CAR720913 CKN720911:CKN720913 CUJ720911:CUJ720913 DEF720911:DEF720913 DOB720911:DOB720913 DXX720911:DXX720913 EHT720911:EHT720913 ERP720911:ERP720913 FBL720911:FBL720913 FLH720911:FLH720913 FVD720911:FVD720913 GEZ720911:GEZ720913 GOV720911:GOV720913 GYR720911:GYR720913 HIN720911:HIN720913 HSJ720911:HSJ720913 ICF720911:ICF720913 IMB720911:IMB720913 IVX720911:IVX720913 JFT720911:JFT720913 JPP720911:JPP720913 JZL720911:JZL720913 KJH720911:KJH720913 KTD720911:KTD720913 LCZ720911:LCZ720913 LMV720911:LMV720913 LWR720911:LWR720913 MGN720911:MGN720913 MQJ720911:MQJ720913 NAF720911:NAF720913 NKB720911:NKB720913 NTX720911:NTX720913 ODT720911:ODT720913 ONP720911:ONP720913 OXL720911:OXL720913 PHH720911:PHH720913 PRD720911:PRD720913 QAZ720911:QAZ720913 QKV720911:QKV720913 QUR720911:QUR720913 REN720911:REN720913 ROJ720911:ROJ720913 RYF720911:RYF720913 SIB720911:SIB720913 SRX720911:SRX720913 TBT720911:TBT720913 TLP720911:TLP720913 TVL720911:TVL720913 UFH720911:UFH720913 UPD720911:UPD720913 UYZ720911:UYZ720913 VIV720911:VIV720913 VSR720911:VSR720913 WCN720911:WCN720913 WMJ720911:WMJ720913 WWF720911:WWF720913 X786447:X786449 JT786447:JT786449 TP786447:TP786449 ADL786447:ADL786449 ANH786447:ANH786449 AXD786447:AXD786449 BGZ786447:BGZ786449 BQV786447:BQV786449 CAR786447:CAR786449 CKN786447:CKN786449 CUJ786447:CUJ786449 DEF786447:DEF786449 DOB786447:DOB786449 DXX786447:DXX786449 EHT786447:EHT786449 ERP786447:ERP786449 FBL786447:FBL786449 FLH786447:FLH786449 FVD786447:FVD786449 GEZ786447:GEZ786449 GOV786447:GOV786449 GYR786447:GYR786449 HIN786447:HIN786449 HSJ786447:HSJ786449 ICF786447:ICF786449 IMB786447:IMB786449 IVX786447:IVX786449 JFT786447:JFT786449 JPP786447:JPP786449 JZL786447:JZL786449 KJH786447:KJH786449 KTD786447:KTD786449 LCZ786447:LCZ786449 LMV786447:LMV786449 LWR786447:LWR786449 MGN786447:MGN786449 MQJ786447:MQJ786449 NAF786447:NAF786449 NKB786447:NKB786449 NTX786447:NTX786449 ODT786447:ODT786449 ONP786447:ONP786449 OXL786447:OXL786449 PHH786447:PHH786449 PRD786447:PRD786449 QAZ786447:QAZ786449 QKV786447:QKV786449 QUR786447:QUR786449 REN786447:REN786449 ROJ786447:ROJ786449 RYF786447:RYF786449 SIB786447:SIB786449 SRX786447:SRX786449 TBT786447:TBT786449 TLP786447:TLP786449 TVL786447:TVL786449 UFH786447:UFH786449 UPD786447:UPD786449 UYZ786447:UYZ786449 VIV786447:VIV786449 VSR786447:VSR786449 WCN786447:WCN786449 WMJ786447:WMJ786449 WWF786447:WWF786449 X851983:X851985 JT851983:JT851985 TP851983:TP851985 ADL851983:ADL851985 ANH851983:ANH851985 AXD851983:AXD851985 BGZ851983:BGZ851985 BQV851983:BQV851985 CAR851983:CAR851985 CKN851983:CKN851985 CUJ851983:CUJ851985 DEF851983:DEF851985 DOB851983:DOB851985 DXX851983:DXX851985 EHT851983:EHT851985 ERP851983:ERP851985 FBL851983:FBL851985 FLH851983:FLH851985 FVD851983:FVD851985 GEZ851983:GEZ851985 GOV851983:GOV851985 GYR851983:GYR851985 HIN851983:HIN851985 HSJ851983:HSJ851985 ICF851983:ICF851985 IMB851983:IMB851985 IVX851983:IVX851985 JFT851983:JFT851985 JPP851983:JPP851985 JZL851983:JZL851985 KJH851983:KJH851985 KTD851983:KTD851985 LCZ851983:LCZ851985 LMV851983:LMV851985 LWR851983:LWR851985 MGN851983:MGN851985 MQJ851983:MQJ851985 NAF851983:NAF851985 NKB851983:NKB851985 NTX851983:NTX851985 ODT851983:ODT851985 ONP851983:ONP851985 OXL851983:OXL851985 PHH851983:PHH851985 PRD851983:PRD851985 QAZ851983:QAZ851985 QKV851983:QKV851985 QUR851983:QUR851985 REN851983:REN851985 ROJ851983:ROJ851985 RYF851983:RYF851985 SIB851983:SIB851985 SRX851983:SRX851985 TBT851983:TBT851985 TLP851983:TLP851985 TVL851983:TVL851985 UFH851983:UFH851985 UPD851983:UPD851985 UYZ851983:UYZ851985 VIV851983:VIV851985 VSR851983:VSR851985 WCN851983:WCN851985 WMJ851983:WMJ851985 WWF851983:WWF851985 X917519:X917521 JT917519:JT917521 TP917519:TP917521 ADL917519:ADL917521 ANH917519:ANH917521 AXD917519:AXD917521 BGZ917519:BGZ917521 BQV917519:BQV917521 CAR917519:CAR917521 CKN917519:CKN917521 CUJ917519:CUJ917521 DEF917519:DEF917521 DOB917519:DOB917521 DXX917519:DXX917521 EHT917519:EHT917521 ERP917519:ERP917521 FBL917519:FBL917521 FLH917519:FLH917521 FVD917519:FVD917521 GEZ917519:GEZ917521 GOV917519:GOV917521 GYR917519:GYR917521 HIN917519:HIN917521 HSJ917519:HSJ917521 ICF917519:ICF917521 IMB917519:IMB917521 IVX917519:IVX917521 JFT917519:JFT917521 JPP917519:JPP917521 JZL917519:JZL917521 KJH917519:KJH917521 KTD917519:KTD917521 LCZ917519:LCZ917521 LMV917519:LMV917521 LWR917519:LWR917521 MGN917519:MGN917521 MQJ917519:MQJ917521 NAF917519:NAF917521 NKB917519:NKB917521 NTX917519:NTX917521 ODT917519:ODT917521 ONP917519:ONP917521 OXL917519:OXL917521 PHH917519:PHH917521 PRD917519:PRD917521 QAZ917519:QAZ917521 QKV917519:QKV917521 QUR917519:QUR917521 REN917519:REN917521 ROJ917519:ROJ917521 RYF917519:RYF917521 SIB917519:SIB917521 SRX917519:SRX917521 TBT917519:TBT917521 TLP917519:TLP917521 TVL917519:TVL917521 UFH917519:UFH917521 UPD917519:UPD917521 UYZ917519:UYZ917521 VIV917519:VIV917521 VSR917519:VSR917521 WCN917519:WCN917521 WMJ917519:WMJ917521 WWF917519:WWF917521 X983055:X983057 JT983055:JT983057 TP983055:TP983057 ADL983055:ADL983057 ANH983055:ANH983057 AXD983055:AXD983057 BGZ983055:BGZ983057 BQV983055:BQV983057 CAR983055:CAR983057 CKN983055:CKN983057 CUJ983055:CUJ983057 DEF983055:DEF983057 DOB983055:DOB983057 DXX983055:DXX983057 EHT983055:EHT983057 ERP983055:ERP983057 FBL983055:FBL983057 FLH983055:FLH983057 FVD983055:FVD983057 GEZ983055:GEZ983057 GOV983055:GOV983057 GYR983055:GYR983057 HIN983055:HIN983057 HSJ983055:HSJ983057 ICF983055:ICF983057 IMB983055:IMB983057 IVX983055:IVX983057 JFT983055:JFT983057 JPP983055:JPP983057 JZL983055:JZL983057 KJH983055:KJH983057 KTD983055:KTD983057 LCZ983055:LCZ983057 LMV983055:LMV983057 LWR983055:LWR983057 MGN983055:MGN983057 MQJ983055:MQJ983057 NAF983055:NAF983057 NKB983055:NKB983057 NTX983055:NTX983057 ODT983055:ODT983057 ONP983055:ONP983057 OXL983055:OXL983057 PHH983055:PHH983057 PRD983055:PRD983057 QAZ983055:QAZ983057 QKV983055:QKV983057 QUR983055:QUR983057 REN983055:REN983057 ROJ983055:ROJ983057 RYF983055:RYF983057 SIB983055:SIB983057 SRX983055:SRX983057 TBT983055:TBT983057 TLP983055:TLP983057 TVL983055:TVL983057 UFH983055:UFH983057 UPD983055:UPD983057 UYZ983055:UYZ983057 VIV983055:VIV983057 VSR983055:VSR983057 WCN983055:WCN983057 WMJ983055:WMJ983057 WWF983055:WWF983057 V19:V21 JR19:JR21 TN19:TN21 ADJ19:ADJ21 ANF19:ANF21 AXB19:AXB21 BGX19:BGX21 BQT19:BQT21 CAP19:CAP21 CKL19:CKL21 CUH19:CUH21 DED19:DED21 DNZ19:DNZ21 DXV19:DXV21 EHR19:EHR21 ERN19:ERN21 FBJ19:FBJ21 FLF19:FLF21 FVB19:FVB21 GEX19:GEX21 GOT19:GOT21 GYP19:GYP21 HIL19:HIL21 HSH19:HSH21 ICD19:ICD21 ILZ19:ILZ21 IVV19:IVV21 JFR19:JFR21 JPN19:JPN21 JZJ19:JZJ21 KJF19:KJF21 KTB19:KTB21 LCX19:LCX21 LMT19:LMT21 LWP19:LWP21 MGL19:MGL21 MQH19:MQH21 NAD19:NAD21 NJZ19:NJZ21 NTV19:NTV21 ODR19:ODR21 ONN19:ONN21 OXJ19:OXJ21 PHF19:PHF21 PRB19:PRB21 QAX19:QAX21 QKT19:QKT21 QUP19:QUP21 REL19:REL21 ROH19:ROH21 RYD19:RYD21 SHZ19:SHZ21 SRV19:SRV21 TBR19:TBR21 TLN19:TLN21 TVJ19:TVJ21 UFF19:UFF21 UPB19:UPB21 UYX19:UYX21 VIT19:VIT21 VSP19:VSP21 WCL19:WCL21 WMH19:WMH21 WWD19:WWD21 V65555:V65557 JR65555:JR65557 TN65555:TN65557 ADJ65555:ADJ65557 ANF65555:ANF65557 AXB65555:AXB65557 BGX65555:BGX65557 BQT65555:BQT65557 CAP65555:CAP65557 CKL65555:CKL65557 CUH65555:CUH65557 DED65555:DED65557 DNZ65555:DNZ65557 DXV65555:DXV65557 EHR65555:EHR65557 ERN65555:ERN65557 FBJ65555:FBJ65557 FLF65555:FLF65557 FVB65555:FVB65557 GEX65555:GEX65557 GOT65555:GOT65557 GYP65555:GYP65557 HIL65555:HIL65557 HSH65555:HSH65557 ICD65555:ICD65557 ILZ65555:ILZ65557 IVV65555:IVV65557 JFR65555:JFR65557 JPN65555:JPN65557 JZJ65555:JZJ65557 KJF65555:KJF65557 KTB65555:KTB65557 LCX65555:LCX65557 LMT65555:LMT65557 LWP65555:LWP65557 MGL65555:MGL65557 MQH65555:MQH65557 NAD65555:NAD65557 NJZ65555:NJZ65557 NTV65555:NTV65557 ODR65555:ODR65557 ONN65555:ONN65557 OXJ65555:OXJ65557 PHF65555:PHF65557 PRB65555:PRB65557 QAX65555:QAX65557 QKT65555:QKT65557 QUP65555:QUP65557 REL65555:REL65557 ROH65555:ROH65557 RYD65555:RYD65557 SHZ65555:SHZ65557 SRV65555:SRV65557 TBR65555:TBR65557 TLN65555:TLN65557 TVJ65555:TVJ65557 UFF65555:UFF65557 UPB65555:UPB65557 UYX65555:UYX65557 VIT65555:VIT65557 VSP65555:VSP65557 WCL65555:WCL65557 WMH65555:WMH65557 WWD65555:WWD65557 V131091:V131093 JR131091:JR131093 TN131091:TN131093 ADJ131091:ADJ131093 ANF131091:ANF131093 AXB131091:AXB131093 BGX131091:BGX131093 BQT131091:BQT131093 CAP131091:CAP131093 CKL131091:CKL131093 CUH131091:CUH131093 DED131091:DED131093 DNZ131091:DNZ131093 DXV131091:DXV131093 EHR131091:EHR131093 ERN131091:ERN131093 FBJ131091:FBJ131093 FLF131091:FLF131093 FVB131091:FVB131093 GEX131091:GEX131093 GOT131091:GOT131093 GYP131091:GYP131093 HIL131091:HIL131093 HSH131091:HSH131093 ICD131091:ICD131093 ILZ131091:ILZ131093 IVV131091:IVV131093 JFR131091:JFR131093 JPN131091:JPN131093 JZJ131091:JZJ131093 KJF131091:KJF131093 KTB131091:KTB131093 LCX131091:LCX131093 LMT131091:LMT131093 LWP131091:LWP131093 MGL131091:MGL131093 MQH131091:MQH131093 NAD131091:NAD131093 NJZ131091:NJZ131093 NTV131091:NTV131093 ODR131091:ODR131093 ONN131091:ONN131093 OXJ131091:OXJ131093 PHF131091:PHF131093 PRB131091:PRB131093 QAX131091:QAX131093 QKT131091:QKT131093 QUP131091:QUP131093 REL131091:REL131093 ROH131091:ROH131093 RYD131091:RYD131093 SHZ131091:SHZ131093 SRV131091:SRV131093 TBR131091:TBR131093 TLN131091:TLN131093 TVJ131091:TVJ131093 UFF131091:UFF131093 UPB131091:UPB131093 UYX131091:UYX131093 VIT131091:VIT131093 VSP131091:VSP131093 WCL131091:WCL131093 WMH131091:WMH131093 WWD131091:WWD131093 V196627:V196629 JR196627:JR196629 TN196627:TN196629 ADJ196627:ADJ196629 ANF196627:ANF196629 AXB196627:AXB196629 BGX196627:BGX196629 BQT196627:BQT196629 CAP196627:CAP196629 CKL196627:CKL196629 CUH196627:CUH196629 DED196627:DED196629 DNZ196627:DNZ196629 DXV196627:DXV196629 EHR196627:EHR196629 ERN196627:ERN196629 FBJ196627:FBJ196629 FLF196627:FLF196629 FVB196627:FVB196629 GEX196627:GEX196629 GOT196627:GOT196629 GYP196627:GYP196629 HIL196627:HIL196629 HSH196627:HSH196629 ICD196627:ICD196629 ILZ196627:ILZ196629 IVV196627:IVV196629 JFR196627:JFR196629 JPN196627:JPN196629 JZJ196627:JZJ196629 KJF196627:KJF196629 KTB196627:KTB196629 LCX196627:LCX196629 LMT196627:LMT196629 LWP196627:LWP196629 MGL196627:MGL196629 MQH196627:MQH196629 NAD196627:NAD196629 NJZ196627:NJZ196629 NTV196627:NTV196629 ODR196627:ODR196629 ONN196627:ONN196629 OXJ196627:OXJ196629 PHF196627:PHF196629 PRB196627:PRB196629 QAX196627:QAX196629 QKT196627:QKT196629 QUP196627:QUP196629 REL196627:REL196629 ROH196627:ROH196629 RYD196627:RYD196629 SHZ196627:SHZ196629 SRV196627:SRV196629 TBR196627:TBR196629 TLN196627:TLN196629 TVJ196627:TVJ196629 UFF196627:UFF196629 UPB196627:UPB196629 UYX196627:UYX196629 VIT196627:VIT196629 VSP196627:VSP196629 WCL196627:WCL196629 WMH196627:WMH196629 WWD196627:WWD196629 V262163:V262165 JR262163:JR262165 TN262163:TN262165 ADJ262163:ADJ262165 ANF262163:ANF262165 AXB262163:AXB262165 BGX262163:BGX262165 BQT262163:BQT262165 CAP262163:CAP262165 CKL262163:CKL262165 CUH262163:CUH262165 DED262163:DED262165 DNZ262163:DNZ262165 DXV262163:DXV262165 EHR262163:EHR262165 ERN262163:ERN262165 FBJ262163:FBJ262165 FLF262163:FLF262165 FVB262163:FVB262165 GEX262163:GEX262165 GOT262163:GOT262165 GYP262163:GYP262165 HIL262163:HIL262165 HSH262163:HSH262165 ICD262163:ICD262165 ILZ262163:ILZ262165 IVV262163:IVV262165 JFR262163:JFR262165 JPN262163:JPN262165 JZJ262163:JZJ262165 KJF262163:KJF262165 KTB262163:KTB262165 LCX262163:LCX262165 LMT262163:LMT262165 LWP262163:LWP262165 MGL262163:MGL262165 MQH262163:MQH262165 NAD262163:NAD262165 NJZ262163:NJZ262165 NTV262163:NTV262165 ODR262163:ODR262165 ONN262163:ONN262165 OXJ262163:OXJ262165 PHF262163:PHF262165 PRB262163:PRB262165 QAX262163:QAX262165 QKT262163:QKT262165 QUP262163:QUP262165 REL262163:REL262165 ROH262163:ROH262165 RYD262163:RYD262165 SHZ262163:SHZ262165 SRV262163:SRV262165 TBR262163:TBR262165 TLN262163:TLN262165 TVJ262163:TVJ262165 UFF262163:UFF262165 UPB262163:UPB262165 UYX262163:UYX262165 VIT262163:VIT262165 VSP262163:VSP262165 WCL262163:WCL262165 WMH262163:WMH262165 WWD262163:WWD262165 V327699:V327701 JR327699:JR327701 TN327699:TN327701 ADJ327699:ADJ327701 ANF327699:ANF327701 AXB327699:AXB327701 BGX327699:BGX327701 BQT327699:BQT327701 CAP327699:CAP327701 CKL327699:CKL327701 CUH327699:CUH327701 DED327699:DED327701 DNZ327699:DNZ327701 DXV327699:DXV327701 EHR327699:EHR327701 ERN327699:ERN327701 FBJ327699:FBJ327701 FLF327699:FLF327701 FVB327699:FVB327701 GEX327699:GEX327701 GOT327699:GOT327701 GYP327699:GYP327701 HIL327699:HIL327701 HSH327699:HSH327701 ICD327699:ICD327701 ILZ327699:ILZ327701 IVV327699:IVV327701 JFR327699:JFR327701 JPN327699:JPN327701 JZJ327699:JZJ327701 KJF327699:KJF327701 KTB327699:KTB327701 LCX327699:LCX327701 LMT327699:LMT327701 LWP327699:LWP327701 MGL327699:MGL327701 MQH327699:MQH327701 NAD327699:NAD327701 NJZ327699:NJZ327701 NTV327699:NTV327701 ODR327699:ODR327701 ONN327699:ONN327701 OXJ327699:OXJ327701 PHF327699:PHF327701 PRB327699:PRB327701 QAX327699:QAX327701 QKT327699:QKT327701 QUP327699:QUP327701 REL327699:REL327701 ROH327699:ROH327701 RYD327699:RYD327701 SHZ327699:SHZ327701 SRV327699:SRV327701 TBR327699:TBR327701 TLN327699:TLN327701 TVJ327699:TVJ327701 UFF327699:UFF327701 UPB327699:UPB327701 UYX327699:UYX327701 VIT327699:VIT327701 VSP327699:VSP327701 WCL327699:WCL327701 WMH327699:WMH327701 WWD327699:WWD327701 V393235:V393237 JR393235:JR393237 TN393235:TN393237 ADJ393235:ADJ393237 ANF393235:ANF393237 AXB393235:AXB393237 BGX393235:BGX393237 BQT393235:BQT393237 CAP393235:CAP393237 CKL393235:CKL393237 CUH393235:CUH393237 DED393235:DED393237 DNZ393235:DNZ393237 DXV393235:DXV393237 EHR393235:EHR393237 ERN393235:ERN393237 FBJ393235:FBJ393237 FLF393235:FLF393237 FVB393235:FVB393237 GEX393235:GEX393237 GOT393235:GOT393237 GYP393235:GYP393237 HIL393235:HIL393237 HSH393235:HSH393237 ICD393235:ICD393237 ILZ393235:ILZ393237 IVV393235:IVV393237 JFR393235:JFR393237 JPN393235:JPN393237 JZJ393235:JZJ393237 KJF393235:KJF393237 KTB393235:KTB393237 LCX393235:LCX393237 LMT393235:LMT393237 LWP393235:LWP393237 MGL393235:MGL393237 MQH393235:MQH393237 NAD393235:NAD393237 NJZ393235:NJZ393237 NTV393235:NTV393237 ODR393235:ODR393237 ONN393235:ONN393237 OXJ393235:OXJ393237 PHF393235:PHF393237 PRB393235:PRB393237 QAX393235:QAX393237 QKT393235:QKT393237 QUP393235:QUP393237 REL393235:REL393237 ROH393235:ROH393237 RYD393235:RYD393237 SHZ393235:SHZ393237 SRV393235:SRV393237 TBR393235:TBR393237 TLN393235:TLN393237 TVJ393235:TVJ393237 UFF393235:UFF393237 UPB393235:UPB393237 UYX393235:UYX393237 VIT393235:VIT393237 VSP393235:VSP393237 WCL393235:WCL393237 WMH393235:WMH393237 WWD393235:WWD393237 V458771:V458773 JR458771:JR458773 TN458771:TN458773 ADJ458771:ADJ458773 ANF458771:ANF458773 AXB458771:AXB458773 BGX458771:BGX458773 BQT458771:BQT458773 CAP458771:CAP458773 CKL458771:CKL458773 CUH458771:CUH458773 DED458771:DED458773 DNZ458771:DNZ458773 DXV458771:DXV458773 EHR458771:EHR458773 ERN458771:ERN458773 FBJ458771:FBJ458773 FLF458771:FLF458773 FVB458771:FVB458773 GEX458771:GEX458773 GOT458771:GOT458773 GYP458771:GYP458773 HIL458771:HIL458773 HSH458771:HSH458773 ICD458771:ICD458773 ILZ458771:ILZ458773 IVV458771:IVV458773 JFR458771:JFR458773 JPN458771:JPN458773 JZJ458771:JZJ458773 KJF458771:KJF458773 KTB458771:KTB458773 LCX458771:LCX458773 LMT458771:LMT458773 LWP458771:LWP458773 MGL458771:MGL458773 MQH458771:MQH458773 NAD458771:NAD458773 NJZ458771:NJZ458773 NTV458771:NTV458773 ODR458771:ODR458773 ONN458771:ONN458773 OXJ458771:OXJ458773 PHF458771:PHF458773 PRB458771:PRB458773 QAX458771:QAX458773 QKT458771:QKT458773 QUP458771:QUP458773 REL458771:REL458773 ROH458771:ROH458773 RYD458771:RYD458773 SHZ458771:SHZ458773 SRV458771:SRV458773 TBR458771:TBR458773 TLN458771:TLN458773 TVJ458771:TVJ458773 UFF458771:UFF458773 UPB458771:UPB458773 UYX458771:UYX458773 VIT458771:VIT458773 VSP458771:VSP458773 WCL458771:WCL458773 WMH458771:WMH458773 WWD458771:WWD458773 V524307:V524309 JR524307:JR524309 TN524307:TN524309 ADJ524307:ADJ524309 ANF524307:ANF524309 AXB524307:AXB524309 BGX524307:BGX524309 BQT524307:BQT524309 CAP524307:CAP524309 CKL524307:CKL524309 CUH524307:CUH524309 DED524307:DED524309 DNZ524307:DNZ524309 DXV524307:DXV524309 EHR524307:EHR524309 ERN524307:ERN524309 FBJ524307:FBJ524309 FLF524307:FLF524309 FVB524307:FVB524309 GEX524307:GEX524309 GOT524307:GOT524309 GYP524307:GYP524309 HIL524307:HIL524309 HSH524307:HSH524309 ICD524307:ICD524309 ILZ524307:ILZ524309 IVV524307:IVV524309 JFR524307:JFR524309 JPN524307:JPN524309 JZJ524307:JZJ524309 KJF524307:KJF524309 KTB524307:KTB524309 LCX524307:LCX524309 LMT524307:LMT524309 LWP524307:LWP524309 MGL524307:MGL524309 MQH524307:MQH524309 NAD524307:NAD524309 NJZ524307:NJZ524309 NTV524307:NTV524309 ODR524307:ODR524309 ONN524307:ONN524309 OXJ524307:OXJ524309 PHF524307:PHF524309 PRB524307:PRB524309 QAX524307:QAX524309 QKT524307:QKT524309 QUP524307:QUP524309 REL524307:REL524309 ROH524307:ROH524309 RYD524307:RYD524309 SHZ524307:SHZ524309 SRV524307:SRV524309 TBR524307:TBR524309 TLN524307:TLN524309 TVJ524307:TVJ524309 UFF524307:UFF524309 UPB524307:UPB524309 UYX524307:UYX524309 VIT524307:VIT524309 VSP524307:VSP524309 WCL524307:WCL524309 WMH524307:WMH524309 WWD524307:WWD524309 V589843:V589845 JR589843:JR589845 TN589843:TN589845 ADJ589843:ADJ589845 ANF589843:ANF589845 AXB589843:AXB589845 BGX589843:BGX589845 BQT589843:BQT589845 CAP589843:CAP589845 CKL589843:CKL589845 CUH589843:CUH589845 DED589843:DED589845 DNZ589843:DNZ589845 DXV589843:DXV589845 EHR589843:EHR589845 ERN589843:ERN589845 FBJ589843:FBJ589845 FLF589843:FLF589845 FVB589843:FVB589845 GEX589843:GEX589845 GOT589843:GOT589845 GYP589843:GYP589845 HIL589843:HIL589845 HSH589843:HSH589845 ICD589843:ICD589845 ILZ589843:ILZ589845 IVV589843:IVV589845 JFR589843:JFR589845 JPN589843:JPN589845 JZJ589843:JZJ589845 KJF589843:KJF589845 KTB589843:KTB589845 LCX589843:LCX589845 LMT589843:LMT589845 LWP589843:LWP589845 MGL589843:MGL589845 MQH589843:MQH589845 NAD589843:NAD589845 NJZ589843:NJZ589845 NTV589843:NTV589845 ODR589843:ODR589845 ONN589843:ONN589845 OXJ589843:OXJ589845 PHF589843:PHF589845 PRB589843:PRB589845 QAX589843:QAX589845 QKT589843:QKT589845 QUP589843:QUP589845 REL589843:REL589845 ROH589843:ROH589845 RYD589843:RYD589845 SHZ589843:SHZ589845 SRV589843:SRV589845 TBR589843:TBR589845 TLN589843:TLN589845 TVJ589843:TVJ589845 UFF589843:UFF589845 UPB589843:UPB589845 UYX589843:UYX589845 VIT589843:VIT589845 VSP589843:VSP589845 WCL589843:WCL589845 WMH589843:WMH589845 WWD589843:WWD589845 V655379:V655381 JR655379:JR655381 TN655379:TN655381 ADJ655379:ADJ655381 ANF655379:ANF655381 AXB655379:AXB655381 BGX655379:BGX655381 BQT655379:BQT655381 CAP655379:CAP655381 CKL655379:CKL655381 CUH655379:CUH655381 DED655379:DED655381 DNZ655379:DNZ655381 DXV655379:DXV655381 EHR655379:EHR655381 ERN655379:ERN655381 FBJ655379:FBJ655381 FLF655379:FLF655381 FVB655379:FVB655381 GEX655379:GEX655381 GOT655379:GOT655381 GYP655379:GYP655381 HIL655379:HIL655381 HSH655379:HSH655381 ICD655379:ICD655381 ILZ655379:ILZ655381 IVV655379:IVV655381 JFR655379:JFR655381 JPN655379:JPN655381 JZJ655379:JZJ655381 KJF655379:KJF655381 KTB655379:KTB655381 LCX655379:LCX655381 LMT655379:LMT655381 LWP655379:LWP655381 MGL655379:MGL655381 MQH655379:MQH655381 NAD655379:NAD655381 NJZ655379:NJZ655381 NTV655379:NTV655381 ODR655379:ODR655381 ONN655379:ONN655381 OXJ655379:OXJ655381 PHF655379:PHF655381 PRB655379:PRB655381 QAX655379:QAX655381 QKT655379:QKT655381 QUP655379:QUP655381 REL655379:REL655381 ROH655379:ROH655381 RYD655379:RYD655381 SHZ655379:SHZ655381 SRV655379:SRV655381 TBR655379:TBR655381 TLN655379:TLN655381 TVJ655379:TVJ655381 UFF655379:UFF655381 UPB655379:UPB655381 UYX655379:UYX655381 VIT655379:VIT655381 VSP655379:VSP655381 WCL655379:WCL655381 WMH655379:WMH655381 WWD655379:WWD655381 V720915:V720917 JR720915:JR720917 TN720915:TN720917 ADJ720915:ADJ720917 ANF720915:ANF720917 AXB720915:AXB720917 BGX720915:BGX720917 BQT720915:BQT720917 CAP720915:CAP720917 CKL720915:CKL720917 CUH720915:CUH720917 DED720915:DED720917 DNZ720915:DNZ720917 DXV720915:DXV720917 EHR720915:EHR720917 ERN720915:ERN720917 FBJ720915:FBJ720917 FLF720915:FLF720917 FVB720915:FVB720917 GEX720915:GEX720917 GOT720915:GOT720917 GYP720915:GYP720917 HIL720915:HIL720917 HSH720915:HSH720917 ICD720915:ICD720917 ILZ720915:ILZ720917 IVV720915:IVV720917 JFR720915:JFR720917 JPN720915:JPN720917 JZJ720915:JZJ720917 KJF720915:KJF720917 KTB720915:KTB720917 LCX720915:LCX720917 LMT720915:LMT720917 LWP720915:LWP720917 MGL720915:MGL720917 MQH720915:MQH720917 NAD720915:NAD720917 NJZ720915:NJZ720917 NTV720915:NTV720917 ODR720915:ODR720917 ONN720915:ONN720917 OXJ720915:OXJ720917 PHF720915:PHF720917 PRB720915:PRB720917 QAX720915:QAX720917 QKT720915:QKT720917 QUP720915:QUP720917 REL720915:REL720917 ROH720915:ROH720917 RYD720915:RYD720917 SHZ720915:SHZ720917 SRV720915:SRV720917 TBR720915:TBR720917 TLN720915:TLN720917 TVJ720915:TVJ720917 UFF720915:UFF720917 UPB720915:UPB720917 UYX720915:UYX720917 VIT720915:VIT720917 VSP720915:VSP720917 WCL720915:WCL720917 WMH720915:WMH720917 WWD720915:WWD720917 V786451:V786453 JR786451:JR786453 TN786451:TN786453 ADJ786451:ADJ786453 ANF786451:ANF786453 AXB786451:AXB786453 BGX786451:BGX786453 BQT786451:BQT786453 CAP786451:CAP786453 CKL786451:CKL786453 CUH786451:CUH786453 DED786451:DED786453 DNZ786451:DNZ786453 DXV786451:DXV786453 EHR786451:EHR786453 ERN786451:ERN786453 FBJ786451:FBJ786453 FLF786451:FLF786453 FVB786451:FVB786453 GEX786451:GEX786453 GOT786451:GOT786453 GYP786451:GYP786453 HIL786451:HIL786453 HSH786451:HSH786453 ICD786451:ICD786453 ILZ786451:ILZ786453 IVV786451:IVV786453 JFR786451:JFR786453 JPN786451:JPN786453 JZJ786451:JZJ786453 KJF786451:KJF786453 KTB786451:KTB786453 LCX786451:LCX786453 LMT786451:LMT786453 LWP786451:LWP786453 MGL786451:MGL786453 MQH786451:MQH786453 NAD786451:NAD786453 NJZ786451:NJZ786453 NTV786451:NTV786453 ODR786451:ODR786453 ONN786451:ONN786453 OXJ786451:OXJ786453 PHF786451:PHF786453 PRB786451:PRB786453 QAX786451:QAX786453 QKT786451:QKT786453 QUP786451:QUP786453 REL786451:REL786453 ROH786451:ROH786453 RYD786451:RYD786453 SHZ786451:SHZ786453 SRV786451:SRV786453 TBR786451:TBR786453 TLN786451:TLN786453 TVJ786451:TVJ786453 UFF786451:UFF786453 UPB786451:UPB786453 UYX786451:UYX786453 VIT786451:VIT786453 VSP786451:VSP786453 WCL786451:WCL786453 WMH786451:WMH786453 WWD786451:WWD786453 V851987:V851989 JR851987:JR851989 TN851987:TN851989 ADJ851987:ADJ851989 ANF851987:ANF851989 AXB851987:AXB851989 BGX851987:BGX851989 BQT851987:BQT851989 CAP851987:CAP851989 CKL851987:CKL851989 CUH851987:CUH851989 DED851987:DED851989 DNZ851987:DNZ851989 DXV851987:DXV851989 EHR851987:EHR851989 ERN851987:ERN851989 FBJ851987:FBJ851989 FLF851987:FLF851989 FVB851987:FVB851989 GEX851987:GEX851989 GOT851987:GOT851989 GYP851987:GYP851989 HIL851987:HIL851989 HSH851987:HSH851989 ICD851987:ICD851989 ILZ851987:ILZ851989 IVV851987:IVV851989 JFR851987:JFR851989 JPN851987:JPN851989 JZJ851987:JZJ851989 KJF851987:KJF851989 KTB851987:KTB851989 LCX851987:LCX851989 LMT851987:LMT851989 LWP851987:LWP851989 MGL851987:MGL851989 MQH851987:MQH851989 NAD851987:NAD851989 NJZ851987:NJZ851989 NTV851987:NTV851989 ODR851987:ODR851989 ONN851987:ONN851989 OXJ851987:OXJ851989 PHF851987:PHF851989 PRB851987:PRB851989 QAX851987:QAX851989 QKT851987:QKT851989 QUP851987:QUP851989 REL851987:REL851989 ROH851987:ROH851989 RYD851987:RYD851989 SHZ851987:SHZ851989 SRV851987:SRV851989 TBR851987:TBR851989 TLN851987:TLN851989 TVJ851987:TVJ851989 UFF851987:UFF851989 UPB851987:UPB851989 UYX851987:UYX851989 VIT851987:VIT851989 VSP851987:VSP851989 WCL851987:WCL851989 WMH851987:WMH851989 WWD851987:WWD851989 V917523:V917525 JR917523:JR917525 TN917523:TN917525 ADJ917523:ADJ917525 ANF917523:ANF917525 AXB917523:AXB917525 BGX917523:BGX917525 BQT917523:BQT917525 CAP917523:CAP917525 CKL917523:CKL917525 CUH917523:CUH917525 DED917523:DED917525 DNZ917523:DNZ917525 DXV917523:DXV917525 EHR917523:EHR917525 ERN917523:ERN917525 FBJ917523:FBJ917525 FLF917523:FLF917525 FVB917523:FVB917525 GEX917523:GEX917525 GOT917523:GOT917525 GYP917523:GYP917525 HIL917523:HIL917525 HSH917523:HSH917525 ICD917523:ICD917525 ILZ917523:ILZ917525 IVV917523:IVV917525 JFR917523:JFR917525 JPN917523:JPN917525 JZJ917523:JZJ917525 KJF917523:KJF917525 KTB917523:KTB917525 LCX917523:LCX917525 LMT917523:LMT917525 LWP917523:LWP917525 MGL917523:MGL917525 MQH917523:MQH917525 NAD917523:NAD917525 NJZ917523:NJZ917525 NTV917523:NTV917525 ODR917523:ODR917525 ONN917523:ONN917525 OXJ917523:OXJ917525 PHF917523:PHF917525 PRB917523:PRB917525 QAX917523:QAX917525 QKT917523:QKT917525 QUP917523:QUP917525 REL917523:REL917525 ROH917523:ROH917525 RYD917523:RYD917525 SHZ917523:SHZ917525 SRV917523:SRV917525 TBR917523:TBR917525 TLN917523:TLN917525 TVJ917523:TVJ917525 UFF917523:UFF917525 UPB917523:UPB917525 UYX917523:UYX917525 VIT917523:VIT917525 VSP917523:VSP917525 WCL917523:WCL917525 WMH917523:WMH917525 WWD917523:WWD917525 V983059:V983061 JR983059:JR983061 TN983059:TN983061 ADJ983059:ADJ983061 ANF983059:ANF983061 AXB983059:AXB983061 BGX983059:BGX983061 BQT983059:BQT983061 CAP983059:CAP983061 CKL983059:CKL983061 CUH983059:CUH983061 DED983059:DED983061 DNZ983059:DNZ983061 DXV983059:DXV983061 EHR983059:EHR983061 ERN983059:ERN983061 FBJ983059:FBJ983061 FLF983059:FLF983061 FVB983059:FVB983061 GEX983059:GEX983061 GOT983059:GOT983061 GYP983059:GYP983061 HIL983059:HIL983061 HSH983059:HSH983061 ICD983059:ICD983061 ILZ983059:ILZ983061 IVV983059:IVV983061 JFR983059:JFR983061 JPN983059:JPN983061 JZJ983059:JZJ983061 KJF983059:KJF983061 KTB983059:KTB983061 LCX983059:LCX983061 LMT983059:LMT983061 LWP983059:LWP983061 MGL983059:MGL983061 MQH983059:MQH983061 NAD983059:NAD983061 NJZ983059:NJZ983061 NTV983059:NTV983061 ODR983059:ODR983061 ONN983059:ONN983061 OXJ983059:OXJ983061 PHF983059:PHF983061 PRB983059:PRB983061 QAX983059:QAX983061 QKT983059:QKT983061 QUP983059:QUP983061 REL983059:REL983061 ROH983059:ROH983061 RYD983059:RYD983061 SHZ983059:SHZ983061 SRV983059:SRV983061 TBR983059:TBR983061 TLN983059:TLN983061 TVJ983059:TVJ983061 UFF983059:UFF983061 UPB983059:UPB983061 UYX983059:UYX983061 VIT983059:VIT983061 VSP983059:VSP983061 WCL983059:WCL983061 WMH983059:WMH983061 WWD983059:WWD983061 X19:X21 JT19:JT21 TP19:TP21 ADL19:ADL21 ANH19:ANH21 AXD19:AXD21 BGZ19:BGZ21 BQV19:BQV21 CAR19:CAR21 CKN19:CKN21 CUJ19:CUJ21 DEF19:DEF21 DOB19:DOB21 DXX19:DXX21 EHT19:EHT21 ERP19:ERP21 FBL19:FBL21 FLH19:FLH21 FVD19:FVD21 GEZ19:GEZ21 GOV19:GOV21 GYR19:GYR21 HIN19:HIN21 HSJ19:HSJ21 ICF19:ICF21 IMB19:IMB21 IVX19:IVX21 JFT19:JFT21 JPP19:JPP21 JZL19:JZL21 KJH19:KJH21 KTD19:KTD21 LCZ19:LCZ21 LMV19:LMV21 LWR19:LWR21 MGN19:MGN21 MQJ19:MQJ21 NAF19:NAF21 NKB19:NKB21 NTX19:NTX21 ODT19:ODT21 ONP19:ONP21 OXL19:OXL21 PHH19:PHH21 PRD19:PRD21 QAZ19:QAZ21 QKV19:QKV21 QUR19:QUR21 REN19:REN21 ROJ19:ROJ21 RYF19:RYF21 SIB19:SIB21 SRX19:SRX21 TBT19:TBT21 TLP19:TLP21 TVL19:TVL21 UFH19:UFH21 UPD19:UPD21 UYZ19:UYZ21 VIV19:VIV21 VSR19:VSR21 WCN19:WCN21 WMJ19:WMJ21 WWF19:WWF21 X65555:X65557 JT65555:JT65557 TP65555:TP65557 ADL65555:ADL65557 ANH65555:ANH65557 AXD65555:AXD65557 BGZ65555:BGZ65557 BQV65555:BQV65557 CAR65555:CAR65557 CKN65555:CKN65557 CUJ65555:CUJ65557 DEF65555:DEF65557 DOB65555:DOB65557 DXX65555:DXX65557 EHT65555:EHT65557 ERP65555:ERP65557 FBL65555:FBL65557 FLH65555:FLH65557 FVD65555:FVD65557 GEZ65555:GEZ65557 GOV65555:GOV65557 GYR65555:GYR65557 HIN65555:HIN65557 HSJ65555:HSJ65557 ICF65555:ICF65557 IMB65555:IMB65557 IVX65555:IVX65557 JFT65555:JFT65557 JPP65555:JPP65557 JZL65555:JZL65557 KJH65555:KJH65557 KTD65555:KTD65557 LCZ65555:LCZ65557 LMV65555:LMV65557 LWR65555:LWR65557 MGN65555:MGN65557 MQJ65555:MQJ65557 NAF65555:NAF65557 NKB65555:NKB65557 NTX65555:NTX65557 ODT65555:ODT65557 ONP65555:ONP65557 OXL65555:OXL65557 PHH65555:PHH65557 PRD65555:PRD65557 QAZ65555:QAZ65557 QKV65555:QKV65557 QUR65555:QUR65557 REN65555:REN65557 ROJ65555:ROJ65557 RYF65555:RYF65557 SIB65555:SIB65557 SRX65555:SRX65557 TBT65555:TBT65557 TLP65555:TLP65557 TVL65555:TVL65557 UFH65555:UFH65557 UPD65555:UPD65557 UYZ65555:UYZ65557 VIV65555:VIV65557 VSR65555:VSR65557 WCN65555:WCN65557 WMJ65555:WMJ65557 WWF65555:WWF65557 X131091:X131093 JT131091:JT131093 TP131091:TP131093 ADL131091:ADL131093 ANH131091:ANH131093 AXD131091:AXD131093 BGZ131091:BGZ131093 BQV131091:BQV131093 CAR131091:CAR131093 CKN131091:CKN131093 CUJ131091:CUJ131093 DEF131091:DEF131093 DOB131091:DOB131093 DXX131091:DXX131093 EHT131091:EHT131093 ERP131091:ERP131093 FBL131091:FBL131093 FLH131091:FLH131093 FVD131091:FVD131093 GEZ131091:GEZ131093 GOV131091:GOV131093 GYR131091:GYR131093 HIN131091:HIN131093 HSJ131091:HSJ131093 ICF131091:ICF131093 IMB131091:IMB131093 IVX131091:IVX131093 JFT131091:JFT131093 JPP131091:JPP131093 JZL131091:JZL131093 KJH131091:KJH131093 KTD131091:KTD131093 LCZ131091:LCZ131093 LMV131091:LMV131093 LWR131091:LWR131093 MGN131091:MGN131093 MQJ131091:MQJ131093 NAF131091:NAF131093 NKB131091:NKB131093 NTX131091:NTX131093 ODT131091:ODT131093 ONP131091:ONP131093 OXL131091:OXL131093 PHH131091:PHH131093 PRD131091:PRD131093 QAZ131091:QAZ131093 QKV131091:QKV131093 QUR131091:QUR131093 REN131091:REN131093 ROJ131091:ROJ131093 RYF131091:RYF131093 SIB131091:SIB131093 SRX131091:SRX131093 TBT131091:TBT131093 TLP131091:TLP131093 TVL131091:TVL131093 UFH131091:UFH131093 UPD131091:UPD131093 UYZ131091:UYZ131093 VIV131091:VIV131093 VSR131091:VSR131093 WCN131091:WCN131093 WMJ131091:WMJ131093 WWF131091:WWF131093 X196627:X196629 JT196627:JT196629 TP196627:TP196629 ADL196627:ADL196629 ANH196627:ANH196629 AXD196627:AXD196629 BGZ196627:BGZ196629 BQV196627:BQV196629 CAR196627:CAR196629 CKN196627:CKN196629 CUJ196627:CUJ196629 DEF196627:DEF196629 DOB196627:DOB196629 DXX196627:DXX196629 EHT196627:EHT196629 ERP196627:ERP196629 FBL196627:FBL196629 FLH196627:FLH196629 FVD196627:FVD196629 GEZ196627:GEZ196629 GOV196627:GOV196629 GYR196627:GYR196629 HIN196627:HIN196629 HSJ196627:HSJ196629 ICF196627:ICF196629 IMB196627:IMB196629 IVX196627:IVX196629 JFT196627:JFT196629 JPP196627:JPP196629 JZL196627:JZL196629 KJH196627:KJH196629 KTD196627:KTD196629 LCZ196627:LCZ196629 LMV196627:LMV196629 LWR196627:LWR196629 MGN196627:MGN196629 MQJ196627:MQJ196629 NAF196627:NAF196629 NKB196627:NKB196629 NTX196627:NTX196629 ODT196627:ODT196629 ONP196627:ONP196629 OXL196627:OXL196629 PHH196627:PHH196629 PRD196627:PRD196629 QAZ196627:QAZ196629 QKV196627:QKV196629 QUR196627:QUR196629 REN196627:REN196629 ROJ196627:ROJ196629 RYF196627:RYF196629 SIB196627:SIB196629 SRX196627:SRX196629 TBT196627:TBT196629 TLP196627:TLP196629 TVL196627:TVL196629 UFH196627:UFH196629 UPD196627:UPD196629 UYZ196627:UYZ196629 VIV196627:VIV196629 VSR196627:VSR196629 WCN196627:WCN196629 WMJ196627:WMJ196629 WWF196627:WWF196629 X262163:X262165 JT262163:JT262165 TP262163:TP262165 ADL262163:ADL262165 ANH262163:ANH262165 AXD262163:AXD262165 BGZ262163:BGZ262165 BQV262163:BQV262165 CAR262163:CAR262165 CKN262163:CKN262165 CUJ262163:CUJ262165 DEF262163:DEF262165 DOB262163:DOB262165 DXX262163:DXX262165 EHT262163:EHT262165 ERP262163:ERP262165 FBL262163:FBL262165 FLH262163:FLH262165 FVD262163:FVD262165 GEZ262163:GEZ262165 GOV262163:GOV262165 GYR262163:GYR262165 HIN262163:HIN262165 HSJ262163:HSJ262165 ICF262163:ICF262165 IMB262163:IMB262165 IVX262163:IVX262165 JFT262163:JFT262165 JPP262163:JPP262165 JZL262163:JZL262165 KJH262163:KJH262165 KTD262163:KTD262165 LCZ262163:LCZ262165 LMV262163:LMV262165 LWR262163:LWR262165 MGN262163:MGN262165 MQJ262163:MQJ262165 NAF262163:NAF262165 NKB262163:NKB262165 NTX262163:NTX262165 ODT262163:ODT262165 ONP262163:ONP262165 OXL262163:OXL262165 PHH262163:PHH262165 PRD262163:PRD262165 QAZ262163:QAZ262165 QKV262163:QKV262165 QUR262163:QUR262165 REN262163:REN262165 ROJ262163:ROJ262165 RYF262163:RYF262165 SIB262163:SIB262165 SRX262163:SRX262165 TBT262163:TBT262165 TLP262163:TLP262165 TVL262163:TVL262165 UFH262163:UFH262165 UPD262163:UPD262165 UYZ262163:UYZ262165 VIV262163:VIV262165 VSR262163:VSR262165 WCN262163:WCN262165 WMJ262163:WMJ262165 WWF262163:WWF262165 X327699:X327701 JT327699:JT327701 TP327699:TP327701 ADL327699:ADL327701 ANH327699:ANH327701 AXD327699:AXD327701 BGZ327699:BGZ327701 BQV327699:BQV327701 CAR327699:CAR327701 CKN327699:CKN327701 CUJ327699:CUJ327701 DEF327699:DEF327701 DOB327699:DOB327701 DXX327699:DXX327701 EHT327699:EHT327701 ERP327699:ERP327701 FBL327699:FBL327701 FLH327699:FLH327701 FVD327699:FVD327701 GEZ327699:GEZ327701 GOV327699:GOV327701 GYR327699:GYR327701 HIN327699:HIN327701 HSJ327699:HSJ327701 ICF327699:ICF327701 IMB327699:IMB327701 IVX327699:IVX327701 JFT327699:JFT327701 JPP327699:JPP327701 JZL327699:JZL327701 KJH327699:KJH327701 KTD327699:KTD327701 LCZ327699:LCZ327701 LMV327699:LMV327701 LWR327699:LWR327701 MGN327699:MGN327701 MQJ327699:MQJ327701 NAF327699:NAF327701 NKB327699:NKB327701 NTX327699:NTX327701 ODT327699:ODT327701 ONP327699:ONP327701 OXL327699:OXL327701 PHH327699:PHH327701 PRD327699:PRD327701 QAZ327699:QAZ327701 QKV327699:QKV327701 QUR327699:QUR327701 REN327699:REN327701 ROJ327699:ROJ327701 RYF327699:RYF327701 SIB327699:SIB327701 SRX327699:SRX327701 TBT327699:TBT327701 TLP327699:TLP327701 TVL327699:TVL327701 UFH327699:UFH327701 UPD327699:UPD327701 UYZ327699:UYZ327701 VIV327699:VIV327701 VSR327699:VSR327701 WCN327699:WCN327701 WMJ327699:WMJ327701 WWF327699:WWF327701 X393235:X393237 JT393235:JT393237 TP393235:TP393237 ADL393235:ADL393237 ANH393235:ANH393237 AXD393235:AXD393237 BGZ393235:BGZ393237 BQV393235:BQV393237 CAR393235:CAR393237 CKN393235:CKN393237 CUJ393235:CUJ393237 DEF393235:DEF393237 DOB393235:DOB393237 DXX393235:DXX393237 EHT393235:EHT393237 ERP393235:ERP393237 FBL393235:FBL393237 FLH393235:FLH393237 FVD393235:FVD393237 GEZ393235:GEZ393237 GOV393235:GOV393237 GYR393235:GYR393237 HIN393235:HIN393237 HSJ393235:HSJ393237 ICF393235:ICF393237 IMB393235:IMB393237 IVX393235:IVX393237 JFT393235:JFT393237 JPP393235:JPP393237 JZL393235:JZL393237 KJH393235:KJH393237 KTD393235:KTD393237 LCZ393235:LCZ393237 LMV393235:LMV393237 LWR393235:LWR393237 MGN393235:MGN393237 MQJ393235:MQJ393237 NAF393235:NAF393237 NKB393235:NKB393237 NTX393235:NTX393237 ODT393235:ODT393237 ONP393235:ONP393237 OXL393235:OXL393237 PHH393235:PHH393237 PRD393235:PRD393237 QAZ393235:QAZ393237 QKV393235:QKV393237 QUR393235:QUR393237 REN393235:REN393237 ROJ393235:ROJ393237 RYF393235:RYF393237 SIB393235:SIB393237 SRX393235:SRX393237 TBT393235:TBT393237 TLP393235:TLP393237 TVL393235:TVL393237 UFH393235:UFH393237 UPD393235:UPD393237 UYZ393235:UYZ393237 VIV393235:VIV393237 VSR393235:VSR393237 WCN393235:WCN393237 WMJ393235:WMJ393237 WWF393235:WWF393237 X458771:X458773 JT458771:JT458773 TP458771:TP458773 ADL458771:ADL458773 ANH458771:ANH458773 AXD458771:AXD458773 BGZ458771:BGZ458773 BQV458771:BQV458773 CAR458771:CAR458773 CKN458771:CKN458773 CUJ458771:CUJ458773 DEF458771:DEF458773 DOB458771:DOB458773 DXX458771:DXX458773 EHT458771:EHT458773 ERP458771:ERP458773 FBL458771:FBL458773 FLH458771:FLH458773 FVD458771:FVD458773 GEZ458771:GEZ458773 GOV458771:GOV458773 GYR458771:GYR458773 HIN458771:HIN458773 HSJ458771:HSJ458773 ICF458771:ICF458773 IMB458771:IMB458773 IVX458771:IVX458773 JFT458771:JFT458773 JPP458771:JPP458773 JZL458771:JZL458773 KJH458771:KJH458773 KTD458771:KTD458773 LCZ458771:LCZ458773 LMV458771:LMV458773 LWR458771:LWR458773 MGN458771:MGN458773 MQJ458771:MQJ458773 NAF458771:NAF458773 NKB458771:NKB458773 NTX458771:NTX458773 ODT458771:ODT458773 ONP458771:ONP458773 OXL458771:OXL458773 PHH458771:PHH458773 PRD458771:PRD458773 QAZ458771:QAZ458773 QKV458771:QKV458773 QUR458771:QUR458773 REN458771:REN458773 ROJ458771:ROJ458773 RYF458771:RYF458773 SIB458771:SIB458773 SRX458771:SRX458773 TBT458771:TBT458773 TLP458771:TLP458773 TVL458771:TVL458773 UFH458771:UFH458773 UPD458771:UPD458773 UYZ458771:UYZ458773 VIV458771:VIV458773 VSR458771:VSR458773 WCN458771:WCN458773 WMJ458771:WMJ458773 WWF458771:WWF458773 X524307:X524309 JT524307:JT524309 TP524307:TP524309 ADL524307:ADL524309 ANH524307:ANH524309 AXD524307:AXD524309 BGZ524307:BGZ524309 BQV524307:BQV524309 CAR524307:CAR524309 CKN524307:CKN524309 CUJ524307:CUJ524309 DEF524307:DEF524309 DOB524307:DOB524309 DXX524307:DXX524309 EHT524307:EHT524309 ERP524307:ERP524309 FBL524307:FBL524309 FLH524307:FLH524309 FVD524307:FVD524309 GEZ524307:GEZ524309 GOV524307:GOV524309 GYR524307:GYR524309 HIN524307:HIN524309 HSJ524307:HSJ524309 ICF524307:ICF524309 IMB524307:IMB524309 IVX524307:IVX524309 JFT524307:JFT524309 JPP524307:JPP524309 JZL524307:JZL524309 KJH524307:KJH524309 KTD524307:KTD524309 LCZ524307:LCZ524309 LMV524307:LMV524309 LWR524307:LWR524309 MGN524307:MGN524309 MQJ524307:MQJ524309 NAF524307:NAF524309 NKB524307:NKB524309 NTX524307:NTX524309 ODT524307:ODT524309 ONP524307:ONP524309 OXL524307:OXL524309 PHH524307:PHH524309 PRD524307:PRD524309 QAZ524307:QAZ524309 QKV524307:QKV524309 QUR524307:QUR524309 REN524307:REN524309 ROJ524307:ROJ524309 RYF524307:RYF524309 SIB524307:SIB524309 SRX524307:SRX524309 TBT524307:TBT524309 TLP524307:TLP524309 TVL524307:TVL524309 UFH524307:UFH524309 UPD524307:UPD524309 UYZ524307:UYZ524309 VIV524307:VIV524309 VSR524307:VSR524309 WCN524307:WCN524309 WMJ524307:WMJ524309 WWF524307:WWF524309 X589843:X589845 JT589843:JT589845 TP589843:TP589845 ADL589843:ADL589845 ANH589843:ANH589845 AXD589843:AXD589845 BGZ589843:BGZ589845 BQV589843:BQV589845 CAR589843:CAR589845 CKN589843:CKN589845 CUJ589843:CUJ589845 DEF589843:DEF589845 DOB589843:DOB589845 DXX589843:DXX589845 EHT589843:EHT589845 ERP589843:ERP589845 FBL589843:FBL589845 FLH589843:FLH589845 FVD589843:FVD589845 GEZ589843:GEZ589845 GOV589843:GOV589845 GYR589843:GYR589845 HIN589843:HIN589845 HSJ589843:HSJ589845 ICF589843:ICF589845 IMB589843:IMB589845 IVX589843:IVX589845 JFT589843:JFT589845 JPP589843:JPP589845 JZL589843:JZL589845 KJH589843:KJH589845 KTD589843:KTD589845 LCZ589843:LCZ589845 LMV589843:LMV589845 LWR589843:LWR589845 MGN589843:MGN589845 MQJ589843:MQJ589845 NAF589843:NAF589845 NKB589843:NKB589845 NTX589843:NTX589845 ODT589843:ODT589845 ONP589843:ONP589845 OXL589843:OXL589845 PHH589843:PHH589845 PRD589843:PRD589845 QAZ589843:QAZ589845 QKV589843:QKV589845 QUR589843:QUR589845 REN589843:REN589845 ROJ589843:ROJ589845 RYF589843:RYF589845 SIB589843:SIB589845 SRX589843:SRX589845 TBT589843:TBT589845 TLP589843:TLP589845 TVL589843:TVL589845 UFH589843:UFH589845 UPD589843:UPD589845 UYZ589843:UYZ589845 VIV589843:VIV589845 VSR589843:VSR589845 WCN589843:WCN589845 WMJ589843:WMJ589845 WWF589843:WWF589845 X655379:X655381 JT655379:JT655381 TP655379:TP655381 ADL655379:ADL655381 ANH655379:ANH655381 AXD655379:AXD655381 BGZ655379:BGZ655381 BQV655379:BQV655381 CAR655379:CAR655381 CKN655379:CKN655381 CUJ655379:CUJ655381 DEF655379:DEF655381 DOB655379:DOB655381 DXX655379:DXX655381 EHT655379:EHT655381 ERP655379:ERP655381 FBL655379:FBL655381 FLH655379:FLH655381 FVD655379:FVD655381 GEZ655379:GEZ655381 GOV655379:GOV655381 GYR655379:GYR655381 HIN655379:HIN655381 HSJ655379:HSJ655381 ICF655379:ICF655381 IMB655379:IMB655381 IVX655379:IVX655381 JFT655379:JFT655381 JPP655379:JPP655381 JZL655379:JZL655381 KJH655379:KJH655381 KTD655379:KTD655381 LCZ655379:LCZ655381 LMV655379:LMV655381 LWR655379:LWR655381 MGN655379:MGN655381 MQJ655379:MQJ655381 NAF655379:NAF655381 NKB655379:NKB655381 NTX655379:NTX655381 ODT655379:ODT655381 ONP655379:ONP655381 OXL655379:OXL655381 PHH655379:PHH655381 PRD655379:PRD655381 QAZ655379:QAZ655381 QKV655379:QKV655381 QUR655379:QUR655381 REN655379:REN655381 ROJ655379:ROJ655381 RYF655379:RYF655381 SIB655379:SIB655381 SRX655379:SRX655381 TBT655379:TBT655381 TLP655379:TLP655381 TVL655379:TVL655381 UFH655379:UFH655381 UPD655379:UPD655381 UYZ655379:UYZ655381 VIV655379:VIV655381 VSR655379:VSR655381 WCN655379:WCN655381 WMJ655379:WMJ655381 WWF655379:WWF655381 X720915:X720917 JT720915:JT720917 TP720915:TP720917 ADL720915:ADL720917 ANH720915:ANH720917 AXD720915:AXD720917 BGZ720915:BGZ720917 BQV720915:BQV720917 CAR720915:CAR720917 CKN720915:CKN720917 CUJ720915:CUJ720917 DEF720915:DEF720917 DOB720915:DOB720917 DXX720915:DXX720917 EHT720915:EHT720917 ERP720915:ERP720917 FBL720915:FBL720917 FLH720915:FLH720917 FVD720915:FVD720917 GEZ720915:GEZ720917 GOV720915:GOV720917 GYR720915:GYR720917 HIN720915:HIN720917 HSJ720915:HSJ720917 ICF720915:ICF720917 IMB720915:IMB720917 IVX720915:IVX720917 JFT720915:JFT720917 JPP720915:JPP720917 JZL720915:JZL720917 KJH720915:KJH720917 KTD720915:KTD720917 LCZ720915:LCZ720917 LMV720915:LMV720917 LWR720915:LWR720917 MGN720915:MGN720917 MQJ720915:MQJ720917 NAF720915:NAF720917 NKB720915:NKB720917 NTX720915:NTX720917 ODT720915:ODT720917 ONP720915:ONP720917 OXL720915:OXL720917 PHH720915:PHH720917 PRD720915:PRD720917 QAZ720915:QAZ720917 QKV720915:QKV720917 QUR720915:QUR720917 REN720915:REN720917 ROJ720915:ROJ720917 RYF720915:RYF720917 SIB720915:SIB720917 SRX720915:SRX720917 TBT720915:TBT720917 TLP720915:TLP720917 TVL720915:TVL720917 UFH720915:UFH720917 UPD720915:UPD720917 UYZ720915:UYZ720917 VIV720915:VIV720917 VSR720915:VSR720917 WCN720915:WCN720917 WMJ720915:WMJ720917 WWF720915:WWF720917 X786451:X786453 JT786451:JT786453 TP786451:TP786453 ADL786451:ADL786453 ANH786451:ANH786453 AXD786451:AXD786453 BGZ786451:BGZ786453 BQV786451:BQV786453 CAR786451:CAR786453 CKN786451:CKN786453 CUJ786451:CUJ786453 DEF786451:DEF786453 DOB786451:DOB786453 DXX786451:DXX786453 EHT786451:EHT786453 ERP786451:ERP786453 FBL786451:FBL786453 FLH786451:FLH786453 FVD786451:FVD786453 GEZ786451:GEZ786453 GOV786451:GOV786453 GYR786451:GYR786453 HIN786451:HIN786453 HSJ786451:HSJ786453 ICF786451:ICF786453 IMB786451:IMB786453 IVX786451:IVX786453 JFT786451:JFT786453 JPP786451:JPP786453 JZL786451:JZL786453 KJH786451:KJH786453 KTD786451:KTD786453 LCZ786451:LCZ786453 LMV786451:LMV786453 LWR786451:LWR786453 MGN786451:MGN786453 MQJ786451:MQJ786453 NAF786451:NAF786453 NKB786451:NKB786453 NTX786451:NTX786453 ODT786451:ODT786453 ONP786451:ONP786453 OXL786451:OXL786453 PHH786451:PHH786453 PRD786451:PRD786453 QAZ786451:QAZ786453 QKV786451:QKV786453 QUR786451:QUR786453 REN786451:REN786453 ROJ786451:ROJ786453 RYF786451:RYF786453 SIB786451:SIB786453 SRX786451:SRX786453 TBT786451:TBT786453 TLP786451:TLP786453 TVL786451:TVL786453 UFH786451:UFH786453 UPD786451:UPD786453 UYZ786451:UYZ786453 VIV786451:VIV786453 VSR786451:VSR786453 WCN786451:WCN786453 WMJ786451:WMJ786453 WWF786451:WWF786453 X851987:X851989 JT851987:JT851989 TP851987:TP851989 ADL851987:ADL851989 ANH851987:ANH851989 AXD851987:AXD851989 BGZ851987:BGZ851989 BQV851987:BQV851989 CAR851987:CAR851989 CKN851987:CKN851989 CUJ851987:CUJ851989 DEF851987:DEF851989 DOB851987:DOB851989 DXX851987:DXX851989 EHT851987:EHT851989 ERP851987:ERP851989 FBL851987:FBL851989 FLH851987:FLH851989 FVD851987:FVD851989 GEZ851987:GEZ851989 GOV851987:GOV851989 GYR851987:GYR851989 HIN851987:HIN851989 HSJ851987:HSJ851989 ICF851987:ICF851989 IMB851987:IMB851989 IVX851987:IVX851989 JFT851987:JFT851989 JPP851987:JPP851989 JZL851987:JZL851989 KJH851987:KJH851989 KTD851987:KTD851989 LCZ851987:LCZ851989 LMV851987:LMV851989 LWR851987:LWR851989 MGN851987:MGN851989 MQJ851987:MQJ851989 NAF851987:NAF851989 NKB851987:NKB851989 NTX851987:NTX851989 ODT851987:ODT851989 ONP851987:ONP851989 OXL851987:OXL851989 PHH851987:PHH851989 PRD851987:PRD851989 QAZ851987:QAZ851989 QKV851987:QKV851989 QUR851987:QUR851989 REN851987:REN851989 ROJ851987:ROJ851989 RYF851987:RYF851989 SIB851987:SIB851989 SRX851987:SRX851989 TBT851987:TBT851989 TLP851987:TLP851989 TVL851987:TVL851989 UFH851987:UFH851989 UPD851987:UPD851989 UYZ851987:UYZ851989 VIV851987:VIV851989 VSR851987:VSR851989 WCN851987:WCN851989 WMJ851987:WMJ851989 WWF851987:WWF851989 X917523:X917525 JT917523:JT917525 TP917523:TP917525 ADL917523:ADL917525 ANH917523:ANH917525 AXD917523:AXD917525 BGZ917523:BGZ917525 BQV917523:BQV917525 CAR917523:CAR917525 CKN917523:CKN917525 CUJ917523:CUJ917525 DEF917523:DEF917525 DOB917523:DOB917525 DXX917523:DXX917525 EHT917523:EHT917525 ERP917523:ERP917525 FBL917523:FBL917525 FLH917523:FLH917525 FVD917523:FVD917525 GEZ917523:GEZ917525 GOV917523:GOV917525 GYR917523:GYR917525 HIN917523:HIN917525 HSJ917523:HSJ917525 ICF917523:ICF917525 IMB917523:IMB917525 IVX917523:IVX917525 JFT917523:JFT917525 JPP917523:JPP917525 JZL917523:JZL917525 KJH917523:KJH917525 KTD917523:KTD917525 LCZ917523:LCZ917525 LMV917523:LMV917525 LWR917523:LWR917525 MGN917523:MGN917525 MQJ917523:MQJ917525 NAF917523:NAF917525 NKB917523:NKB917525 NTX917523:NTX917525 ODT917523:ODT917525 ONP917523:ONP917525 OXL917523:OXL917525 PHH917523:PHH917525 PRD917523:PRD917525 QAZ917523:QAZ917525 QKV917523:QKV917525 QUR917523:QUR917525 REN917523:REN917525 ROJ917523:ROJ917525 RYF917523:RYF917525 SIB917523:SIB917525 SRX917523:SRX917525 TBT917523:TBT917525 TLP917523:TLP917525 TVL917523:TVL917525 UFH917523:UFH917525 UPD917523:UPD917525 UYZ917523:UYZ917525 VIV917523:VIV917525 VSR917523:VSR917525 WCN917523:WCN917525 WMJ917523:WMJ917525 WWF917523:WWF917525 X983059:X983061 JT983059:JT983061 TP983059:TP983061 ADL983059:ADL983061 ANH983059:ANH983061 AXD983059:AXD983061 BGZ983059:BGZ983061 BQV983059:BQV983061 CAR983059:CAR983061 CKN983059:CKN983061 CUJ983059:CUJ983061 DEF983059:DEF983061 DOB983059:DOB983061 DXX983059:DXX983061 EHT983059:EHT983061 ERP983059:ERP983061 FBL983059:FBL983061 FLH983059:FLH983061 FVD983059:FVD983061 GEZ983059:GEZ983061 GOV983059:GOV983061 GYR983059:GYR983061 HIN983059:HIN983061 HSJ983059:HSJ983061 ICF983059:ICF983061 IMB983059:IMB983061 IVX983059:IVX983061 JFT983059:JFT983061 JPP983059:JPP983061 JZL983059:JZL983061 KJH983059:KJH983061 KTD983059:KTD983061 LCZ983059:LCZ983061 LMV983059:LMV983061 LWR983059:LWR983061 MGN983059:MGN983061 MQJ983059:MQJ983061 NAF983059:NAF983061 NKB983059:NKB983061 NTX983059:NTX983061 ODT983059:ODT983061 ONP983059:ONP983061 OXL983059:OXL983061 PHH983059:PHH983061 PRD983059:PRD983061 QAZ983059:QAZ983061 QKV983059:QKV983061 QUR983059:QUR983061 REN983059:REN983061 ROJ983059:ROJ983061 RYF983059:RYF983061 SIB983059:SIB983061 SRX983059:SRX983061 TBT983059:TBT983061 TLP983059:TLP983061 TVL983059:TVL983061 UFH983059:UFH983061 UPD983059:UPD983061 UYZ983059:UYZ983061 VIV983059:VIV983061 VSR983059:VSR983061 WCN983059:WCN983061 WMJ983059:WMJ983061 WWF983059:WWF983061 V23:V25 JR23:JR25 TN23:TN25 ADJ23:ADJ25 ANF23:ANF25 AXB23:AXB25 BGX23:BGX25 BQT23:BQT25 CAP23:CAP25 CKL23:CKL25 CUH23:CUH25 DED23:DED25 DNZ23:DNZ25 DXV23:DXV25 EHR23:EHR25 ERN23:ERN25 FBJ23:FBJ25 FLF23:FLF25 FVB23:FVB25 GEX23:GEX25 GOT23:GOT25 GYP23:GYP25 HIL23:HIL25 HSH23:HSH25 ICD23:ICD25 ILZ23:ILZ25 IVV23:IVV25 JFR23:JFR25 JPN23:JPN25 JZJ23:JZJ25 KJF23:KJF25 KTB23:KTB25 LCX23:LCX25 LMT23:LMT25 LWP23:LWP25 MGL23:MGL25 MQH23:MQH25 NAD23:NAD25 NJZ23:NJZ25 NTV23:NTV25 ODR23:ODR25 ONN23:ONN25 OXJ23:OXJ25 PHF23:PHF25 PRB23:PRB25 QAX23:QAX25 QKT23:QKT25 QUP23:QUP25 REL23:REL25 ROH23:ROH25 RYD23:RYD25 SHZ23:SHZ25 SRV23:SRV25 TBR23:TBR25 TLN23:TLN25 TVJ23:TVJ25 UFF23:UFF25 UPB23:UPB25 UYX23:UYX25 VIT23:VIT25 VSP23:VSP25 WCL23:WCL25 WMH23:WMH25 WWD23:WWD25 V65559:V65561 JR65559:JR65561 TN65559:TN65561 ADJ65559:ADJ65561 ANF65559:ANF65561 AXB65559:AXB65561 BGX65559:BGX65561 BQT65559:BQT65561 CAP65559:CAP65561 CKL65559:CKL65561 CUH65559:CUH65561 DED65559:DED65561 DNZ65559:DNZ65561 DXV65559:DXV65561 EHR65559:EHR65561 ERN65559:ERN65561 FBJ65559:FBJ65561 FLF65559:FLF65561 FVB65559:FVB65561 GEX65559:GEX65561 GOT65559:GOT65561 GYP65559:GYP65561 HIL65559:HIL65561 HSH65559:HSH65561 ICD65559:ICD65561 ILZ65559:ILZ65561 IVV65559:IVV65561 JFR65559:JFR65561 JPN65559:JPN65561 JZJ65559:JZJ65561 KJF65559:KJF65561 KTB65559:KTB65561 LCX65559:LCX65561 LMT65559:LMT65561 LWP65559:LWP65561 MGL65559:MGL65561 MQH65559:MQH65561 NAD65559:NAD65561 NJZ65559:NJZ65561 NTV65559:NTV65561 ODR65559:ODR65561 ONN65559:ONN65561 OXJ65559:OXJ65561 PHF65559:PHF65561 PRB65559:PRB65561 QAX65559:QAX65561 QKT65559:QKT65561 QUP65559:QUP65561 REL65559:REL65561 ROH65559:ROH65561 RYD65559:RYD65561 SHZ65559:SHZ65561 SRV65559:SRV65561 TBR65559:TBR65561 TLN65559:TLN65561 TVJ65559:TVJ65561 UFF65559:UFF65561 UPB65559:UPB65561 UYX65559:UYX65561 VIT65559:VIT65561 VSP65559:VSP65561 WCL65559:WCL65561 WMH65559:WMH65561 WWD65559:WWD65561 V131095:V131097 JR131095:JR131097 TN131095:TN131097 ADJ131095:ADJ131097 ANF131095:ANF131097 AXB131095:AXB131097 BGX131095:BGX131097 BQT131095:BQT131097 CAP131095:CAP131097 CKL131095:CKL131097 CUH131095:CUH131097 DED131095:DED131097 DNZ131095:DNZ131097 DXV131095:DXV131097 EHR131095:EHR131097 ERN131095:ERN131097 FBJ131095:FBJ131097 FLF131095:FLF131097 FVB131095:FVB131097 GEX131095:GEX131097 GOT131095:GOT131097 GYP131095:GYP131097 HIL131095:HIL131097 HSH131095:HSH131097 ICD131095:ICD131097 ILZ131095:ILZ131097 IVV131095:IVV131097 JFR131095:JFR131097 JPN131095:JPN131097 JZJ131095:JZJ131097 KJF131095:KJF131097 KTB131095:KTB131097 LCX131095:LCX131097 LMT131095:LMT131097 LWP131095:LWP131097 MGL131095:MGL131097 MQH131095:MQH131097 NAD131095:NAD131097 NJZ131095:NJZ131097 NTV131095:NTV131097 ODR131095:ODR131097 ONN131095:ONN131097 OXJ131095:OXJ131097 PHF131095:PHF131097 PRB131095:PRB131097 QAX131095:QAX131097 QKT131095:QKT131097 QUP131095:QUP131097 REL131095:REL131097 ROH131095:ROH131097 RYD131095:RYD131097 SHZ131095:SHZ131097 SRV131095:SRV131097 TBR131095:TBR131097 TLN131095:TLN131097 TVJ131095:TVJ131097 UFF131095:UFF131097 UPB131095:UPB131097 UYX131095:UYX131097 VIT131095:VIT131097 VSP131095:VSP131097 WCL131095:WCL131097 WMH131095:WMH131097 WWD131095:WWD131097 V196631:V196633 JR196631:JR196633 TN196631:TN196633 ADJ196631:ADJ196633 ANF196631:ANF196633 AXB196631:AXB196633 BGX196631:BGX196633 BQT196631:BQT196633 CAP196631:CAP196633 CKL196631:CKL196633 CUH196631:CUH196633 DED196631:DED196633 DNZ196631:DNZ196633 DXV196631:DXV196633 EHR196631:EHR196633 ERN196631:ERN196633 FBJ196631:FBJ196633 FLF196631:FLF196633 FVB196631:FVB196633 GEX196631:GEX196633 GOT196631:GOT196633 GYP196631:GYP196633 HIL196631:HIL196633 HSH196631:HSH196633 ICD196631:ICD196633 ILZ196631:ILZ196633 IVV196631:IVV196633 JFR196631:JFR196633 JPN196631:JPN196633 JZJ196631:JZJ196633 KJF196631:KJF196633 KTB196631:KTB196633 LCX196631:LCX196633 LMT196631:LMT196633 LWP196631:LWP196633 MGL196631:MGL196633 MQH196631:MQH196633 NAD196631:NAD196633 NJZ196631:NJZ196633 NTV196631:NTV196633 ODR196631:ODR196633 ONN196631:ONN196633 OXJ196631:OXJ196633 PHF196631:PHF196633 PRB196631:PRB196633 QAX196631:QAX196633 QKT196631:QKT196633 QUP196631:QUP196633 REL196631:REL196633 ROH196631:ROH196633 RYD196631:RYD196633 SHZ196631:SHZ196633 SRV196631:SRV196633 TBR196631:TBR196633 TLN196631:TLN196633 TVJ196631:TVJ196633 UFF196631:UFF196633 UPB196631:UPB196633 UYX196631:UYX196633 VIT196631:VIT196633 VSP196631:VSP196633 WCL196631:WCL196633 WMH196631:WMH196633 WWD196631:WWD196633 V262167:V262169 JR262167:JR262169 TN262167:TN262169 ADJ262167:ADJ262169 ANF262167:ANF262169 AXB262167:AXB262169 BGX262167:BGX262169 BQT262167:BQT262169 CAP262167:CAP262169 CKL262167:CKL262169 CUH262167:CUH262169 DED262167:DED262169 DNZ262167:DNZ262169 DXV262167:DXV262169 EHR262167:EHR262169 ERN262167:ERN262169 FBJ262167:FBJ262169 FLF262167:FLF262169 FVB262167:FVB262169 GEX262167:GEX262169 GOT262167:GOT262169 GYP262167:GYP262169 HIL262167:HIL262169 HSH262167:HSH262169 ICD262167:ICD262169 ILZ262167:ILZ262169 IVV262167:IVV262169 JFR262167:JFR262169 JPN262167:JPN262169 JZJ262167:JZJ262169 KJF262167:KJF262169 KTB262167:KTB262169 LCX262167:LCX262169 LMT262167:LMT262169 LWP262167:LWP262169 MGL262167:MGL262169 MQH262167:MQH262169 NAD262167:NAD262169 NJZ262167:NJZ262169 NTV262167:NTV262169 ODR262167:ODR262169 ONN262167:ONN262169 OXJ262167:OXJ262169 PHF262167:PHF262169 PRB262167:PRB262169 QAX262167:QAX262169 QKT262167:QKT262169 QUP262167:QUP262169 REL262167:REL262169 ROH262167:ROH262169 RYD262167:RYD262169 SHZ262167:SHZ262169 SRV262167:SRV262169 TBR262167:TBR262169 TLN262167:TLN262169 TVJ262167:TVJ262169 UFF262167:UFF262169 UPB262167:UPB262169 UYX262167:UYX262169 VIT262167:VIT262169 VSP262167:VSP262169 WCL262167:WCL262169 WMH262167:WMH262169 WWD262167:WWD262169 V327703:V327705 JR327703:JR327705 TN327703:TN327705 ADJ327703:ADJ327705 ANF327703:ANF327705 AXB327703:AXB327705 BGX327703:BGX327705 BQT327703:BQT327705 CAP327703:CAP327705 CKL327703:CKL327705 CUH327703:CUH327705 DED327703:DED327705 DNZ327703:DNZ327705 DXV327703:DXV327705 EHR327703:EHR327705 ERN327703:ERN327705 FBJ327703:FBJ327705 FLF327703:FLF327705 FVB327703:FVB327705 GEX327703:GEX327705 GOT327703:GOT327705 GYP327703:GYP327705 HIL327703:HIL327705 HSH327703:HSH327705 ICD327703:ICD327705 ILZ327703:ILZ327705 IVV327703:IVV327705 JFR327703:JFR327705 JPN327703:JPN327705 JZJ327703:JZJ327705 KJF327703:KJF327705 KTB327703:KTB327705 LCX327703:LCX327705 LMT327703:LMT327705 LWP327703:LWP327705 MGL327703:MGL327705 MQH327703:MQH327705 NAD327703:NAD327705 NJZ327703:NJZ327705 NTV327703:NTV327705 ODR327703:ODR327705 ONN327703:ONN327705 OXJ327703:OXJ327705 PHF327703:PHF327705 PRB327703:PRB327705 QAX327703:QAX327705 QKT327703:QKT327705 QUP327703:QUP327705 REL327703:REL327705 ROH327703:ROH327705 RYD327703:RYD327705 SHZ327703:SHZ327705 SRV327703:SRV327705 TBR327703:TBR327705 TLN327703:TLN327705 TVJ327703:TVJ327705 UFF327703:UFF327705 UPB327703:UPB327705 UYX327703:UYX327705 VIT327703:VIT327705 VSP327703:VSP327705 WCL327703:WCL327705 WMH327703:WMH327705 WWD327703:WWD327705 V393239:V393241 JR393239:JR393241 TN393239:TN393241 ADJ393239:ADJ393241 ANF393239:ANF393241 AXB393239:AXB393241 BGX393239:BGX393241 BQT393239:BQT393241 CAP393239:CAP393241 CKL393239:CKL393241 CUH393239:CUH393241 DED393239:DED393241 DNZ393239:DNZ393241 DXV393239:DXV393241 EHR393239:EHR393241 ERN393239:ERN393241 FBJ393239:FBJ393241 FLF393239:FLF393241 FVB393239:FVB393241 GEX393239:GEX393241 GOT393239:GOT393241 GYP393239:GYP393241 HIL393239:HIL393241 HSH393239:HSH393241 ICD393239:ICD393241 ILZ393239:ILZ393241 IVV393239:IVV393241 JFR393239:JFR393241 JPN393239:JPN393241 JZJ393239:JZJ393241 KJF393239:KJF393241 KTB393239:KTB393241 LCX393239:LCX393241 LMT393239:LMT393241 LWP393239:LWP393241 MGL393239:MGL393241 MQH393239:MQH393241 NAD393239:NAD393241 NJZ393239:NJZ393241 NTV393239:NTV393241 ODR393239:ODR393241 ONN393239:ONN393241 OXJ393239:OXJ393241 PHF393239:PHF393241 PRB393239:PRB393241 QAX393239:QAX393241 QKT393239:QKT393241 QUP393239:QUP393241 REL393239:REL393241 ROH393239:ROH393241 RYD393239:RYD393241 SHZ393239:SHZ393241 SRV393239:SRV393241 TBR393239:TBR393241 TLN393239:TLN393241 TVJ393239:TVJ393241 UFF393239:UFF393241 UPB393239:UPB393241 UYX393239:UYX393241 VIT393239:VIT393241 VSP393239:VSP393241 WCL393239:WCL393241 WMH393239:WMH393241 WWD393239:WWD393241 V458775:V458777 JR458775:JR458777 TN458775:TN458777 ADJ458775:ADJ458777 ANF458775:ANF458777 AXB458775:AXB458777 BGX458775:BGX458777 BQT458775:BQT458777 CAP458775:CAP458777 CKL458775:CKL458777 CUH458775:CUH458777 DED458775:DED458777 DNZ458775:DNZ458777 DXV458775:DXV458777 EHR458775:EHR458777 ERN458775:ERN458777 FBJ458775:FBJ458777 FLF458775:FLF458777 FVB458775:FVB458777 GEX458775:GEX458777 GOT458775:GOT458777 GYP458775:GYP458777 HIL458775:HIL458777 HSH458775:HSH458777 ICD458775:ICD458777 ILZ458775:ILZ458777 IVV458775:IVV458777 JFR458775:JFR458777 JPN458775:JPN458777 JZJ458775:JZJ458777 KJF458775:KJF458777 KTB458775:KTB458777 LCX458775:LCX458777 LMT458775:LMT458777 LWP458775:LWP458777 MGL458775:MGL458777 MQH458775:MQH458777 NAD458775:NAD458777 NJZ458775:NJZ458777 NTV458775:NTV458777 ODR458775:ODR458777 ONN458775:ONN458777 OXJ458775:OXJ458777 PHF458775:PHF458777 PRB458775:PRB458777 QAX458775:QAX458777 QKT458775:QKT458777 QUP458775:QUP458777 REL458775:REL458777 ROH458775:ROH458777 RYD458775:RYD458777 SHZ458775:SHZ458777 SRV458775:SRV458777 TBR458775:TBR458777 TLN458775:TLN458777 TVJ458775:TVJ458777 UFF458775:UFF458777 UPB458775:UPB458777 UYX458775:UYX458777 VIT458775:VIT458777 VSP458775:VSP458777 WCL458775:WCL458777 WMH458775:WMH458777 WWD458775:WWD458777 V524311:V524313 JR524311:JR524313 TN524311:TN524313 ADJ524311:ADJ524313 ANF524311:ANF524313 AXB524311:AXB524313 BGX524311:BGX524313 BQT524311:BQT524313 CAP524311:CAP524313 CKL524311:CKL524313 CUH524311:CUH524313 DED524311:DED524313 DNZ524311:DNZ524313 DXV524311:DXV524313 EHR524311:EHR524313 ERN524311:ERN524313 FBJ524311:FBJ524313 FLF524311:FLF524313 FVB524311:FVB524313 GEX524311:GEX524313 GOT524311:GOT524313 GYP524311:GYP524313 HIL524311:HIL524313 HSH524311:HSH524313 ICD524311:ICD524313 ILZ524311:ILZ524313 IVV524311:IVV524313 JFR524311:JFR524313 JPN524311:JPN524313 JZJ524311:JZJ524313 KJF524311:KJF524313 KTB524311:KTB524313 LCX524311:LCX524313 LMT524311:LMT524313 LWP524311:LWP524313 MGL524311:MGL524313 MQH524311:MQH524313 NAD524311:NAD524313 NJZ524311:NJZ524313 NTV524311:NTV524313 ODR524311:ODR524313 ONN524311:ONN524313 OXJ524311:OXJ524313 PHF524311:PHF524313 PRB524311:PRB524313 QAX524311:QAX524313 QKT524311:QKT524313 QUP524311:QUP524313 REL524311:REL524313 ROH524311:ROH524313 RYD524311:RYD524313 SHZ524311:SHZ524313 SRV524311:SRV524313 TBR524311:TBR524313 TLN524311:TLN524313 TVJ524311:TVJ524313 UFF524311:UFF524313 UPB524311:UPB524313 UYX524311:UYX524313 VIT524311:VIT524313 VSP524311:VSP524313 WCL524311:WCL524313 WMH524311:WMH524313 WWD524311:WWD524313 V589847:V589849 JR589847:JR589849 TN589847:TN589849 ADJ589847:ADJ589849 ANF589847:ANF589849 AXB589847:AXB589849 BGX589847:BGX589849 BQT589847:BQT589849 CAP589847:CAP589849 CKL589847:CKL589849 CUH589847:CUH589849 DED589847:DED589849 DNZ589847:DNZ589849 DXV589847:DXV589849 EHR589847:EHR589849 ERN589847:ERN589849 FBJ589847:FBJ589849 FLF589847:FLF589849 FVB589847:FVB589849 GEX589847:GEX589849 GOT589847:GOT589849 GYP589847:GYP589849 HIL589847:HIL589849 HSH589847:HSH589849 ICD589847:ICD589849 ILZ589847:ILZ589849 IVV589847:IVV589849 JFR589847:JFR589849 JPN589847:JPN589849 JZJ589847:JZJ589849 KJF589847:KJF589849 KTB589847:KTB589849 LCX589847:LCX589849 LMT589847:LMT589849 LWP589847:LWP589849 MGL589847:MGL589849 MQH589847:MQH589849 NAD589847:NAD589849 NJZ589847:NJZ589849 NTV589847:NTV589849 ODR589847:ODR589849 ONN589847:ONN589849 OXJ589847:OXJ589849 PHF589847:PHF589849 PRB589847:PRB589849 QAX589847:QAX589849 QKT589847:QKT589849 QUP589847:QUP589849 REL589847:REL589849 ROH589847:ROH589849 RYD589847:RYD589849 SHZ589847:SHZ589849 SRV589847:SRV589849 TBR589847:TBR589849 TLN589847:TLN589849 TVJ589847:TVJ589849 UFF589847:UFF589849 UPB589847:UPB589849 UYX589847:UYX589849 VIT589847:VIT589849 VSP589847:VSP589849 WCL589847:WCL589849 WMH589847:WMH589849 WWD589847:WWD589849 V655383:V655385 JR655383:JR655385 TN655383:TN655385 ADJ655383:ADJ655385 ANF655383:ANF655385 AXB655383:AXB655385 BGX655383:BGX655385 BQT655383:BQT655385 CAP655383:CAP655385 CKL655383:CKL655385 CUH655383:CUH655385 DED655383:DED655385 DNZ655383:DNZ655385 DXV655383:DXV655385 EHR655383:EHR655385 ERN655383:ERN655385 FBJ655383:FBJ655385 FLF655383:FLF655385 FVB655383:FVB655385 GEX655383:GEX655385 GOT655383:GOT655385 GYP655383:GYP655385 HIL655383:HIL655385 HSH655383:HSH655385 ICD655383:ICD655385 ILZ655383:ILZ655385 IVV655383:IVV655385 JFR655383:JFR655385 JPN655383:JPN655385 JZJ655383:JZJ655385 KJF655383:KJF655385 KTB655383:KTB655385 LCX655383:LCX655385 LMT655383:LMT655385 LWP655383:LWP655385 MGL655383:MGL655385 MQH655383:MQH655385 NAD655383:NAD655385 NJZ655383:NJZ655385 NTV655383:NTV655385 ODR655383:ODR655385 ONN655383:ONN655385 OXJ655383:OXJ655385 PHF655383:PHF655385 PRB655383:PRB655385 QAX655383:QAX655385 QKT655383:QKT655385 QUP655383:QUP655385 REL655383:REL655385 ROH655383:ROH655385 RYD655383:RYD655385 SHZ655383:SHZ655385 SRV655383:SRV655385 TBR655383:TBR655385 TLN655383:TLN655385 TVJ655383:TVJ655385 UFF655383:UFF655385 UPB655383:UPB655385 UYX655383:UYX655385 VIT655383:VIT655385 VSP655383:VSP655385 WCL655383:WCL655385 WMH655383:WMH655385 WWD655383:WWD655385 V720919:V720921 JR720919:JR720921 TN720919:TN720921 ADJ720919:ADJ720921 ANF720919:ANF720921 AXB720919:AXB720921 BGX720919:BGX720921 BQT720919:BQT720921 CAP720919:CAP720921 CKL720919:CKL720921 CUH720919:CUH720921 DED720919:DED720921 DNZ720919:DNZ720921 DXV720919:DXV720921 EHR720919:EHR720921 ERN720919:ERN720921 FBJ720919:FBJ720921 FLF720919:FLF720921 FVB720919:FVB720921 GEX720919:GEX720921 GOT720919:GOT720921 GYP720919:GYP720921 HIL720919:HIL720921 HSH720919:HSH720921 ICD720919:ICD720921 ILZ720919:ILZ720921 IVV720919:IVV720921 JFR720919:JFR720921 JPN720919:JPN720921 JZJ720919:JZJ720921 KJF720919:KJF720921 KTB720919:KTB720921 LCX720919:LCX720921 LMT720919:LMT720921 LWP720919:LWP720921 MGL720919:MGL720921 MQH720919:MQH720921 NAD720919:NAD720921 NJZ720919:NJZ720921 NTV720919:NTV720921 ODR720919:ODR720921 ONN720919:ONN720921 OXJ720919:OXJ720921 PHF720919:PHF720921 PRB720919:PRB720921 QAX720919:QAX720921 QKT720919:QKT720921 QUP720919:QUP720921 REL720919:REL720921 ROH720919:ROH720921 RYD720919:RYD720921 SHZ720919:SHZ720921 SRV720919:SRV720921 TBR720919:TBR720921 TLN720919:TLN720921 TVJ720919:TVJ720921 UFF720919:UFF720921 UPB720919:UPB720921 UYX720919:UYX720921 VIT720919:VIT720921 VSP720919:VSP720921 WCL720919:WCL720921 WMH720919:WMH720921 WWD720919:WWD720921 V786455:V786457 JR786455:JR786457 TN786455:TN786457 ADJ786455:ADJ786457 ANF786455:ANF786457 AXB786455:AXB786457 BGX786455:BGX786457 BQT786455:BQT786457 CAP786455:CAP786457 CKL786455:CKL786457 CUH786455:CUH786457 DED786455:DED786457 DNZ786455:DNZ786457 DXV786455:DXV786457 EHR786455:EHR786457 ERN786455:ERN786457 FBJ786455:FBJ786457 FLF786455:FLF786457 FVB786455:FVB786457 GEX786455:GEX786457 GOT786455:GOT786457 GYP786455:GYP786457 HIL786455:HIL786457 HSH786455:HSH786457 ICD786455:ICD786457 ILZ786455:ILZ786457 IVV786455:IVV786457 JFR786455:JFR786457 JPN786455:JPN786457 JZJ786455:JZJ786457 KJF786455:KJF786457 KTB786455:KTB786457 LCX786455:LCX786457 LMT786455:LMT786457 LWP786455:LWP786457 MGL786455:MGL786457 MQH786455:MQH786457 NAD786455:NAD786457 NJZ786455:NJZ786457 NTV786455:NTV786457 ODR786455:ODR786457 ONN786455:ONN786457 OXJ786455:OXJ786457 PHF786455:PHF786457 PRB786455:PRB786457 QAX786455:QAX786457 QKT786455:QKT786457 QUP786455:QUP786457 REL786455:REL786457 ROH786455:ROH786457 RYD786455:RYD786457 SHZ786455:SHZ786457 SRV786455:SRV786457 TBR786455:TBR786457 TLN786455:TLN786457 TVJ786455:TVJ786457 UFF786455:UFF786457 UPB786455:UPB786457 UYX786455:UYX786457 VIT786455:VIT786457 VSP786455:VSP786457 WCL786455:WCL786457 WMH786455:WMH786457 WWD786455:WWD786457 V851991:V851993 JR851991:JR851993 TN851991:TN851993 ADJ851991:ADJ851993 ANF851991:ANF851993 AXB851991:AXB851993 BGX851991:BGX851993 BQT851991:BQT851993 CAP851991:CAP851993 CKL851991:CKL851993 CUH851991:CUH851993 DED851991:DED851993 DNZ851991:DNZ851993 DXV851991:DXV851993 EHR851991:EHR851993 ERN851991:ERN851993 FBJ851991:FBJ851993 FLF851991:FLF851993 FVB851991:FVB851993 GEX851991:GEX851993 GOT851991:GOT851993 GYP851991:GYP851993 HIL851991:HIL851993 HSH851991:HSH851993 ICD851991:ICD851993 ILZ851991:ILZ851993 IVV851991:IVV851993 JFR851991:JFR851993 JPN851991:JPN851993 JZJ851991:JZJ851993 KJF851991:KJF851993 KTB851991:KTB851993 LCX851991:LCX851993 LMT851991:LMT851993 LWP851991:LWP851993 MGL851991:MGL851993 MQH851991:MQH851993 NAD851991:NAD851993 NJZ851991:NJZ851993 NTV851991:NTV851993 ODR851991:ODR851993 ONN851991:ONN851993 OXJ851991:OXJ851993 PHF851991:PHF851993 PRB851991:PRB851993 QAX851991:QAX851993 QKT851991:QKT851993 QUP851991:QUP851993 REL851991:REL851993 ROH851991:ROH851993 RYD851991:RYD851993 SHZ851991:SHZ851993 SRV851991:SRV851993 TBR851991:TBR851993 TLN851991:TLN851993 TVJ851991:TVJ851993 UFF851991:UFF851993 UPB851991:UPB851993 UYX851991:UYX851993 VIT851991:VIT851993 VSP851991:VSP851993 WCL851991:WCL851993 WMH851991:WMH851993 WWD851991:WWD851993 V917527:V917529 JR917527:JR917529 TN917527:TN917529 ADJ917527:ADJ917529 ANF917527:ANF917529 AXB917527:AXB917529 BGX917527:BGX917529 BQT917527:BQT917529 CAP917527:CAP917529 CKL917527:CKL917529 CUH917527:CUH917529 DED917527:DED917529 DNZ917527:DNZ917529 DXV917527:DXV917529 EHR917527:EHR917529 ERN917527:ERN917529 FBJ917527:FBJ917529 FLF917527:FLF917529 FVB917527:FVB917529 GEX917527:GEX917529 GOT917527:GOT917529 GYP917527:GYP917529 HIL917527:HIL917529 HSH917527:HSH917529 ICD917527:ICD917529 ILZ917527:ILZ917529 IVV917527:IVV917529 JFR917527:JFR917529 JPN917527:JPN917529 JZJ917527:JZJ917529 KJF917527:KJF917529 KTB917527:KTB917529 LCX917527:LCX917529 LMT917527:LMT917529 LWP917527:LWP917529 MGL917527:MGL917529 MQH917527:MQH917529 NAD917527:NAD917529 NJZ917527:NJZ917529 NTV917527:NTV917529 ODR917527:ODR917529 ONN917527:ONN917529 OXJ917527:OXJ917529 PHF917527:PHF917529 PRB917527:PRB917529 QAX917527:QAX917529 QKT917527:QKT917529 QUP917527:QUP917529 REL917527:REL917529 ROH917527:ROH917529 RYD917527:RYD917529 SHZ917527:SHZ917529 SRV917527:SRV917529 TBR917527:TBR917529 TLN917527:TLN917529 TVJ917527:TVJ917529 UFF917527:UFF917529 UPB917527:UPB917529 UYX917527:UYX917529 VIT917527:VIT917529 VSP917527:VSP917529 WCL917527:WCL917529 WMH917527:WMH917529 WWD917527:WWD917529 V983063:V983065 JR983063:JR983065 TN983063:TN983065 ADJ983063:ADJ983065 ANF983063:ANF983065 AXB983063:AXB983065 BGX983063:BGX983065 BQT983063:BQT983065 CAP983063:CAP983065 CKL983063:CKL983065 CUH983063:CUH983065 DED983063:DED983065 DNZ983063:DNZ983065 DXV983063:DXV983065 EHR983063:EHR983065 ERN983063:ERN983065 FBJ983063:FBJ983065 FLF983063:FLF983065 FVB983063:FVB983065 GEX983063:GEX983065 GOT983063:GOT983065 GYP983063:GYP983065 HIL983063:HIL983065 HSH983063:HSH983065 ICD983063:ICD983065 ILZ983063:ILZ983065 IVV983063:IVV983065 JFR983063:JFR983065 JPN983063:JPN983065 JZJ983063:JZJ983065 KJF983063:KJF983065 KTB983063:KTB983065 LCX983063:LCX983065 LMT983063:LMT983065 LWP983063:LWP983065 MGL983063:MGL983065 MQH983063:MQH983065 NAD983063:NAD983065 NJZ983063:NJZ983065 NTV983063:NTV983065 ODR983063:ODR983065 ONN983063:ONN983065 OXJ983063:OXJ983065 PHF983063:PHF983065 PRB983063:PRB983065 QAX983063:QAX983065 QKT983063:QKT983065 QUP983063:QUP983065 REL983063:REL983065 ROH983063:ROH983065 RYD983063:RYD983065 SHZ983063:SHZ983065 SRV983063:SRV983065 TBR983063:TBR983065 TLN983063:TLN983065 TVJ983063:TVJ983065 UFF983063:UFF983065 UPB983063:UPB983065 UYX983063:UYX983065 VIT983063:VIT983065 VSP983063:VSP983065 WCL983063:WCL983065 WMH983063:WMH983065 WWD983063:WWD983065 X23:X25 JT23:JT25 TP23:TP25 ADL23:ADL25 ANH23:ANH25 AXD23:AXD25 BGZ23:BGZ25 BQV23:BQV25 CAR23:CAR25 CKN23:CKN25 CUJ23:CUJ25 DEF23:DEF25 DOB23:DOB25 DXX23:DXX25 EHT23:EHT25 ERP23:ERP25 FBL23:FBL25 FLH23:FLH25 FVD23:FVD25 GEZ23:GEZ25 GOV23:GOV25 GYR23:GYR25 HIN23:HIN25 HSJ23:HSJ25 ICF23:ICF25 IMB23:IMB25 IVX23:IVX25 JFT23:JFT25 JPP23:JPP25 JZL23:JZL25 KJH23:KJH25 KTD23:KTD25 LCZ23:LCZ25 LMV23:LMV25 LWR23:LWR25 MGN23:MGN25 MQJ23:MQJ25 NAF23:NAF25 NKB23:NKB25 NTX23:NTX25 ODT23:ODT25 ONP23:ONP25 OXL23:OXL25 PHH23:PHH25 PRD23:PRD25 QAZ23:QAZ25 QKV23:QKV25 QUR23:QUR25 REN23:REN25 ROJ23:ROJ25 RYF23:RYF25 SIB23:SIB25 SRX23:SRX25 TBT23:TBT25 TLP23:TLP25 TVL23:TVL25 UFH23:UFH25 UPD23:UPD25 UYZ23:UYZ25 VIV23:VIV25 VSR23:VSR25 WCN23:WCN25 WMJ23:WMJ25 WWF23:WWF25 X65559:X65561 JT65559:JT65561 TP65559:TP65561 ADL65559:ADL65561 ANH65559:ANH65561 AXD65559:AXD65561 BGZ65559:BGZ65561 BQV65559:BQV65561 CAR65559:CAR65561 CKN65559:CKN65561 CUJ65559:CUJ65561 DEF65559:DEF65561 DOB65559:DOB65561 DXX65559:DXX65561 EHT65559:EHT65561 ERP65559:ERP65561 FBL65559:FBL65561 FLH65559:FLH65561 FVD65559:FVD65561 GEZ65559:GEZ65561 GOV65559:GOV65561 GYR65559:GYR65561 HIN65559:HIN65561 HSJ65559:HSJ65561 ICF65559:ICF65561 IMB65559:IMB65561 IVX65559:IVX65561 JFT65559:JFT65561 JPP65559:JPP65561 JZL65559:JZL65561 KJH65559:KJH65561 KTD65559:KTD65561 LCZ65559:LCZ65561 LMV65559:LMV65561 LWR65559:LWR65561 MGN65559:MGN65561 MQJ65559:MQJ65561 NAF65559:NAF65561 NKB65559:NKB65561 NTX65559:NTX65561 ODT65559:ODT65561 ONP65559:ONP65561 OXL65559:OXL65561 PHH65559:PHH65561 PRD65559:PRD65561 QAZ65559:QAZ65561 QKV65559:QKV65561 QUR65559:QUR65561 REN65559:REN65561 ROJ65559:ROJ65561 RYF65559:RYF65561 SIB65559:SIB65561 SRX65559:SRX65561 TBT65559:TBT65561 TLP65559:TLP65561 TVL65559:TVL65561 UFH65559:UFH65561 UPD65559:UPD65561 UYZ65559:UYZ65561 VIV65559:VIV65561 VSR65559:VSR65561 WCN65559:WCN65561 WMJ65559:WMJ65561 WWF65559:WWF65561 X131095:X131097 JT131095:JT131097 TP131095:TP131097 ADL131095:ADL131097 ANH131095:ANH131097 AXD131095:AXD131097 BGZ131095:BGZ131097 BQV131095:BQV131097 CAR131095:CAR131097 CKN131095:CKN131097 CUJ131095:CUJ131097 DEF131095:DEF131097 DOB131095:DOB131097 DXX131095:DXX131097 EHT131095:EHT131097 ERP131095:ERP131097 FBL131095:FBL131097 FLH131095:FLH131097 FVD131095:FVD131097 GEZ131095:GEZ131097 GOV131095:GOV131097 GYR131095:GYR131097 HIN131095:HIN131097 HSJ131095:HSJ131097 ICF131095:ICF131097 IMB131095:IMB131097 IVX131095:IVX131097 JFT131095:JFT131097 JPP131095:JPP131097 JZL131095:JZL131097 KJH131095:KJH131097 KTD131095:KTD131097 LCZ131095:LCZ131097 LMV131095:LMV131097 LWR131095:LWR131097 MGN131095:MGN131097 MQJ131095:MQJ131097 NAF131095:NAF131097 NKB131095:NKB131097 NTX131095:NTX131097 ODT131095:ODT131097 ONP131095:ONP131097 OXL131095:OXL131097 PHH131095:PHH131097 PRD131095:PRD131097 QAZ131095:QAZ131097 QKV131095:QKV131097 QUR131095:QUR131097 REN131095:REN131097 ROJ131095:ROJ131097 RYF131095:RYF131097 SIB131095:SIB131097 SRX131095:SRX131097 TBT131095:TBT131097 TLP131095:TLP131097 TVL131095:TVL131097 UFH131095:UFH131097 UPD131095:UPD131097 UYZ131095:UYZ131097 VIV131095:VIV131097 VSR131095:VSR131097 WCN131095:WCN131097 WMJ131095:WMJ131097 WWF131095:WWF131097 X196631:X196633 JT196631:JT196633 TP196631:TP196633 ADL196631:ADL196633 ANH196631:ANH196633 AXD196631:AXD196633 BGZ196631:BGZ196633 BQV196631:BQV196633 CAR196631:CAR196633 CKN196631:CKN196633 CUJ196631:CUJ196633 DEF196631:DEF196633 DOB196631:DOB196633 DXX196631:DXX196633 EHT196631:EHT196633 ERP196631:ERP196633 FBL196631:FBL196633 FLH196631:FLH196633 FVD196631:FVD196633 GEZ196631:GEZ196633 GOV196631:GOV196633 GYR196631:GYR196633 HIN196631:HIN196633 HSJ196631:HSJ196633 ICF196631:ICF196633 IMB196631:IMB196633 IVX196631:IVX196633 JFT196631:JFT196633 JPP196631:JPP196633 JZL196631:JZL196633 KJH196631:KJH196633 KTD196631:KTD196633 LCZ196631:LCZ196633 LMV196631:LMV196633 LWR196631:LWR196633 MGN196631:MGN196633 MQJ196631:MQJ196633 NAF196631:NAF196633 NKB196631:NKB196633 NTX196631:NTX196633 ODT196631:ODT196633 ONP196631:ONP196633 OXL196631:OXL196633 PHH196631:PHH196633 PRD196631:PRD196633 QAZ196631:QAZ196633 QKV196631:QKV196633 QUR196631:QUR196633 REN196631:REN196633 ROJ196631:ROJ196633 RYF196631:RYF196633 SIB196631:SIB196633 SRX196631:SRX196633 TBT196631:TBT196633 TLP196631:TLP196633 TVL196631:TVL196633 UFH196631:UFH196633 UPD196631:UPD196633 UYZ196631:UYZ196633 VIV196631:VIV196633 VSR196631:VSR196633 WCN196631:WCN196633 WMJ196631:WMJ196633 WWF196631:WWF196633 X262167:X262169 JT262167:JT262169 TP262167:TP262169 ADL262167:ADL262169 ANH262167:ANH262169 AXD262167:AXD262169 BGZ262167:BGZ262169 BQV262167:BQV262169 CAR262167:CAR262169 CKN262167:CKN262169 CUJ262167:CUJ262169 DEF262167:DEF262169 DOB262167:DOB262169 DXX262167:DXX262169 EHT262167:EHT262169 ERP262167:ERP262169 FBL262167:FBL262169 FLH262167:FLH262169 FVD262167:FVD262169 GEZ262167:GEZ262169 GOV262167:GOV262169 GYR262167:GYR262169 HIN262167:HIN262169 HSJ262167:HSJ262169 ICF262167:ICF262169 IMB262167:IMB262169 IVX262167:IVX262169 JFT262167:JFT262169 JPP262167:JPP262169 JZL262167:JZL262169 KJH262167:KJH262169 KTD262167:KTD262169 LCZ262167:LCZ262169 LMV262167:LMV262169 LWR262167:LWR262169 MGN262167:MGN262169 MQJ262167:MQJ262169 NAF262167:NAF262169 NKB262167:NKB262169 NTX262167:NTX262169 ODT262167:ODT262169 ONP262167:ONP262169 OXL262167:OXL262169 PHH262167:PHH262169 PRD262167:PRD262169 QAZ262167:QAZ262169 QKV262167:QKV262169 QUR262167:QUR262169 REN262167:REN262169 ROJ262167:ROJ262169 RYF262167:RYF262169 SIB262167:SIB262169 SRX262167:SRX262169 TBT262167:TBT262169 TLP262167:TLP262169 TVL262167:TVL262169 UFH262167:UFH262169 UPD262167:UPD262169 UYZ262167:UYZ262169 VIV262167:VIV262169 VSR262167:VSR262169 WCN262167:WCN262169 WMJ262167:WMJ262169 WWF262167:WWF262169 X327703:X327705 JT327703:JT327705 TP327703:TP327705 ADL327703:ADL327705 ANH327703:ANH327705 AXD327703:AXD327705 BGZ327703:BGZ327705 BQV327703:BQV327705 CAR327703:CAR327705 CKN327703:CKN327705 CUJ327703:CUJ327705 DEF327703:DEF327705 DOB327703:DOB327705 DXX327703:DXX327705 EHT327703:EHT327705 ERP327703:ERP327705 FBL327703:FBL327705 FLH327703:FLH327705 FVD327703:FVD327705 GEZ327703:GEZ327705 GOV327703:GOV327705 GYR327703:GYR327705 HIN327703:HIN327705 HSJ327703:HSJ327705 ICF327703:ICF327705 IMB327703:IMB327705 IVX327703:IVX327705 JFT327703:JFT327705 JPP327703:JPP327705 JZL327703:JZL327705 KJH327703:KJH327705 KTD327703:KTD327705 LCZ327703:LCZ327705 LMV327703:LMV327705 LWR327703:LWR327705 MGN327703:MGN327705 MQJ327703:MQJ327705 NAF327703:NAF327705 NKB327703:NKB327705 NTX327703:NTX327705 ODT327703:ODT327705 ONP327703:ONP327705 OXL327703:OXL327705 PHH327703:PHH327705 PRD327703:PRD327705 QAZ327703:QAZ327705 QKV327703:QKV327705 QUR327703:QUR327705 REN327703:REN327705 ROJ327703:ROJ327705 RYF327703:RYF327705 SIB327703:SIB327705 SRX327703:SRX327705 TBT327703:TBT327705 TLP327703:TLP327705 TVL327703:TVL327705 UFH327703:UFH327705 UPD327703:UPD327705 UYZ327703:UYZ327705 VIV327703:VIV327705 VSR327703:VSR327705 WCN327703:WCN327705 WMJ327703:WMJ327705 WWF327703:WWF327705 X393239:X393241 JT393239:JT393241 TP393239:TP393241 ADL393239:ADL393241 ANH393239:ANH393241 AXD393239:AXD393241 BGZ393239:BGZ393241 BQV393239:BQV393241 CAR393239:CAR393241 CKN393239:CKN393241 CUJ393239:CUJ393241 DEF393239:DEF393241 DOB393239:DOB393241 DXX393239:DXX393241 EHT393239:EHT393241 ERP393239:ERP393241 FBL393239:FBL393241 FLH393239:FLH393241 FVD393239:FVD393241 GEZ393239:GEZ393241 GOV393239:GOV393241 GYR393239:GYR393241 HIN393239:HIN393241 HSJ393239:HSJ393241 ICF393239:ICF393241 IMB393239:IMB393241 IVX393239:IVX393241 JFT393239:JFT393241 JPP393239:JPP393241 JZL393239:JZL393241 KJH393239:KJH393241 KTD393239:KTD393241 LCZ393239:LCZ393241 LMV393239:LMV393241 LWR393239:LWR393241 MGN393239:MGN393241 MQJ393239:MQJ393241 NAF393239:NAF393241 NKB393239:NKB393241 NTX393239:NTX393241 ODT393239:ODT393241 ONP393239:ONP393241 OXL393239:OXL393241 PHH393239:PHH393241 PRD393239:PRD393241 QAZ393239:QAZ393241 QKV393239:QKV393241 QUR393239:QUR393241 REN393239:REN393241 ROJ393239:ROJ393241 RYF393239:RYF393241 SIB393239:SIB393241 SRX393239:SRX393241 TBT393239:TBT393241 TLP393239:TLP393241 TVL393239:TVL393241 UFH393239:UFH393241 UPD393239:UPD393241 UYZ393239:UYZ393241 VIV393239:VIV393241 VSR393239:VSR393241 WCN393239:WCN393241 WMJ393239:WMJ393241 WWF393239:WWF393241 X458775:X458777 JT458775:JT458777 TP458775:TP458777 ADL458775:ADL458777 ANH458775:ANH458777 AXD458775:AXD458777 BGZ458775:BGZ458777 BQV458775:BQV458777 CAR458775:CAR458777 CKN458775:CKN458777 CUJ458775:CUJ458777 DEF458775:DEF458777 DOB458775:DOB458777 DXX458775:DXX458777 EHT458775:EHT458777 ERP458775:ERP458777 FBL458775:FBL458777 FLH458775:FLH458777 FVD458775:FVD458777 GEZ458775:GEZ458777 GOV458775:GOV458777 GYR458775:GYR458777 HIN458775:HIN458777 HSJ458775:HSJ458777 ICF458775:ICF458777 IMB458775:IMB458777 IVX458775:IVX458777 JFT458775:JFT458777 JPP458775:JPP458777 JZL458775:JZL458777 KJH458775:KJH458777 KTD458775:KTD458777 LCZ458775:LCZ458777 LMV458775:LMV458777 LWR458775:LWR458777 MGN458775:MGN458777 MQJ458775:MQJ458777 NAF458775:NAF458777 NKB458775:NKB458777 NTX458775:NTX458777 ODT458775:ODT458777 ONP458775:ONP458777 OXL458775:OXL458777 PHH458775:PHH458777 PRD458775:PRD458777 QAZ458775:QAZ458777 QKV458775:QKV458777 QUR458775:QUR458777 REN458775:REN458777 ROJ458775:ROJ458777 RYF458775:RYF458777 SIB458775:SIB458777 SRX458775:SRX458777 TBT458775:TBT458777 TLP458775:TLP458777 TVL458775:TVL458777 UFH458775:UFH458777 UPD458775:UPD458777 UYZ458775:UYZ458777 VIV458775:VIV458777 VSR458775:VSR458777 WCN458775:WCN458777 WMJ458775:WMJ458777 WWF458775:WWF458777 X524311:X524313 JT524311:JT524313 TP524311:TP524313 ADL524311:ADL524313 ANH524311:ANH524313 AXD524311:AXD524313 BGZ524311:BGZ524313 BQV524311:BQV524313 CAR524311:CAR524313 CKN524311:CKN524313 CUJ524311:CUJ524313 DEF524311:DEF524313 DOB524311:DOB524313 DXX524311:DXX524313 EHT524311:EHT524313 ERP524311:ERP524313 FBL524311:FBL524313 FLH524311:FLH524313 FVD524311:FVD524313 GEZ524311:GEZ524313 GOV524311:GOV524313 GYR524311:GYR524313 HIN524311:HIN524313 HSJ524311:HSJ524313 ICF524311:ICF524313 IMB524311:IMB524313 IVX524311:IVX524313 JFT524311:JFT524313 JPP524311:JPP524313 JZL524311:JZL524313 KJH524311:KJH524313 KTD524311:KTD524313 LCZ524311:LCZ524313 LMV524311:LMV524313 LWR524311:LWR524313 MGN524311:MGN524313 MQJ524311:MQJ524313 NAF524311:NAF524313 NKB524311:NKB524313 NTX524311:NTX524313 ODT524311:ODT524313 ONP524311:ONP524313 OXL524311:OXL524313 PHH524311:PHH524313 PRD524311:PRD524313 QAZ524311:QAZ524313 QKV524311:QKV524313 QUR524311:QUR524313 REN524311:REN524313 ROJ524311:ROJ524313 RYF524311:RYF524313 SIB524311:SIB524313 SRX524311:SRX524313 TBT524311:TBT524313 TLP524311:TLP524313 TVL524311:TVL524313 UFH524311:UFH524313 UPD524311:UPD524313 UYZ524311:UYZ524313 VIV524311:VIV524313 VSR524311:VSR524313 WCN524311:WCN524313 WMJ524311:WMJ524313 WWF524311:WWF524313 X589847:X589849 JT589847:JT589849 TP589847:TP589849 ADL589847:ADL589849 ANH589847:ANH589849 AXD589847:AXD589849 BGZ589847:BGZ589849 BQV589847:BQV589849 CAR589847:CAR589849 CKN589847:CKN589849 CUJ589847:CUJ589849 DEF589847:DEF589849 DOB589847:DOB589849 DXX589847:DXX589849 EHT589847:EHT589849 ERP589847:ERP589849 FBL589847:FBL589849 FLH589847:FLH589849 FVD589847:FVD589849 GEZ589847:GEZ589849 GOV589847:GOV589849 GYR589847:GYR589849 HIN589847:HIN589849 HSJ589847:HSJ589849 ICF589847:ICF589849 IMB589847:IMB589849 IVX589847:IVX589849 JFT589847:JFT589849 JPP589847:JPP589849 JZL589847:JZL589849 KJH589847:KJH589849 KTD589847:KTD589849 LCZ589847:LCZ589849 LMV589847:LMV589849 LWR589847:LWR589849 MGN589847:MGN589849 MQJ589847:MQJ589849 NAF589847:NAF589849 NKB589847:NKB589849 NTX589847:NTX589849 ODT589847:ODT589849 ONP589847:ONP589849 OXL589847:OXL589849 PHH589847:PHH589849 PRD589847:PRD589849 QAZ589847:QAZ589849 QKV589847:QKV589849 QUR589847:QUR589849 REN589847:REN589849 ROJ589847:ROJ589849 RYF589847:RYF589849 SIB589847:SIB589849 SRX589847:SRX589849 TBT589847:TBT589849 TLP589847:TLP589849 TVL589847:TVL589849 UFH589847:UFH589849 UPD589847:UPD589849 UYZ589847:UYZ589849 VIV589847:VIV589849 VSR589847:VSR589849 WCN589847:WCN589849 WMJ589847:WMJ589849 WWF589847:WWF589849 X655383:X655385 JT655383:JT655385 TP655383:TP655385 ADL655383:ADL655385 ANH655383:ANH655385 AXD655383:AXD655385 BGZ655383:BGZ655385 BQV655383:BQV655385 CAR655383:CAR655385 CKN655383:CKN655385 CUJ655383:CUJ655385 DEF655383:DEF655385 DOB655383:DOB655385 DXX655383:DXX655385 EHT655383:EHT655385 ERP655383:ERP655385 FBL655383:FBL655385 FLH655383:FLH655385 FVD655383:FVD655385 GEZ655383:GEZ655385 GOV655383:GOV655385 GYR655383:GYR655385 HIN655383:HIN655385 HSJ655383:HSJ655385 ICF655383:ICF655385 IMB655383:IMB655385 IVX655383:IVX655385 JFT655383:JFT655385 JPP655383:JPP655385 JZL655383:JZL655385 KJH655383:KJH655385 KTD655383:KTD655385 LCZ655383:LCZ655385 LMV655383:LMV655385 LWR655383:LWR655385 MGN655383:MGN655385 MQJ655383:MQJ655385 NAF655383:NAF655385 NKB655383:NKB655385 NTX655383:NTX655385 ODT655383:ODT655385 ONP655383:ONP655385 OXL655383:OXL655385 PHH655383:PHH655385 PRD655383:PRD655385 QAZ655383:QAZ655385 QKV655383:QKV655385 QUR655383:QUR655385 REN655383:REN655385 ROJ655383:ROJ655385 RYF655383:RYF655385 SIB655383:SIB655385 SRX655383:SRX655385 TBT655383:TBT655385 TLP655383:TLP655385 TVL655383:TVL655385 UFH655383:UFH655385 UPD655383:UPD655385 UYZ655383:UYZ655385 VIV655383:VIV655385 VSR655383:VSR655385 WCN655383:WCN655385 WMJ655383:WMJ655385 WWF655383:WWF655385 X720919:X720921 JT720919:JT720921 TP720919:TP720921 ADL720919:ADL720921 ANH720919:ANH720921 AXD720919:AXD720921 BGZ720919:BGZ720921 BQV720919:BQV720921 CAR720919:CAR720921 CKN720919:CKN720921 CUJ720919:CUJ720921 DEF720919:DEF720921 DOB720919:DOB720921 DXX720919:DXX720921 EHT720919:EHT720921 ERP720919:ERP720921 FBL720919:FBL720921 FLH720919:FLH720921 FVD720919:FVD720921 GEZ720919:GEZ720921 GOV720919:GOV720921 GYR720919:GYR720921 HIN720919:HIN720921 HSJ720919:HSJ720921 ICF720919:ICF720921 IMB720919:IMB720921 IVX720919:IVX720921 JFT720919:JFT720921 JPP720919:JPP720921 JZL720919:JZL720921 KJH720919:KJH720921 KTD720919:KTD720921 LCZ720919:LCZ720921 LMV720919:LMV720921 LWR720919:LWR720921 MGN720919:MGN720921 MQJ720919:MQJ720921 NAF720919:NAF720921 NKB720919:NKB720921 NTX720919:NTX720921 ODT720919:ODT720921 ONP720919:ONP720921 OXL720919:OXL720921 PHH720919:PHH720921 PRD720919:PRD720921 QAZ720919:QAZ720921 QKV720919:QKV720921 QUR720919:QUR720921 REN720919:REN720921 ROJ720919:ROJ720921 RYF720919:RYF720921 SIB720919:SIB720921 SRX720919:SRX720921 TBT720919:TBT720921 TLP720919:TLP720921 TVL720919:TVL720921 UFH720919:UFH720921 UPD720919:UPD720921 UYZ720919:UYZ720921 VIV720919:VIV720921 VSR720919:VSR720921 WCN720919:WCN720921 WMJ720919:WMJ720921 WWF720919:WWF720921 X786455:X786457 JT786455:JT786457 TP786455:TP786457 ADL786455:ADL786457 ANH786455:ANH786457 AXD786455:AXD786457 BGZ786455:BGZ786457 BQV786455:BQV786457 CAR786455:CAR786457 CKN786455:CKN786457 CUJ786455:CUJ786457 DEF786455:DEF786457 DOB786455:DOB786457 DXX786455:DXX786457 EHT786455:EHT786457 ERP786455:ERP786457 FBL786455:FBL786457 FLH786455:FLH786457 FVD786455:FVD786457 GEZ786455:GEZ786457 GOV786455:GOV786457 GYR786455:GYR786457 HIN786455:HIN786457 HSJ786455:HSJ786457 ICF786455:ICF786457 IMB786455:IMB786457 IVX786455:IVX786457 JFT786455:JFT786457 JPP786455:JPP786457 JZL786455:JZL786457 KJH786455:KJH786457 KTD786455:KTD786457 LCZ786455:LCZ786457 LMV786455:LMV786457 LWR786455:LWR786457 MGN786455:MGN786457 MQJ786455:MQJ786457 NAF786455:NAF786457 NKB786455:NKB786457 NTX786455:NTX786457 ODT786455:ODT786457 ONP786455:ONP786457 OXL786455:OXL786457 PHH786455:PHH786457 PRD786455:PRD786457 QAZ786455:QAZ786457 QKV786455:QKV786457 QUR786455:QUR786457 REN786455:REN786457 ROJ786455:ROJ786457 RYF786455:RYF786457 SIB786455:SIB786457 SRX786455:SRX786457 TBT786455:TBT786457 TLP786455:TLP786457 TVL786455:TVL786457 UFH786455:UFH786457 UPD786455:UPD786457 UYZ786455:UYZ786457 VIV786455:VIV786457 VSR786455:VSR786457 WCN786455:WCN786457 WMJ786455:WMJ786457 WWF786455:WWF786457 X851991:X851993 JT851991:JT851993 TP851991:TP851993 ADL851991:ADL851993 ANH851991:ANH851993 AXD851991:AXD851993 BGZ851991:BGZ851993 BQV851991:BQV851993 CAR851991:CAR851993 CKN851991:CKN851993 CUJ851991:CUJ851993 DEF851991:DEF851993 DOB851991:DOB851993 DXX851991:DXX851993 EHT851991:EHT851993 ERP851991:ERP851993 FBL851991:FBL851993 FLH851991:FLH851993 FVD851991:FVD851993 GEZ851991:GEZ851993 GOV851991:GOV851993 GYR851991:GYR851993 HIN851991:HIN851993 HSJ851991:HSJ851993 ICF851991:ICF851993 IMB851991:IMB851993 IVX851991:IVX851993 JFT851991:JFT851993 JPP851991:JPP851993 JZL851991:JZL851993 KJH851991:KJH851993 KTD851991:KTD851993 LCZ851991:LCZ851993 LMV851991:LMV851993 LWR851991:LWR851993 MGN851991:MGN851993 MQJ851991:MQJ851993 NAF851991:NAF851993 NKB851991:NKB851993 NTX851991:NTX851993 ODT851991:ODT851993 ONP851991:ONP851993 OXL851991:OXL851993 PHH851991:PHH851993 PRD851991:PRD851993 QAZ851991:QAZ851993 QKV851991:QKV851993 QUR851991:QUR851993 REN851991:REN851993 ROJ851991:ROJ851993 RYF851991:RYF851993 SIB851991:SIB851993 SRX851991:SRX851993 TBT851991:TBT851993 TLP851991:TLP851993 TVL851991:TVL851993 UFH851991:UFH851993 UPD851991:UPD851993 UYZ851991:UYZ851993 VIV851991:VIV851993 VSR851991:VSR851993 WCN851991:WCN851993 WMJ851991:WMJ851993 WWF851991:WWF851993 X917527:X917529 JT917527:JT917529 TP917527:TP917529 ADL917527:ADL917529 ANH917527:ANH917529 AXD917527:AXD917529 BGZ917527:BGZ917529 BQV917527:BQV917529 CAR917527:CAR917529 CKN917527:CKN917529 CUJ917527:CUJ917529 DEF917527:DEF917529 DOB917527:DOB917529 DXX917527:DXX917529 EHT917527:EHT917529 ERP917527:ERP917529 FBL917527:FBL917529 FLH917527:FLH917529 FVD917527:FVD917529 GEZ917527:GEZ917529 GOV917527:GOV917529 GYR917527:GYR917529 HIN917527:HIN917529 HSJ917527:HSJ917529 ICF917527:ICF917529 IMB917527:IMB917529 IVX917527:IVX917529 JFT917527:JFT917529 JPP917527:JPP917529 JZL917527:JZL917529 KJH917527:KJH917529 KTD917527:KTD917529 LCZ917527:LCZ917529 LMV917527:LMV917529 LWR917527:LWR917529 MGN917527:MGN917529 MQJ917527:MQJ917529 NAF917527:NAF917529 NKB917527:NKB917529 NTX917527:NTX917529 ODT917527:ODT917529 ONP917527:ONP917529 OXL917527:OXL917529 PHH917527:PHH917529 PRD917527:PRD917529 QAZ917527:QAZ917529 QKV917527:QKV917529 QUR917527:QUR917529 REN917527:REN917529 ROJ917527:ROJ917529 RYF917527:RYF917529 SIB917527:SIB917529 SRX917527:SRX917529 TBT917527:TBT917529 TLP917527:TLP917529 TVL917527:TVL917529 UFH917527:UFH917529 UPD917527:UPD917529 UYZ917527:UYZ917529 VIV917527:VIV917529 VSR917527:VSR917529 WCN917527:WCN917529 WMJ917527:WMJ917529 WWF917527:WWF917529 X983063:X983065 JT983063:JT983065 TP983063:TP983065 ADL983063:ADL983065 ANH983063:ANH983065 AXD983063:AXD983065 BGZ983063:BGZ983065 BQV983063:BQV983065 CAR983063:CAR983065 CKN983063:CKN983065 CUJ983063:CUJ983065 DEF983063:DEF983065 DOB983063:DOB983065 DXX983063:DXX983065 EHT983063:EHT983065 ERP983063:ERP983065 FBL983063:FBL983065 FLH983063:FLH983065 FVD983063:FVD983065 GEZ983063:GEZ983065 GOV983063:GOV983065 GYR983063:GYR983065 HIN983063:HIN983065 HSJ983063:HSJ983065 ICF983063:ICF983065 IMB983063:IMB983065 IVX983063:IVX983065 JFT983063:JFT983065 JPP983063:JPP983065 JZL983063:JZL983065 KJH983063:KJH983065 KTD983063:KTD983065 LCZ983063:LCZ983065 LMV983063:LMV983065 LWR983063:LWR983065 MGN983063:MGN983065 MQJ983063:MQJ983065 NAF983063:NAF983065 NKB983063:NKB983065 NTX983063:NTX983065 ODT983063:ODT983065 ONP983063:ONP983065 OXL983063:OXL983065 PHH983063:PHH983065 PRD983063:PRD983065 QAZ983063:QAZ983065 QKV983063:QKV983065 QUR983063:QUR983065 REN983063:REN983065 ROJ983063:ROJ983065 RYF983063:RYF983065 SIB983063:SIB983065 SRX983063:SRX983065 TBT983063:TBT983065 TLP983063:TLP983065 TVL983063:TVL983065 UFH983063:UFH983065 UPD983063:UPD983065 UYZ983063:UYZ983065 VIV983063:VIV983065 VSR983063:VSR983065 WCN983063:WCN983065 WMJ983063:WMJ983065 WWF983063:WWF983065 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Q7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Q65543 JM65543 TI65543 ADE65543 ANA65543 AWW65543 BGS65543 BQO65543 CAK65543 CKG65543 CUC65543 DDY65543 DNU65543 DXQ65543 EHM65543 ERI65543 FBE65543 FLA65543 FUW65543 GES65543 GOO65543 GYK65543 HIG65543 HSC65543 IBY65543 ILU65543 IVQ65543 JFM65543 JPI65543 JZE65543 KJA65543 KSW65543 LCS65543 LMO65543 LWK65543 MGG65543 MQC65543 MZY65543 NJU65543 NTQ65543 ODM65543 ONI65543 OXE65543 PHA65543 PQW65543 QAS65543 QKO65543 QUK65543 REG65543 ROC65543 RXY65543 SHU65543 SRQ65543 TBM65543 TLI65543 TVE65543 UFA65543 UOW65543 UYS65543 VIO65543 VSK65543 WCG65543 WMC65543 WVY65543 Q131079 JM131079 TI131079 ADE131079 ANA131079 AWW131079 BGS131079 BQO131079 CAK131079 CKG131079 CUC131079 DDY131079 DNU131079 DXQ131079 EHM131079 ERI131079 FBE131079 FLA131079 FUW131079 GES131079 GOO131079 GYK131079 HIG131079 HSC131079 IBY131079 ILU131079 IVQ131079 JFM131079 JPI131079 JZE131079 KJA131079 KSW131079 LCS131079 LMO131079 LWK131079 MGG131079 MQC131079 MZY131079 NJU131079 NTQ131079 ODM131079 ONI131079 OXE131079 PHA131079 PQW131079 QAS131079 QKO131079 QUK131079 REG131079 ROC131079 RXY131079 SHU131079 SRQ131079 TBM131079 TLI131079 TVE131079 UFA131079 UOW131079 UYS131079 VIO131079 VSK131079 WCG131079 WMC131079 WVY131079 Q196615 JM196615 TI196615 ADE196615 ANA196615 AWW196615 BGS196615 BQO196615 CAK196615 CKG196615 CUC196615 DDY196615 DNU196615 DXQ196615 EHM196615 ERI196615 FBE196615 FLA196615 FUW196615 GES196615 GOO196615 GYK196615 HIG196615 HSC196615 IBY196615 ILU196615 IVQ196615 JFM196615 JPI196615 JZE196615 KJA196615 KSW196615 LCS196615 LMO196615 LWK196615 MGG196615 MQC196615 MZY196615 NJU196615 NTQ196615 ODM196615 ONI196615 OXE196615 PHA196615 PQW196615 QAS196615 QKO196615 QUK196615 REG196615 ROC196615 RXY196615 SHU196615 SRQ196615 TBM196615 TLI196615 TVE196615 UFA196615 UOW196615 UYS196615 VIO196615 VSK196615 WCG196615 WMC196615 WVY196615 Q262151 JM262151 TI262151 ADE262151 ANA262151 AWW262151 BGS262151 BQO262151 CAK262151 CKG262151 CUC262151 DDY262151 DNU262151 DXQ262151 EHM262151 ERI262151 FBE262151 FLA262151 FUW262151 GES262151 GOO262151 GYK262151 HIG262151 HSC262151 IBY262151 ILU262151 IVQ262151 JFM262151 JPI262151 JZE262151 KJA262151 KSW262151 LCS262151 LMO262151 LWK262151 MGG262151 MQC262151 MZY262151 NJU262151 NTQ262151 ODM262151 ONI262151 OXE262151 PHA262151 PQW262151 QAS262151 QKO262151 QUK262151 REG262151 ROC262151 RXY262151 SHU262151 SRQ262151 TBM262151 TLI262151 TVE262151 UFA262151 UOW262151 UYS262151 VIO262151 VSK262151 WCG262151 WMC262151 WVY262151 Q327687 JM327687 TI327687 ADE327687 ANA327687 AWW327687 BGS327687 BQO327687 CAK327687 CKG327687 CUC327687 DDY327687 DNU327687 DXQ327687 EHM327687 ERI327687 FBE327687 FLA327687 FUW327687 GES327687 GOO327687 GYK327687 HIG327687 HSC327687 IBY327687 ILU327687 IVQ327687 JFM327687 JPI327687 JZE327687 KJA327687 KSW327687 LCS327687 LMO327687 LWK327687 MGG327687 MQC327687 MZY327687 NJU327687 NTQ327687 ODM327687 ONI327687 OXE327687 PHA327687 PQW327687 QAS327687 QKO327687 QUK327687 REG327687 ROC327687 RXY327687 SHU327687 SRQ327687 TBM327687 TLI327687 TVE327687 UFA327687 UOW327687 UYS327687 VIO327687 VSK327687 WCG327687 WMC327687 WVY327687 Q393223 JM393223 TI393223 ADE393223 ANA393223 AWW393223 BGS393223 BQO393223 CAK393223 CKG393223 CUC393223 DDY393223 DNU393223 DXQ393223 EHM393223 ERI393223 FBE393223 FLA393223 FUW393223 GES393223 GOO393223 GYK393223 HIG393223 HSC393223 IBY393223 ILU393223 IVQ393223 JFM393223 JPI393223 JZE393223 KJA393223 KSW393223 LCS393223 LMO393223 LWK393223 MGG393223 MQC393223 MZY393223 NJU393223 NTQ393223 ODM393223 ONI393223 OXE393223 PHA393223 PQW393223 QAS393223 QKO393223 QUK393223 REG393223 ROC393223 RXY393223 SHU393223 SRQ393223 TBM393223 TLI393223 TVE393223 UFA393223 UOW393223 UYS393223 VIO393223 VSK393223 WCG393223 WMC393223 WVY393223 Q458759 JM458759 TI458759 ADE458759 ANA458759 AWW458759 BGS458759 BQO458759 CAK458759 CKG458759 CUC458759 DDY458759 DNU458759 DXQ458759 EHM458759 ERI458759 FBE458759 FLA458759 FUW458759 GES458759 GOO458759 GYK458759 HIG458759 HSC458759 IBY458759 ILU458759 IVQ458759 JFM458759 JPI458759 JZE458759 KJA458759 KSW458759 LCS458759 LMO458759 LWK458759 MGG458759 MQC458759 MZY458759 NJU458759 NTQ458759 ODM458759 ONI458759 OXE458759 PHA458759 PQW458759 QAS458759 QKO458759 QUK458759 REG458759 ROC458759 RXY458759 SHU458759 SRQ458759 TBM458759 TLI458759 TVE458759 UFA458759 UOW458759 UYS458759 VIO458759 VSK458759 WCG458759 WMC458759 WVY458759 Q524295 JM524295 TI524295 ADE524295 ANA524295 AWW524295 BGS524295 BQO524295 CAK524295 CKG524295 CUC524295 DDY524295 DNU524295 DXQ524295 EHM524295 ERI524295 FBE524295 FLA524295 FUW524295 GES524295 GOO524295 GYK524295 HIG524295 HSC524295 IBY524295 ILU524295 IVQ524295 JFM524295 JPI524295 JZE524295 KJA524295 KSW524295 LCS524295 LMO524295 LWK524295 MGG524295 MQC524295 MZY524295 NJU524295 NTQ524295 ODM524295 ONI524295 OXE524295 PHA524295 PQW524295 QAS524295 QKO524295 QUK524295 REG524295 ROC524295 RXY524295 SHU524295 SRQ524295 TBM524295 TLI524295 TVE524295 UFA524295 UOW524295 UYS524295 VIO524295 VSK524295 WCG524295 WMC524295 WVY524295 Q589831 JM589831 TI589831 ADE589831 ANA589831 AWW589831 BGS589831 BQO589831 CAK589831 CKG589831 CUC589831 DDY589831 DNU589831 DXQ589831 EHM589831 ERI589831 FBE589831 FLA589831 FUW589831 GES589831 GOO589831 GYK589831 HIG589831 HSC589831 IBY589831 ILU589831 IVQ589831 JFM589831 JPI589831 JZE589831 KJA589831 KSW589831 LCS589831 LMO589831 LWK589831 MGG589831 MQC589831 MZY589831 NJU589831 NTQ589831 ODM589831 ONI589831 OXE589831 PHA589831 PQW589831 QAS589831 QKO589831 QUK589831 REG589831 ROC589831 RXY589831 SHU589831 SRQ589831 TBM589831 TLI589831 TVE589831 UFA589831 UOW589831 UYS589831 VIO589831 VSK589831 WCG589831 WMC589831 WVY589831 Q655367 JM655367 TI655367 ADE655367 ANA655367 AWW655367 BGS655367 BQO655367 CAK655367 CKG655367 CUC655367 DDY655367 DNU655367 DXQ655367 EHM655367 ERI655367 FBE655367 FLA655367 FUW655367 GES655367 GOO655367 GYK655367 HIG655367 HSC655367 IBY655367 ILU655367 IVQ655367 JFM655367 JPI655367 JZE655367 KJA655367 KSW655367 LCS655367 LMO655367 LWK655367 MGG655367 MQC655367 MZY655367 NJU655367 NTQ655367 ODM655367 ONI655367 OXE655367 PHA655367 PQW655367 QAS655367 QKO655367 QUK655367 REG655367 ROC655367 RXY655367 SHU655367 SRQ655367 TBM655367 TLI655367 TVE655367 UFA655367 UOW655367 UYS655367 VIO655367 VSK655367 WCG655367 WMC655367 WVY655367 Q720903 JM720903 TI720903 ADE720903 ANA720903 AWW720903 BGS720903 BQO720903 CAK720903 CKG720903 CUC720903 DDY720903 DNU720903 DXQ720903 EHM720903 ERI720903 FBE720903 FLA720903 FUW720903 GES720903 GOO720903 GYK720903 HIG720903 HSC720903 IBY720903 ILU720903 IVQ720903 JFM720903 JPI720903 JZE720903 KJA720903 KSW720903 LCS720903 LMO720903 LWK720903 MGG720903 MQC720903 MZY720903 NJU720903 NTQ720903 ODM720903 ONI720903 OXE720903 PHA720903 PQW720903 QAS720903 QKO720903 QUK720903 REG720903 ROC720903 RXY720903 SHU720903 SRQ720903 TBM720903 TLI720903 TVE720903 UFA720903 UOW720903 UYS720903 VIO720903 VSK720903 WCG720903 WMC720903 WVY720903 Q786439 JM786439 TI786439 ADE786439 ANA786439 AWW786439 BGS786439 BQO786439 CAK786439 CKG786439 CUC786439 DDY786439 DNU786439 DXQ786439 EHM786439 ERI786439 FBE786439 FLA786439 FUW786439 GES786439 GOO786439 GYK786439 HIG786439 HSC786439 IBY786439 ILU786439 IVQ786439 JFM786439 JPI786439 JZE786439 KJA786439 KSW786439 LCS786439 LMO786439 LWK786439 MGG786439 MQC786439 MZY786439 NJU786439 NTQ786439 ODM786439 ONI786439 OXE786439 PHA786439 PQW786439 QAS786439 QKO786439 QUK786439 REG786439 ROC786439 RXY786439 SHU786439 SRQ786439 TBM786439 TLI786439 TVE786439 UFA786439 UOW786439 UYS786439 VIO786439 VSK786439 WCG786439 WMC786439 WVY786439 Q851975 JM851975 TI851975 ADE851975 ANA851975 AWW851975 BGS851975 BQO851975 CAK851975 CKG851975 CUC851975 DDY851975 DNU851975 DXQ851975 EHM851975 ERI851975 FBE851975 FLA851975 FUW851975 GES851975 GOO851975 GYK851975 HIG851975 HSC851975 IBY851975 ILU851975 IVQ851975 JFM851975 JPI851975 JZE851975 KJA851975 KSW851975 LCS851975 LMO851975 LWK851975 MGG851975 MQC851975 MZY851975 NJU851975 NTQ851975 ODM851975 ONI851975 OXE851975 PHA851975 PQW851975 QAS851975 QKO851975 QUK851975 REG851975 ROC851975 RXY851975 SHU851975 SRQ851975 TBM851975 TLI851975 TVE851975 UFA851975 UOW851975 UYS851975 VIO851975 VSK851975 WCG851975 WMC851975 WVY851975 Q917511 JM917511 TI917511 ADE917511 ANA917511 AWW917511 BGS917511 BQO917511 CAK917511 CKG917511 CUC917511 DDY917511 DNU917511 DXQ917511 EHM917511 ERI917511 FBE917511 FLA917511 FUW917511 GES917511 GOO917511 GYK917511 HIG917511 HSC917511 IBY917511 ILU917511 IVQ917511 JFM917511 JPI917511 JZE917511 KJA917511 KSW917511 LCS917511 LMO917511 LWK917511 MGG917511 MQC917511 MZY917511 NJU917511 NTQ917511 ODM917511 ONI917511 OXE917511 PHA917511 PQW917511 QAS917511 QKO917511 QUK917511 REG917511 ROC917511 RXY917511 SHU917511 SRQ917511 TBM917511 TLI917511 TVE917511 UFA917511 UOW917511 UYS917511 VIO917511 VSK917511 WCG917511 WMC917511 WVY917511 Q983047 JM983047 TI983047 ADE983047 ANA983047 AWW983047 BGS983047 BQO983047 CAK983047 CKG983047 CUC983047 DDY983047 DNU983047 DXQ983047 EHM983047 ERI983047 FBE983047 FLA983047 FUW983047 GES983047 GOO983047 GYK983047 HIG983047 HSC983047 IBY983047 ILU983047 IVQ983047 JFM983047 JPI983047 JZE983047 KJA983047 KSW983047 LCS983047 LMO983047 LWK983047 MGG983047 MQC983047 MZY983047 NJU983047 NTQ983047 ODM983047 ONI983047 OXE983047 PHA983047 PQW983047 QAS983047 QKO983047 QUK983047 REG983047 ROC983047 RXY983047 SHU983047 SRQ983047 TBM983047 TLI983047 TVE983047 UFA983047 UOW983047 UYS983047 VIO983047 VSK983047 WCG983047 WMC983047 WVY983047 G7:G10 JC7:JC10 SY7:SY10 ACU7:ACU10 AMQ7:AMQ10 AWM7:AWM10 BGI7:BGI10 BQE7:BQE10 CAA7:CAA10 CJW7:CJW10 CTS7:CTS10 DDO7:DDO10 DNK7:DNK10 DXG7:DXG10 EHC7:EHC10 EQY7:EQY10 FAU7:FAU10 FKQ7:FKQ10 FUM7:FUM10 GEI7:GEI10 GOE7:GOE10 GYA7:GYA10 HHW7:HHW10 HRS7:HRS10 IBO7:IBO10 ILK7:ILK10 IVG7:IVG10 JFC7:JFC10 JOY7:JOY10 JYU7:JYU10 KIQ7:KIQ10 KSM7:KSM10 LCI7:LCI10 LME7:LME10 LWA7:LWA10 MFW7:MFW10 MPS7:MPS10 MZO7:MZO10 NJK7:NJK10 NTG7:NTG10 ODC7:ODC10 OMY7:OMY10 OWU7:OWU10 PGQ7:PGQ10 PQM7:PQM10 QAI7:QAI10 QKE7:QKE10 QUA7:QUA10 RDW7:RDW10 RNS7:RNS10 RXO7:RXO10 SHK7:SHK10 SRG7:SRG10 TBC7:TBC10 TKY7:TKY10 TUU7:TUU10 UEQ7:UEQ10 UOM7:UOM10 UYI7:UYI10 VIE7:VIE10 VSA7:VSA10 WBW7:WBW10 WLS7:WLS10 WVO7:WVO10 G65543:G65546 JC65543:JC65546 SY65543:SY65546 ACU65543:ACU65546 AMQ65543:AMQ65546 AWM65543:AWM65546 BGI65543:BGI65546 BQE65543:BQE65546 CAA65543:CAA65546 CJW65543:CJW65546 CTS65543:CTS65546 DDO65543:DDO65546 DNK65543:DNK65546 DXG65543:DXG65546 EHC65543:EHC65546 EQY65543:EQY65546 FAU65543:FAU65546 FKQ65543:FKQ65546 FUM65543:FUM65546 GEI65543:GEI65546 GOE65543:GOE65546 GYA65543:GYA65546 HHW65543:HHW65546 HRS65543:HRS65546 IBO65543:IBO65546 ILK65543:ILK65546 IVG65543:IVG65546 JFC65543:JFC65546 JOY65543:JOY65546 JYU65543:JYU65546 KIQ65543:KIQ65546 KSM65543:KSM65546 LCI65543:LCI65546 LME65543:LME65546 LWA65543:LWA65546 MFW65543:MFW65546 MPS65543:MPS65546 MZO65543:MZO65546 NJK65543:NJK65546 NTG65543:NTG65546 ODC65543:ODC65546 OMY65543:OMY65546 OWU65543:OWU65546 PGQ65543:PGQ65546 PQM65543:PQM65546 QAI65543:QAI65546 QKE65543:QKE65546 QUA65543:QUA65546 RDW65543:RDW65546 RNS65543:RNS65546 RXO65543:RXO65546 SHK65543:SHK65546 SRG65543:SRG65546 TBC65543:TBC65546 TKY65543:TKY65546 TUU65543:TUU65546 UEQ65543:UEQ65546 UOM65543:UOM65546 UYI65543:UYI65546 VIE65543:VIE65546 VSA65543:VSA65546 WBW65543:WBW65546 WLS65543:WLS65546 WVO65543:WVO65546 G131079:G131082 JC131079:JC131082 SY131079:SY131082 ACU131079:ACU131082 AMQ131079:AMQ131082 AWM131079:AWM131082 BGI131079:BGI131082 BQE131079:BQE131082 CAA131079:CAA131082 CJW131079:CJW131082 CTS131079:CTS131082 DDO131079:DDO131082 DNK131079:DNK131082 DXG131079:DXG131082 EHC131079:EHC131082 EQY131079:EQY131082 FAU131079:FAU131082 FKQ131079:FKQ131082 FUM131079:FUM131082 GEI131079:GEI131082 GOE131079:GOE131082 GYA131079:GYA131082 HHW131079:HHW131082 HRS131079:HRS131082 IBO131079:IBO131082 ILK131079:ILK131082 IVG131079:IVG131082 JFC131079:JFC131082 JOY131079:JOY131082 JYU131079:JYU131082 KIQ131079:KIQ131082 KSM131079:KSM131082 LCI131079:LCI131082 LME131079:LME131082 LWA131079:LWA131082 MFW131079:MFW131082 MPS131079:MPS131082 MZO131079:MZO131082 NJK131079:NJK131082 NTG131079:NTG131082 ODC131079:ODC131082 OMY131079:OMY131082 OWU131079:OWU131082 PGQ131079:PGQ131082 PQM131079:PQM131082 QAI131079:QAI131082 QKE131079:QKE131082 QUA131079:QUA131082 RDW131079:RDW131082 RNS131079:RNS131082 RXO131079:RXO131082 SHK131079:SHK131082 SRG131079:SRG131082 TBC131079:TBC131082 TKY131079:TKY131082 TUU131079:TUU131082 UEQ131079:UEQ131082 UOM131079:UOM131082 UYI131079:UYI131082 VIE131079:VIE131082 VSA131079:VSA131082 WBW131079:WBW131082 WLS131079:WLS131082 WVO131079:WVO131082 G196615:G196618 JC196615:JC196618 SY196615:SY196618 ACU196615:ACU196618 AMQ196615:AMQ196618 AWM196615:AWM196618 BGI196615:BGI196618 BQE196615:BQE196618 CAA196615:CAA196618 CJW196615:CJW196618 CTS196615:CTS196618 DDO196615:DDO196618 DNK196615:DNK196618 DXG196615:DXG196618 EHC196615:EHC196618 EQY196615:EQY196618 FAU196615:FAU196618 FKQ196615:FKQ196618 FUM196615:FUM196618 GEI196615:GEI196618 GOE196615:GOE196618 GYA196615:GYA196618 HHW196615:HHW196618 HRS196615:HRS196618 IBO196615:IBO196618 ILK196615:ILK196618 IVG196615:IVG196618 JFC196615:JFC196618 JOY196615:JOY196618 JYU196615:JYU196618 KIQ196615:KIQ196618 KSM196615:KSM196618 LCI196615:LCI196618 LME196615:LME196618 LWA196615:LWA196618 MFW196615:MFW196618 MPS196615:MPS196618 MZO196615:MZO196618 NJK196615:NJK196618 NTG196615:NTG196618 ODC196615:ODC196618 OMY196615:OMY196618 OWU196615:OWU196618 PGQ196615:PGQ196618 PQM196615:PQM196618 QAI196615:QAI196618 QKE196615:QKE196618 QUA196615:QUA196618 RDW196615:RDW196618 RNS196615:RNS196618 RXO196615:RXO196618 SHK196615:SHK196618 SRG196615:SRG196618 TBC196615:TBC196618 TKY196615:TKY196618 TUU196615:TUU196618 UEQ196615:UEQ196618 UOM196615:UOM196618 UYI196615:UYI196618 VIE196615:VIE196618 VSA196615:VSA196618 WBW196615:WBW196618 WLS196615:WLS196618 WVO196615:WVO196618 G262151:G262154 JC262151:JC262154 SY262151:SY262154 ACU262151:ACU262154 AMQ262151:AMQ262154 AWM262151:AWM262154 BGI262151:BGI262154 BQE262151:BQE262154 CAA262151:CAA262154 CJW262151:CJW262154 CTS262151:CTS262154 DDO262151:DDO262154 DNK262151:DNK262154 DXG262151:DXG262154 EHC262151:EHC262154 EQY262151:EQY262154 FAU262151:FAU262154 FKQ262151:FKQ262154 FUM262151:FUM262154 GEI262151:GEI262154 GOE262151:GOE262154 GYA262151:GYA262154 HHW262151:HHW262154 HRS262151:HRS262154 IBO262151:IBO262154 ILK262151:ILK262154 IVG262151:IVG262154 JFC262151:JFC262154 JOY262151:JOY262154 JYU262151:JYU262154 KIQ262151:KIQ262154 KSM262151:KSM262154 LCI262151:LCI262154 LME262151:LME262154 LWA262151:LWA262154 MFW262151:MFW262154 MPS262151:MPS262154 MZO262151:MZO262154 NJK262151:NJK262154 NTG262151:NTG262154 ODC262151:ODC262154 OMY262151:OMY262154 OWU262151:OWU262154 PGQ262151:PGQ262154 PQM262151:PQM262154 QAI262151:QAI262154 QKE262151:QKE262154 QUA262151:QUA262154 RDW262151:RDW262154 RNS262151:RNS262154 RXO262151:RXO262154 SHK262151:SHK262154 SRG262151:SRG262154 TBC262151:TBC262154 TKY262151:TKY262154 TUU262151:TUU262154 UEQ262151:UEQ262154 UOM262151:UOM262154 UYI262151:UYI262154 VIE262151:VIE262154 VSA262151:VSA262154 WBW262151:WBW262154 WLS262151:WLS262154 WVO262151:WVO262154 G327687:G327690 JC327687:JC327690 SY327687:SY327690 ACU327687:ACU327690 AMQ327687:AMQ327690 AWM327687:AWM327690 BGI327687:BGI327690 BQE327687:BQE327690 CAA327687:CAA327690 CJW327687:CJW327690 CTS327687:CTS327690 DDO327687:DDO327690 DNK327687:DNK327690 DXG327687:DXG327690 EHC327687:EHC327690 EQY327687:EQY327690 FAU327687:FAU327690 FKQ327687:FKQ327690 FUM327687:FUM327690 GEI327687:GEI327690 GOE327687:GOE327690 GYA327687:GYA327690 HHW327687:HHW327690 HRS327687:HRS327690 IBO327687:IBO327690 ILK327687:ILK327690 IVG327687:IVG327690 JFC327687:JFC327690 JOY327687:JOY327690 JYU327687:JYU327690 KIQ327687:KIQ327690 KSM327687:KSM327690 LCI327687:LCI327690 LME327687:LME327690 LWA327687:LWA327690 MFW327687:MFW327690 MPS327687:MPS327690 MZO327687:MZO327690 NJK327687:NJK327690 NTG327687:NTG327690 ODC327687:ODC327690 OMY327687:OMY327690 OWU327687:OWU327690 PGQ327687:PGQ327690 PQM327687:PQM327690 QAI327687:QAI327690 QKE327687:QKE327690 QUA327687:QUA327690 RDW327687:RDW327690 RNS327687:RNS327690 RXO327687:RXO327690 SHK327687:SHK327690 SRG327687:SRG327690 TBC327687:TBC327690 TKY327687:TKY327690 TUU327687:TUU327690 UEQ327687:UEQ327690 UOM327687:UOM327690 UYI327687:UYI327690 VIE327687:VIE327690 VSA327687:VSA327690 WBW327687:WBW327690 WLS327687:WLS327690 WVO327687:WVO327690 G393223:G393226 JC393223:JC393226 SY393223:SY393226 ACU393223:ACU393226 AMQ393223:AMQ393226 AWM393223:AWM393226 BGI393223:BGI393226 BQE393223:BQE393226 CAA393223:CAA393226 CJW393223:CJW393226 CTS393223:CTS393226 DDO393223:DDO393226 DNK393223:DNK393226 DXG393223:DXG393226 EHC393223:EHC393226 EQY393223:EQY393226 FAU393223:FAU393226 FKQ393223:FKQ393226 FUM393223:FUM393226 GEI393223:GEI393226 GOE393223:GOE393226 GYA393223:GYA393226 HHW393223:HHW393226 HRS393223:HRS393226 IBO393223:IBO393226 ILK393223:ILK393226 IVG393223:IVG393226 JFC393223:JFC393226 JOY393223:JOY393226 JYU393223:JYU393226 KIQ393223:KIQ393226 KSM393223:KSM393226 LCI393223:LCI393226 LME393223:LME393226 LWA393223:LWA393226 MFW393223:MFW393226 MPS393223:MPS393226 MZO393223:MZO393226 NJK393223:NJK393226 NTG393223:NTG393226 ODC393223:ODC393226 OMY393223:OMY393226 OWU393223:OWU393226 PGQ393223:PGQ393226 PQM393223:PQM393226 QAI393223:QAI393226 QKE393223:QKE393226 QUA393223:QUA393226 RDW393223:RDW393226 RNS393223:RNS393226 RXO393223:RXO393226 SHK393223:SHK393226 SRG393223:SRG393226 TBC393223:TBC393226 TKY393223:TKY393226 TUU393223:TUU393226 UEQ393223:UEQ393226 UOM393223:UOM393226 UYI393223:UYI393226 VIE393223:VIE393226 VSA393223:VSA393226 WBW393223:WBW393226 WLS393223:WLS393226 WVO393223:WVO393226 G458759:G458762 JC458759:JC458762 SY458759:SY458762 ACU458759:ACU458762 AMQ458759:AMQ458762 AWM458759:AWM458762 BGI458759:BGI458762 BQE458759:BQE458762 CAA458759:CAA458762 CJW458759:CJW458762 CTS458759:CTS458762 DDO458759:DDO458762 DNK458759:DNK458762 DXG458759:DXG458762 EHC458759:EHC458762 EQY458759:EQY458762 FAU458759:FAU458762 FKQ458759:FKQ458762 FUM458759:FUM458762 GEI458759:GEI458762 GOE458759:GOE458762 GYA458759:GYA458762 HHW458759:HHW458762 HRS458759:HRS458762 IBO458759:IBO458762 ILK458759:ILK458762 IVG458759:IVG458762 JFC458759:JFC458762 JOY458759:JOY458762 JYU458759:JYU458762 KIQ458759:KIQ458762 KSM458759:KSM458762 LCI458759:LCI458762 LME458759:LME458762 LWA458759:LWA458762 MFW458759:MFW458762 MPS458759:MPS458762 MZO458759:MZO458762 NJK458759:NJK458762 NTG458759:NTG458762 ODC458759:ODC458762 OMY458759:OMY458762 OWU458759:OWU458762 PGQ458759:PGQ458762 PQM458759:PQM458762 QAI458759:QAI458762 QKE458759:QKE458762 QUA458759:QUA458762 RDW458759:RDW458762 RNS458759:RNS458762 RXO458759:RXO458762 SHK458759:SHK458762 SRG458759:SRG458762 TBC458759:TBC458762 TKY458759:TKY458762 TUU458759:TUU458762 UEQ458759:UEQ458762 UOM458759:UOM458762 UYI458759:UYI458762 VIE458759:VIE458762 VSA458759:VSA458762 WBW458759:WBW458762 WLS458759:WLS458762 WVO458759:WVO458762 G524295:G524298 JC524295:JC524298 SY524295:SY524298 ACU524295:ACU524298 AMQ524295:AMQ524298 AWM524295:AWM524298 BGI524295:BGI524298 BQE524295:BQE524298 CAA524295:CAA524298 CJW524295:CJW524298 CTS524295:CTS524298 DDO524295:DDO524298 DNK524295:DNK524298 DXG524295:DXG524298 EHC524295:EHC524298 EQY524295:EQY524298 FAU524295:FAU524298 FKQ524295:FKQ524298 FUM524295:FUM524298 GEI524295:GEI524298 GOE524295:GOE524298 GYA524295:GYA524298 HHW524295:HHW524298 HRS524295:HRS524298 IBO524295:IBO524298 ILK524295:ILK524298 IVG524295:IVG524298 JFC524295:JFC524298 JOY524295:JOY524298 JYU524295:JYU524298 KIQ524295:KIQ524298 KSM524295:KSM524298 LCI524295:LCI524298 LME524295:LME524298 LWA524295:LWA524298 MFW524295:MFW524298 MPS524295:MPS524298 MZO524295:MZO524298 NJK524295:NJK524298 NTG524295:NTG524298 ODC524295:ODC524298 OMY524295:OMY524298 OWU524295:OWU524298 PGQ524295:PGQ524298 PQM524295:PQM524298 QAI524295:QAI524298 QKE524295:QKE524298 QUA524295:QUA524298 RDW524295:RDW524298 RNS524295:RNS524298 RXO524295:RXO524298 SHK524295:SHK524298 SRG524295:SRG524298 TBC524295:TBC524298 TKY524295:TKY524298 TUU524295:TUU524298 UEQ524295:UEQ524298 UOM524295:UOM524298 UYI524295:UYI524298 VIE524295:VIE524298 VSA524295:VSA524298 WBW524295:WBW524298 WLS524295:WLS524298 WVO524295:WVO524298 G589831:G589834 JC589831:JC589834 SY589831:SY589834 ACU589831:ACU589834 AMQ589831:AMQ589834 AWM589831:AWM589834 BGI589831:BGI589834 BQE589831:BQE589834 CAA589831:CAA589834 CJW589831:CJW589834 CTS589831:CTS589834 DDO589831:DDO589834 DNK589831:DNK589834 DXG589831:DXG589834 EHC589831:EHC589834 EQY589831:EQY589834 FAU589831:FAU589834 FKQ589831:FKQ589834 FUM589831:FUM589834 GEI589831:GEI589834 GOE589831:GOE589834 GYA589831:GYA589834 HHW589831:HHW589834 HRS589831:HRS589834 IBO589831:IBO589834 ILK589831:ILK589834 IVG589831:IVG589834 JFC589831:JFC589834 JOY589831:JOY589834 JYU589831:JYU589834 KIQ589831:KIQ589834 KSM589831:KSM589834 LCI589831:LCI589834 LME589831:LME589834 LWA589831:LWA589834 MFW589831:MFW589834 MPS589831:MPS589834 MZO589831:MZO589834 NJK589831:NJK589834 NTG589831:NTG589834 ODC589831:ODC589834 OMY589831:OMY589834 OWU589831:OWU589834 PGQ589831:PGQ589834 PQM589831:PQM589834 QAI589831:QAI589834 QKE589831:QKE589834 QUA589831:QUA589834 RDW589831:RDW589834 RNS589831:RNS589834 RXO589831:RXO589834 SHK589831:SHK589834 SRG589831:SRG589834 TBC589831:TBC589834 TKY589831:TKY589834 TUU589831:TUU589834 UEQ589831:UEQ589834 UOM589831:UOM589834 UYI589831:UYI589834 VIE589831:VIE589834 VSA589831:VSA589834 WBW589831:WBW589834 WLS589831:WLS589834 WVO589831:WVO589834 G655367:G655370 JC655367:JC655370 SY655367:SY655370 ACU655367:ACU655370 AMQ655367:AMQ655370 AWM655367:AWM655370 BGI655367:BGI655370 BQE655367:BQE655370 CAA655367:CAA655370 CJW655367:CJW655370 CTS655367:CTS655370 DDO655367:DDO655370 DNK655367:DNK655370 DXG655367:DXG655370 EHC655367:EHC655370 EQY655367:EQY655370 FAU655367:FAU655370 FKQ655367:FKQ655370 FUM655367:FUM655370 GEI655367:GEI655370 GOE655367:GOE655370 GYA655367:GYA655370 HHW655367:HHW655370 HRS655367:HRS655370 IBO655367:IBO655370 ILK655367:ILK655370 IVG655367:IVG655370 JFC655367:JFC655370 JOY655367:JOY655370 JYU655367:JYU655370 KIQ655367:KIQ655370 KSM655367:KSM655370 LCI655367:LCI655370 LME655367:LME655370 LWA655367:LWA655370 MFW655367:MFW655370 MPS655367:MPS655370 MZO655367:MZO655370 NJK655367:NJK655370 NTG655367:NTG655370 ODC655367:ODC655370 OMY655367:OMY655370 OWU655367:OWU655370 PGQ655367:PGQ655370 PQM655367:PQM655370 QAI655367:QAI655370 QKE655367:QKE655370 QUA655367:QUA655370 RDW655367:RDW655370 RNS655367:RNS655370 RXO655367:RXO655370 SHK655367:SHK655370 SRG655367:SRG655370 TBC655367:TBC655370 TKY655367:TKY655370 TUU655367:TUU655370 UEQ655367:UEQ655370 UOM655367:UOM655370 UYI655367:UYI655370 VIE655367:VIE655370 VSA655367:VSA655370 WBW655367:WBW655370 WLS655367:WLS655370 WVO655367:WVO655370 G720903:G720906 JC720903:JC720906 SY720903:SY720906 ACU720903:ACU720906 AMQ720903:AMQ720906 AWM720903:AWM720906 BGI720903:BGI720906 BQE720903:BQE720906 CAA720903:CAA720906 CJW720903:CJW720906 CTS720903:CTS720906 DDO720903:DDO720906 DNK720903:DNK720906 DXG720903:DXG720906 EHC720903:EHC720906 EQY720903:EQY720906 FAU720903:FAU720906 FKQ720903:FKQ720906 FUM720903:FUM720906 GEI720903:GEI720906 GOE720903:GOE720906 GYA720903:GYA720906 HHW720903:HHW720906 HRS720903:HRS720906 IBO720903:IBO720906 ILK720903:ILK720906 IVG720903:IVG720906 JFC720903:JFC720906 JOY720903:JOY720906 JYU720903:JYU720906 KIQ720903:KIQ720906 KSM720903:KSM720906 LCI720903:LCI720906 LME720903:LME720906 LWA720903:LWA720906 MFW720903:MFW720906 MPS720903:MPS720906 MZO720903:MZO720906 NJK720903:NJK720906 NTG720903:NTG720906 ODC720903:ODC720906 OMY720903:OMY720906 OWU720903:OWU720906 PGQ720903:PGQ720906 PQM720903:PQM720906 QAI720903:QAI720906 QKE720903:QKE720906 QUA720903:QUA720906 RDW720903:RDW720906 RNS720903:RNS720906 RXO720903:RXO720906 SHK720903:SHK720906 SRG720903:SRG720906 TBC720903:TBC720906 TKY720903:TKY720906 TUU720903:TUU720906 UEQ720903:UEQ720906 UOM720903:UOM720906 UYI720903:UYI720906 VIE720903:VIE720906 VSA720903:VSA720906 WBW720903:WBW720906 WLS720903:WLS720906 WVO720903:WVO720906 G786439:G786442 JC786439:JC786442 SY786439:SY786442 ACU786439:ACU786442 AMQ786439:AMQ786442 AWM786439:AWM786442 BGI786439:BGI786442 BQE786439:BQE786442 CAA786439:CAA786442 CJW786439:CJW786442 CTS786439:CTS786442 DDO786439:DDO786442 DNK786439:DNK786442 DXG786439:DXG786442 EHC786439:EHC786442 EQY786439:EQY786442 FAU786439:FAU786442 FKQ786439:FKQ786442 FUM786439:FUM786442 GEI786439:GEI786442 GOE786439:GOE786442 GYA786439:GYA786442 HHW786439:HHW786442 HRS786439:HRS786442 IBO786439:IBO786442 ILK786439:ILK786442 IVG786439:IVG786442 JFC786439:JFC786442 JOY786439:JOY786442 JYU786439:JYU786442 KIQ786439:KIQ786442 KSM786439:KSM786442 LCI786439:LCI786442 LME786439:LME786442 LWA786439:LWA786442 MFW786439:MFW786442 MPS786439:MPS786442 MZO786439:MZO786442 NJK786439:NJK786442 NTG786439:NTG786442 ODC786439:ODC786442 OMY786439:OMY786442 OWU786439:OWU786442 PGQ786439:PGQ786442 PQM786439:PQM786442 QAI786439:QAI786442 QKE786439:QKE786442 QUA786439:QUA786442 RDW786439:RDW786442 RNS786439:RNS786442 RXO786439:RXO786442 SHK786439:SHK786442 SRG786439:SRG786442 TBC786439:TBC786442 TKY786439:TKY786442 TUU786439:TUU786442 UEQ786439:UEQ786442 UOM786439:UOM786442 UYI786439:UYI786442 VIE786439:VIE786442 VSA786439:VSA786442 WBW786439:WBW786442 WLS786439:WLS786442 WVO786439:WVO786442 G851975:G851978 JC851975:JC851978 SY851975:SY851978 ACU851975:ACU851978 AMQ851975:AMQ851978 AWM851975:AWM851978 BGI851975:BGI851978 BQE851975:BQE851978 CAA851975:CAA851978 CJW851975:CJW851978 CTS851975:CTS851978 DDO851975:DDO851978 DNK851975:DNK851978 DXG851975:DXG851978 EHC851975:EHC851978 EQY851975:EQY851978 FAU851975:FAU851978 FKQ851975:FKQ851978 FUM851975:FUM851978 GEI851975:GEI851978 GOE851975:GOE851978 GYA851975:GYA851978 HHW851975:HHW851978 HRS851975:HRS851978 IBO851975:IBO851978 ILK851975:ILK851978 IVG851975:IVG851978 JFC851975:JFC851978 JOY851975:JOY851978 JYU851975:JYU851978 KIQ851975:KIQ851978 KSM851975:KSM851978 LCI851975:LCI851978 LME851975:LME851978 LWA851975:LWA851978 MFW851975:MFW851978 MPS851975:MPS851978 MZO851975:MZO851978 NJK851975:NJK851978 NTG851975:NTG851978 ODC851975:ODC851978 OMY851975:OMY851978 OWU851975:OWU851978 PGQ851975:PGQ851978 PQM851975:PQM851978 QAI851975:QAI851978 QKE851975:QKE851978 QUA851975:QUA851978 RDW851975:RDW851978 RNS851975:RNS851978 RXO851975:RXO851978 SHK851975:SHK851978 SRG851975:SRG851978 TBC851975:TBC851978 TKY851975:TKY851978 TUU851975:TUU851978 UEQ851975:UEQ851978 UOM851975:UOM851978 UYI851975:UYI851978 VIE851975:VIE851978 VSA851975:VSA851978 WBW851975:WBW851978 WLS851975:WLS851978 WVO851975:WVO851978 G917511:G917514 JC917511:JC917514 SY917511:SY917514 ACU917511:ACU917514 AMQ917511:AMQ917514 AWM917511:AWM917514 BGI917511:BGI917514 BQE917511:BQE917514 CAA917511:CAA917514 CJW917511:CJW917514 CTS917511:CTS917514 DDO917511:DDO917514 DNK917511:DNK917514 DXG917511:DXG917514 EHC917511:EHC917514 EQY917511:EQY917514 FAU917511:FAU917514 FKQ917511:FKQ917514 FUM917511:FUM917514 GEI917511:GEI917514 GOE917511:GOE917514 GYA917511:GYA917514 HHW917511:HHW917514 HRS917511:HRS917514 IBO917511:IBO917514 ILK917511:ILK917514 IVG917511:IVG917514 JFC917511:JFC917514 JOY917511:JOY917514 JYU917511:JYU917514 KIQ917511:KIQ917514 KSM917511:KSM917514 LCI917511:LCI917514 LME917511:LME917514 LWA917511:LWA917514 MFW917511:MFW917514 MPS917511:MPS917514 MZO917511:MZO917514 NJK917511:NJK917514 NTG917511:NTG917514 ODC917511:ODC917514 OMY917511:OMY917514 OWU917511:OWU917514 PGQ917511:PGQ917514 PQM917511:PQM917514 QAI917511:QAI917514 QKE917511:QKE917514 QUA917511:QUA917514 RDW917511:RDW917514 RNS917511:RNS917514 RXO917511:RXO917514 SHK917511:SHK917514 SRG917511:SRG917514 TBC917511:TBC917514 TKY917511:TKY917514 TUU917511:TUU917514 UEQ917511:UEQ917514 UOM917511:UOM917514 UYI917511:UYI917514 VIE917511:VIE917514 VSA917511:VSA917514 WBW917511:WBW917514 WLS917511:WLS917514 WVO917511:WVO917514 G983047:G983050 JC983047:JC983050 SY983047:SY983050 ACU983047:ACU983050 AMQ983047:AMQ983050 AWM983047:AWM983050 BGI983047:BGI983050 BQE983047:BQE983050 CAA983047:CAA983050 CJW983047:CJW983050 CTS983047:CTS983050 DDO983047:DDO983050 DNK983047:DNK983050 DXG983047:DXG983050 EHC983047:EHC983050 EQY983047:EQY983050 FAU983047:FAU983050 FKQ983047:FKQ983050 FUM983047:FUM983050 GEI983047:GEI983050 GOE983047:GOE983050 GYA983047:GYA983050 HHW983047:HHW983050 HRS983047:HRS983050 IBO983047:IBO983050 ILK983047:ILK983050 IVG983047:IVG983050 JFC983047:JFC983050 JOY983047:JOY983050 JYU983047:JYU983050 KIQ983047:KIQ983050 KSM983047:KSM983050 LCI983047:LCI983050 LME983047:LME983050 LWA983047:LWA983050 MFW983047:MFW983050 MPS983047:MPS983050 MZO983047:MZO983050 NJK983047:NJK983050 NTG983047:NTG983050 ODC983047:ODC983050 OMY983047:OMY983050 OWU983047:OWU983050 PGQ983047:PGQ983050 PQM983047:PQM983050 QAI983047:QAI983050 QKE983047:QKE983050 QUA983047:QUA983050 RDW983047:RDW983050 RNS983047:RNS983050 RXO983047:RXO983050 SHK983047:SHK983050 SRG983047:SRG983050 TBC983047:TBC983050 TKY983047:TKY983050 TUU983047:TUU983050 UEQ983047:UEQ983050 UOM983047:UOM983050 UYI983047:UYI983050 VIE983047:VIE983050 VSA983047:VSA983050 WBW983047:WBW983050 WLS983047:WLS983050 WVO983047:WVO983050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BS74"/>
  <sheetViews>
    <sheetView workbookViewId="0">
      <selection activeCell="C41" sqref="C41"/>
    </sheetView>
  </sheetViews>
  <sheetFormatPr defaultColWidth="10" defaultRowHeight="13.5" x14ac:dyDescent="0.15"/>
  <cols>
    <col min="1" max="1" width="2.125" style="143" customWidth="1"/>
    <col min="2" max="3" width="10" style="143"/>
    <col min="4" max="4" width="50.625" style="143" customWidth="1"/>
    <col min="5" max="16384" width="10" style="143"/>
  </cols>
  <sheetData>
    <row r="1" spans="2:11" ht="14.25" x14ac:dyDescent="0.15">
      <c r="B1" s="143" t="s">
        <v>156</v>
      </c>
      <c r="D1" s="144"/>
      <c r="E1" s="144"/>
      <c r="F1" s="144"/>
    </row>
    <row r="2" spans="2:11" s="146" customFormat="1" ht="20.25" customHeight="1" x14ac:dyDescent="0.15">
      <c r="B2" s="145" t="s">
        <v>157</v>
      </c>
      <c r="C2" s="145"/>
      <c r="D2" s="144"/>
      <c r="E2" s="144"/>
      <c r="F2" s="144"/>
    </row>
    <row r="3" spans="2:11" s="146" customFormat="1" ht="20.25" customHeight="1" x14ac:dyDescent="0.15">
      <c r="B3" s="145"/>
      <c r="C3" s="145"/>
      <c r="D3" s="144"/>
      <c r="E3" s="144"/>
      <c r="F3" s="144"/>
    </row>
    <row r="4" spans="2:11" s="148" customFormat="1" ht="20.25" customHeight="1" x14ac:dyDescent="0.15">
      <c r="B4" s="147"/>
      <c r="C4" s="144" t="s">
        <v>158</v>
      </c>
      <c r="D4" s="144"/>
      <c r="F4" s="655" t="s">
        <v>159</v>
      </c>
      <c r="G4" s="655"/>
      <c r="H4" s="655"/>
      <c r="I4" s="655"/>
      <c r="J4" s="655"/>
      <c r="K4" s="655"/>
    </row>
    <row r="5" spans="2:11" s="148" customFormat="1" ht="20.25" customHeight="1" x14ac:dyDescent="0.15">
      <c r="B5" s="149"/>
      <c r="C5" s="144" t="s">
        <v>160</v>
      </c>
      <c r="D5" s="144"/>
      <c r="F5" s="655"/>
      <c r="G5" s="655"/>
      <c r="H5" s="655"/>
      <c r="I5" s="655"/>
      <c r="J5" s="655"/>
      <c r="K5" s="655"/>
    </row>
    <row r="6" spans="2:11" s="146" customFormat="1" ht="20.25" customHeight="1" x14ac:dyDescent="0.15">
      <c r="B6" s="150" t="s">
        <v>161</v>
      </c>
      <c r="C6" s="144"/>
      <c r="D6" s="144"/>
      <c r="E6" s="151"/>
      <c r="F6" s="152"/>
    </row>
    <row r="7" spans="2:11" s="146" customFormat="1" ht="20.25" customHeight="1" x14ac:dyDescent="0.15">
      <c r="B7" s="145"/>
      <c r="C7" s="145"/>
      <c r="D7" s="144"/>
      <c r="E7" s="151"/>
      <c r="F7" s="152"/>
    </row>
    <row r="8" spans="2:11" s="146" customFormat="1" ht="20.25" customHeight="1" x14ac:dyDescent="0.15">
      <c r="B8" s="144" t="s">
        <v>162</v>
      </c>
      <c r="C8" s="145"/>
      <c r="D8" s="144"/>
      <c r="E8" s="151"/>
      <c r="F8" s="152"/>
    </row>
    <row r="9" spans="2:11" s="146" customFormat="1" ht="20.25" customHeight="1" x14ac:dyDescent="0.15">
      <c r="B9" s="145"/>
      <c r="C9" s="145"/>
      <c r="D9" s="144"/>
      <c r="E9" s="144"/>
      <c r="F9" s="144"/>
    </row>
    <row r="10" spans="2:11" s="146" customFormat="1" ht="20.25" customHeight="1" x14ac:dyDescent="0.15">
      <c r="B10" s="144" t="s">
        <v>163</v>
      </c>
      <c r="C10" s="145"/>
      <c r="D10" s="144"/>
      <c r="E10" s="144"/>
      <c r="F10" s="144"/>
    </row>
    <row r="11" spans="2:11" s="146" customFormat="1" ht="20.25" customHeight="1" x14ac:dyDescent="0.15">
      <c r="B11" s="144"/>
      <c r="C11" s="145"/>
      <c r="D11" s="144"/>
      <c r="E11" s="144"/>
      <c r="F11" s="144"/>
    </row>
    <row r="12" spans="2:11" s="146" customFormat="1" ht="20.25" customHeight="1" x14ac:dyDescent="0.15">
      <c r="B12" s="144" t="s">
        <v>164</v>
      </c>
      <c r="C12" s="145"/>
      <c r="D12" s="144"/>
    </row>
    <row r="13" spans="2:11" s="146" customFormat="1" ht="20.25" customHeight="1" x14ac:dyDescent="0.15">
      <c r="B13" s="144"/>
      <c r="C13" s="145"/>
      <c r="D13" s="144"/>
    </row>
    <row r="14" spans="2:11" s="146" customFormat="1" ht="20.25" customHeight="1" x14ac:dyDescent="0.15">
      <c r="B14" s="144" t="s">
        <v>165</v>
      </c>
      <c r="C14" s="145"/>
      <c r="D14" s="144"/>
    </row>
    <row r="15" spans="2:11" s="146" customFormat="1" ht="20.25" customHeight="1" x14ac:dyDescent="0.15">
      <c r="B15" s="144"/>
      <c r="C15" s="145"/>
      <c r="D15" s="144"/>
    </row>
    <row r="16" spans="2:11" s="146" customFormat="1" ht="20.25" customHeight="1" x14ac:dyDescent="0.15">
      <c r="B16" s="144" t="s">
        <v>166</v>
      </c>
      <c r="C16" s="145"/>
      <c r="D16" s="144"/>
    </row>
    <row r="17" spans="2:25" s="146" customFormat="1" ht="20.25" customHeight="1" x14ac:dyDescent="0.15">
      <c r="B17" s="145"/>
      <c r="C17" s="145"/>
      <c r="D17" s="144"/>
    </row>
    <row r="18" spans="2:25" s="146" customFormat="1" ht="20.25" customHeight="1" x14ac:dyDescent="0.15">
      <c r="B18" s="144" t="s">
        <v>167</v>
      </c>
      <c r="C18" s="145"/>
      <c r="D18" s="144"/>
    </row>
    <row r="19" spans="2:25" s="146" customFormat="1" ht="20.25" customHeight="1" x14ac:dyDescent="0.15">
      <c r="B19" s="145"/>
      <c r="C19" s="145"/>
      <c r="D19" s="144"/>
    </row>
    <row r="20" spans="2:25" s="146" customFormat="1" ht="17.25" customHeight="1" x14ac:dyDescent="0.15">
      <c r="B20" s="144" t="s">
        <v>168</v>
      </c>
      <c r="C20" s="144"/>
      <c r="D20" s="144"/>
    </row>
    <row r="21" spans="2:25" s="146" customFormat="1" ht="17.25" customHeight="1" x14ac:dyDescent="0.15">
      <c r="B21" s="144" t="s">
        <v>169</v>
      </c>
      <c r="C21" s="144"/>
      <c r="D21" s="144"/>
    </row>
    <row r="22" spans="2:25" s="146" customFormat="1" ht="17.25" customHeight="1" x14ac:dyDescent="0.15">
      <c r="B22" s="144"/>
      <c r="C22" s="144"/>
      <c r="D22" s="144"/>
    </row>
    <row r="23" spans="2:25" s="146" customFormat="1" ht="17.25" customHeight="1" x14ac:dyDescent="0.15">
      <c r="B23" s="144"/>
      <c r="C23" s="153" t="s">
        <v>170</v>
      </c>
      <c r="D23" s="153" t="s">
        <v>171</v>
      </c>
    </row>
    <row r="24" spans="2:25" s="146" customFormat="1" ht="17.25" customHeight="1" x14ac:dyDescent="0.15">
      <c r="B24" s="144"/>
      <c r="C24" s="153">
        <v>1</v>
      </c>
      <c r="D24" s="154" t="s">
        <v>90</v>
      </c>
    </row>
    <row r="25" spans="2:25" s="146" customFormat="1" ht="17.25" customHeight="1" x14ac:dyDescent="0.15">
      <c r="B25" s="144"/>
      <c r="C25" s="153">
        <v>2</v>
      </c>
      <c r="D25" s="154" t="s">
        <v>172</v>
      </c>
    </row>
    <row r="26" spans="2:25" s="146" customFormat="1" ht="17.25" customHeight="1" x14ac:dyDescent="0.15">
      <c r="B26" s="144"/>
      <c r="C26" s="153">
        <v>3</v>
      </c>
      <c r="D26" s="154" t="s">
        <v>173</v>
      </c>
    </row>
    <row r="27" spans="2:25" s="146" customFormat="1" ht="17.25" customHeight="1" x14ac:dyDescent="0.15">
      <c r="B27" s="144"/>
      <c r="C27" s="153">
        <v>4</v>
      </c>
      <c r="D27" s="154" t="s">
        <v>174</v>
      </c>
    </row>
    <row r="28" spans="2:25" s="146" customFormat="1" ht="17.25" customHeight="1" x14ac:dyDescent="0.15">
      <c r="B28" s="144"/>
      <c r="C28" s="153">
        <v>5</v>
      </c>
      <c r="D28" s="154" t="s">
        <v>175</v>
      </c>
    </row>
    <row r="29" spans="2:25" s="146" customFormat="1" ht="17.25" customHeight="1" x14ac:dyDescent="0.15">
      <c r="B29" s="144"/>
      <c r="C29" s="151"/>
      <c r="D29" s="152"/>
    </row>
    <row r="30" spans="2:25" s="146" customFormat="1" ht="17.25" customHeight="1" x14ac:dyDescent="0.15">
      <c r="B30" s="144" t="s">
        <v>176</v>
      </c>
      <c r="C30" s="144"/>
      <c r="D30" s="144"/>
      <c r="E30" s="148"/>
      <c r="F30" s="148"/>
    </row>
    <row r="31" spans="2:25" s="146" customFormat="1" ht="17.25" customHeight="1" x14ac:dyDescent="0.15">
      <c r="B31" s="144" t="s">
        <v>177</v>
      </c>
      <c r="C31" s="144"/>
      <c r="D31" s="144"/>
      <c r="E31" s="148"/>
      <c r="F31" s="148"/>
    </row>
    <row r="32" spans="2:25" s="146" customFormat="1" ht="17.25" customHeight="1" x14ac:dyDescent="0.15">
      <c r="B32" s="144"/>
      <c r="C32" s="144"/>
      <c r="D32" s="144"/>
      <c r="E32" s="148"/>
      <c r="F32" s="148"/>
      <c r="G32" s="155"/>
      <c r="H32" s="155"/>
      <c r="J32" s="155"/>
      <c r="K32" s="155"/>
      <c r="L32" s="155"/>
      <c r="M32" s="155"/>
      <c r="N32" s="155"/>
      <c r="O32" s="155"/>
      <c r="R32" s="155"/>
      <c r="S32" s="155"/>
      <c r="T32" s="155"/>
      <c r="W32" s="155"/>
      <c r="X32" s="155"/>
      <c r="Y32" s="155"/>
    </row>
    <row r="33" spans="2:51" s="146" customFormat="1" ht="17.25" customHeight="1" x14ac:dyDescent="0.15">
      <c r="B33" s="144"/>
      <c r="C33" s="153" t="s">
        <v>178</v>
      </c>
      <c r="D33" s="153" t="s">
        <v>179</v>
      </c>
      <c r="E33" s="148"/>
      <c r="F33" s="148"/>
      <c r="G33" s="155"/>
      <c r="H33" s="155"/>
      <c r="J33" s="155"/>
      <c r="K33" s="155"/>
      <c r="L33" s="155"/>
      <c r="M33" s="155"/>
      <c r="N33" s="155"/>
      <c r="O33" s="155"/>
      <c r="R33" s="155"/>
      <c r="S33" s="155"/>
      <c r="T33" s="155"/>
      <c r="W33" s="155"/>
      <c r="X33" s="155"/>
      <c r="Y33" s="155"/>
    </row>
    <row r="34" spans="2:51" s="146" customFormat="1" ht="17.25" customHeight="1" x14ac:dyDescent="0.15">
      <c r="B34" s="144"/>
      <c r="C34" s="153" t="s">
        <v>180</v>
      </c>
      <c r="D34" s="154" t="s">
        <v>181</v>
      </c>
      <c r="E34" s="148"/>
      <c r="F34" s="148"/>
      <c r="G34" s="155"/>
      <c r="H34" s="155"/>
      <c r="J34" s="155"/>
      <c r="K34" s="155"/>
      <c r="L34" s="155"/>
      <c r="M34" s="155"/>
      <c r="N34" s="155"/>
      <c r="O34" s="155"/>
      <c r="R34" s="155"/>
      <c r="S34" s="155"/>
      <c r="T34" s="155"/>
      <c r="W34" s="155"/>
      <c r="X34" s="155"/>
      <c r="Y34" s="155"/>
    </row>
    <row r="35" spans="2:51" s="146" customFormat="1" ht="17.25" customHeight="1" x14ac:dyDescent="0.15">
      <c r="B35" s="144"/>
      <c r="C35" s="153" t="s">
        <v>182</v>
      </c>
      <c r="D35" s="154" t="s">
        <v>183</v>
      </c>
      <c r="E35" s="148"/>
      <c r="F35" s="148"/>
      <c r="G35" s="155"/>
      <c r="H35" s="155"/>
      <c r="J35" s="155"/>
      <c r="K35" s="155"/>
      <c r="L35" s="155"/>
      <c r="M35" s="155"/>
      <c r="N35" s="155"/>
      <c r="O35" s="155"/>
      <c r="R35" s="155"/>
      <c r="S35" s="155"/>
      <c r="T35" s="155"/>
      <c r="W35" s="155"/>
      <c r="X35" s="155"/>
      <c r="Y35" s="155"/>
    </row>
    <row r="36" spans="2:51" s="146" customFormat="1" ht="17.25" customHeight="1" x14ac:dyDescent="0.15">
      <c r="B36" s="144"/>
      <c r="C36" s="153" t="s">
        <v>184</v>
      </c>
      <c r="D36" s="154" t="s">
        <v>185</v>
      </c>
      <c r="E36" s="148"/>
      <c r="F36" s="148"/>
      <c r="G36" s="155"/>
      <c r="H36" s="155"/>
      <c r="J36" s="155"/>
      <c r="K36" s="155"/>
      <c r="L36" s="155"/>
      <c r="M36" s="155"/>
      <c r="N36" s="155"/>
      <c r="O36" s="155"/>
      <c r="R36" s="155"/>
      <c r="S36" s="155"/>
      <c r="T36" s="155"/>
      <c r="W36" s="155"/>
      <c r="X36" s="155"/>
      <c r="Y36" s="155"/>
    </row>
    <row r="37" spans="2:51" s="146" customFormat="1" ht="17.25" customHeight="1" x14ac:dyDescent="0.15">
      <c r="B37" s="144"/>
      <c r="C37" s="153" t="s">
        <v>186</v>
      </c>
      <c r="D37" s="154" t="s">
        <v>187</v>
      </c>
      <c r="E37" s="148"/>
      <c r="F37" s="148"/>
      <c r="G37" s="155"/>
      <c r="H37" s="155"/>
      <c r="J37" s="155"/>
      <c r="K37" s="155"/>
      <c r="L37" s="155"/>
      <c r="M37" s="155"/>
      <c r="N37" s="155"/>
      <c r="O37" s="155"/>
      <c r="R37" s="155"/>
      <c r="S37" s="155"/>
      <c r="T37" s="155"/>
      <c r="W37" s="155"/>
      <c r="X37" s="155"/>
      <c r="Y37" s="155"/>
    </row>
    <row r="38" spans="2:51" s="146" customFormat="1" ht="17.25" customHeight="1" x14ac:dyDescent="0.15">
      <c r="B38" s="144"/>
      <c r="C38" s="144"/>
      <c r="D38" s="144"/>
      <c r="E38" s="148"/>
      <c r="F38" s="148"/>
      <c r="G38" s="155"/>
      <c r="H38" s="155"/>
      <c r="J38" s="155"/>
      <c r="K38" s="155"/>
      <c r="L38" s="155"/>
      <c r="M38" s="155"/>
      <c r="N38" s="155"/>
      <c r="O38" s="155"/>
      <c r="R38" s="155"/>
      <c r="S38" s="155"/>
      <c r="T38" s="155"/>
      <c r="W38" s="155"/>
      <c r="X38" s="155"/>
      <c r="Y38" s="155"/>
    </row>
    <row r="39" spans="2:51" s="146" customFormat="1" ht="17.25" customHeight="1" x14ac:dyDescent="0.15">
      <c r="B39" s="144"/>
      <c r="C39" s="156" t="s">
        <v>188</v>
      </c>
      <c r="D39" s="144"/>
      <c r="E39" s="148"/>
      <c r="F39" s="148"/>
      <c r="G39" s="155"/>
      <c r="H39" s="155"/>
      <c r="J39" s="155"/>
      <c r="K39" s="155"/>
      <c r="L39" s="155"/>
      <c r="M39" s="155"/>
      <c r="N39" s="155"/>
      <c r="O39" s="155"/>
      <c r="R39" s="155"/>
      <c r="S39" s="155"/>
      <c r="T39" s="155"/>
      <c r="W39" s="155"/>
      <c r="X39" s="155"/>
      <c r="Y39" s="155"/>
    </row>
    <row r="40" spans="2:51" s="146" customFormat="1" ht="17.25" customHeight="1" x14ac:dyDescent="0.15">
      <c r="B40" s="148"/>
      <c r="C40" s="144" t="s">
        <v>189</v>
      </c>
      <c r="D40" s="148"/>
      <c r="E40" s="148"/>
      <c r="F40" s="156"/>
      <c r="G40" s="155"/>
      <c r="H40" s="155"/>
      <c r="J40" s="155"/>
      <c r="K40" s="155"/>
      <c r="L40" s="155"/>
      <c r="M40" s="155"/>
      <c r="N40" s="155"/>
      <c r="O40" s="155"/>
      <c r="R40" s="155"/>
      <c r="S40" s="155"/>
      <c r="T40" s="155"/>
      <c r="W40" s="155"/>
      <c r="X40" s="155"/>
      <c r="Y40" s="155"/>
    </row>
    <row r="41" spans="2:51" s="146" customFormat="1" ht="17.25" customHeight="1" x14ac:dyDescent="0.15">
      <c r="B41" s="148"/>
      <c r="C41" s="144" t="s">
        <v>190</v>
      </c>
      <c r="D41" s="148"/>
      <c r="E41" s="148"/>
      <c r="F41" s="144"/>
      <c r="G41" s="155"/>
      <c r="H41" s="155"/>
      <c r="J41" s="155"/>
      <c r="K41" s="155"/>
      <c r="L41" s="155"/>
      <c r="M41" s="155"/>
      <c r="N41" s="155"/>
      <c r="O41" s="155"/>
      <c r="R41" s="155"/>
      <c r="S41" s="155"/>
      <c r="T41" s="155"/>
      <c r="W41" s="155"/>
      <c r="X41" s="155"/>
      <c r="Y41" s="155"/>
    </row>
    <row r="42" spans="2:51" s="146" customFormat="1" ht="17.25" customHeight="1" x14ac:dyDescent="0.15">
      <c r="B42" s="144"/>
      <c r="C42" s="144"/>
      <c r="D42" s="144"/>
      <c r="E42" s="156"/>
      <c r="F42" s="155"/>
      <c r="G42" s="155"/>
      <c r="H42" s="155"/>
      <c r="J42" s="155"/>
      <c r="K42" s="155"/>
      <c r="L42" s="155"/>
      <c r="M42" s="155"/>
      <c r="N42" s="155"/>
      <c r="O42" s="155"/>
      <c r="R42" s="155"/>
      <c r="S42" s="155"/>
      <c r="T42" s="155"/>
      <c r="W42" s="155"/>
      <c r="X42" s="155"/>
      <c r="Y42" s="155"/>
    </row>
    <row r="43" spans="2:51" s="146" customFormat="1" ht="17.25" customHeight="1" x14ac:dyDescent="0.15">
      <c r="B43" s="144" t="s">
        <v>191</v>
      </c>
      <c r="C43" s="144"/>
      <c r="D43" s="144"/>
    </row>
    <row r="44" spans="2:51" s="146" customFormat="1" ht="17.25" customHeight="1" x14ac:dyDescent="0.15">
      <c r="B44" s="144" t="s">
        <v>192</v>
      </c>
      <c r="C44" s="144"/>
      <c r="D44" s="144"/>
      <c r="AH44" s="157"/>
      <c r="AI44" s="157"/>
      <c r="AJ44" s="157"/>
      <c r="AK44" s="157"/>
      <c r="AL44" s="157"/>
      <c r="AM44" s="157"/>
      <c r="AN44" s="157"/>
      <c r="AO44" s="157"/>
      <c r="AP44" s="157"/>
      <c r="AQ44" s="157"/>
      <c r="AR44" s="157"/>
      <c r="AS44" s="157"/>
    </row>
    <row r="45" spans="2:51" s="146" customFormat="1" ht="17.25" customHeight="1" x14ac:dyDescent="0.15">
      <c r="B45" s="158" t="s">
        <v>193</v>
      </c>
      <c r="C45" s="148"/>
      <c r="D45" s="148"/>
      <c r="E45" s="159"/>
      <c r="F45" s="159"/>
      <c r="G45" s="159"/>
      <c r="H45" s="159"/>
      <c r="I45" s="159"/>
      <c r="J45" s="159"/>
      <c r="K45" s="159"/>
      <c r="L45" s="159"/>
      <c r="M45" s="159"/>
      <c r="N45" s="159"/>
      <c r="O45" s="160"/>
      <c r="P45" s="160"/>
      <c r="Q45" s="159"/>
      <c r="R45" s="160"/>
      <c r="S45" s="159"/>
      <c r="T45" s="159"/>
      <c r="U45" s="160"/>
      <c r="V45" s="157"/>
      <c r="W45" s="157"/>
      <c r="X45" s="157"/>
      <c r="Y45" s="159"/>
      <c r="Z45" s="159"/>
      <c r="AA45" s="159"/>
      <c r="AB45" s="159"/>
      <c r="AC45" s="157"/>
      <c r="AD45" s="159"/>
      <c r="AE45" s="160"/>
      <c r="AF45" s="160"/>
      <c r="AG45" s="160"/>
      <c r="AH45" s="160"/>
      <c r="AI45" s="161"/>
      <c r="AJ45" s="160"/>
      <c r="AK45" s="160"/>
      <c r="AL45" s="160"/>
      <c r="AM45" s="160"/>
      <c r="AN45" s="160"/>
      <c r="AO45" s="160"/>
      <c r="AP45" s="160"/>
      <c r="AQ45" s="160"/>
      <c r="AR45" s="160"/>
      <c r="AS45" s="160"/>
      <c r="AT45" s="160"/>
      <c r="AU45" s="160"/>
      <c r="AV45" s="160"/>
      <c r="AW45" s="160"/>
      <c r="AX45" s="160"/>
      <c r="AY45" s="161"/>
    </row>
    <row r="46" spans="2:51" s="146" customFormat="1" ht="17.25" customHeight="1" x14ac:dyDescent="0.15">
      <c r="F46" s="157"/>
    </row>
    <row r="47" spans="2:51" s="146" customFormat="1" ht="17.25" customHeight="1" x14ac:dyDescent="0.15">
      <c r="B47" s="144" t="s">
        <v>194</v>
      </c>
      <c r="C47" s="144"/>
    </row>
    <row r="48" spans="2:51" s="146" customFormat="1" ht="17.25" customHeight="1" x14ac:dyDescent="0.15">
      <c r="B48" s="144"/>
      <c r="C48" s="144"/>
    </row>
    <row r="49" spans="2:54" s="146" customFormat="1" ht="17.25" customHeight="1" x14ac:dyDescent="0.15">
      <c r="B49" s="144" t="s">
        <v>195</v>
      </c>
      <c r="C49" s="144"/>
    </row>
    <row r="50" spans="2:54" s="146" customFormat="1" ht="17.25" customHeight="1" x14ac:dyDescent="0.15">
      <c r="B50" s="144" t="s">
        <v>196</v>
      </c>
      <c r="C50" s="144"/>
    </row>
    <row r="51" spans="2:54" s="146" customFormat="1" ht="17.25" customHeight="1" x14ac:dyDescent="0.15">
      <c r="B51" s="144"/>
      <c r="C51" s="144"/>
    </row>
    <row r="52" spans="2:54" s="146" customFormat="1" ht="17.25" customHeight="1" x14ac:dyDescent="0.15">
      <c r="B52" s="144" t="s">
        <v>197</v>
      </c>
      <c r="C52" s="144"/>
    </row>
    <row r="53" spans="2:54" s="146" customFormat="1" ht="17.25" customHeight="1" x14ac:dyDescent="0.15">
      <c r="B53" s="144" t="s">
        <v>198</v>
      </c>
      <c r="C53" s="144"/>
    </row>
    <row r="54" spans="2:54" s="146" customFormat="1" ht="17.25" customHeight="1" x14ac:dyDescent="0.15">
      <c r="B54" s="144"/>
      <c r="C54" s="144"/>
    </row>
    <row r="55" spans="2:54" s="146" customFormat="1" ht="17.25" customHeight="1" x14ac:dyDescent="0.15">
      <c r="B55" s="144" t="s">
        <v>199</v>
      </c>
      <c r="C55" s="144"/>
      <c r="D55" s="144"/>
    </row>
    <row r="56" spans="2:54" s="146" customFormat="1" ht="17.25" customHeight="1" x14ac:dyDescent="0.15">
      <c r="B56" s="144"/>
      <c r="C56" s="144"/>
      <c r="D56" s="144"/>
    </row>
    <row r="57" spans="2:54" s="146" customFormat="1" ht="17.25" customHeight="1" x14ac:dyDescent="0.15">
      <c r="B57" s="148" t="s">
        <v>200</v>
      </c>
      <c r="C57" s="148"/>
      <c r="D57" s="144"/>
    </row>
    <row r="58" spans="2:54" s="146" customFormat="1" ht="17.25" customHeight="1" x14ac:dyDescent="0.15">
      <c r="B58" s="148" t="s">
        <v>201</v>
      </c>
      <c r="C58" s="148"/>
      <c r="D58" s="144"/>
    </row>
    <row r="59" spans="2:54" s="146" customFormat="1" ht="17.25" customHeight="1" x14ac:dyDescent="0.15">
      <c r="B59" s="148" t="s">
        <v>202</v>
      </c>
      <c r="C59" s="148"/>
      <c r="D59" s="144"/>
    </row>
    <row r="60" spans="2:54" s="146" customFormat="1" ht="17.25" customHeight="1" x14ac:dyDescent="0.15"/>
    <row r="61" spans="2:54" s="146" customFormat="1" ht="17.25" customHeight="1" x14ac:dyDescent="0.15">
      <c r="B61" s="146" t="s">
        <v>203</v>
      </c>
      <c r="E61" s="162"/>
      <c r="F61" s="162"/>
      <c r="G61" s="162"/>
      <c r="H61" s="162"/>
      <c r="I61" s="162"/>
      <c r="J61" s="162"/>
      <c r="K61" s="162"/>
      <c r="L61" s="162"/>
      <c r="M61" s="162"/>
      <c r="N61" s="162"/>
      <c r="O61" s="162"/>
      <c r="P61" s="162"/>
      <c r="Q61" s="162"/>
      <c r="R61" s="162"/>
      <c r="S61" s="162"/>
      <c r="T61" s="162"/>
      <c r="U61" s="162"/>
      <c r="V61" s="162"/>
      <c r="W61" s="162"/>
      <c r="X61" s="162"/>
      <c r="Y61" s="162"/>
      <c r="Z61" s="162"/>
      <c r="AA61" s="162"/>
      <c r="AB61" s="162"/>
      <c r="AC61" s="162"/>
      <c r="AD61" s="162"/>
      <c r="AE61" s="162"/>
      <c r="AF61" s="162"/>
      <c r="AG61" s="162"/>
      <c r="AH61" s="162"/>
      <c r="AI61" s="162"/>
      <c r="AJ61" s="162"/>
      <c r="AK61" s="162"/>
      <c r="AL61" s="162"/>
      <c r="AM61" s="162"/>
      <c r="AN61" s="162"/>
      <c r="AO61" s="162"/>
      <c r="AP61" s="162"/>
      <c r="AQ61" s="162"/>
      <c r="AR61" s="162"/>
      <c r="AS61" s="162"/>
      <c r="AT61" s="162"/>
      <c r="AU61" s="162"/>
      <c r="AV61" s="162"/>
      <c r="AW61" s="162"/>
      <c r="AX61" s="162"/>
    </row>
    <row r="62" spans="2:54" s="146" customFormat="1" ht="17.25" customHeight="1" x14ac:dyDescent="0.15">
      <c r="E62" s="162"/>
      <c r="F62" s="162"/>
      <c r="G62" s="162"/>
      <c r="H62" s="162"/>
      <c r="I62" s="162"/>
      <c r="J62" s="162"/>
      <c r="K62" s="162"/>
      <c r="L62" s="162"/>
      <c r="M62" s="162"/>
      <c r="N62" s="162"/>
      <c r="O62" s="162"/>
      <c r="P62" s="162"/>
      <c r="Q62" s="162"/>
      <c r="R62" s="162"/>
      <c r="S62" s="162"/>
      <c r="T62" s="162"/>
      <c r="U62" s="162"/>
      <c r="V62" s="162"/>
      <c r="W62" s="162"/>
      <c r="X62" s="162"/>
      <c r="Y62" s="162"/>
      <c r="Z62" s="162"/>
      <c r="AA62" s="162"/>
      <c r="AB62" s="162"/>
      <c r="AC62" s="162"/>
      <c r="AD62" s="162"/>
      <c r="AE62" s="162"/>
      <c r="AF62" s="162"/>
      <c r="AG62" s="162"/>
      <c r="AH62" s="162"/>
      <c r="AI62" s="162"/>
      <c r="AJ62" s="162"/>
      <c r="AK62" s="162"/>
      <c r="AL62" s="162"/>
      <c r="AM62" s="162"/>
      <c r="AN62" s="162"/>
      <c r="AO62" s="162"/>
      <c r="AP62" s="162"/>
      <c r="AQ62" s="162"/>
      <c r="AR62" s="162"/>
      <c r="AS62" s="162"/>
      <c r="AT62" s="162"/>
      <c r="AU62" s="162"/>
      <c r="AV62" s="162"/>
      <c r="AW62" s="162"/>
      <c r="AX62" s="162"/>
    </row>
    <row r="63" spans="2:54" s="146" customFormat="1" ht="17.25" customHeight="1" x14ac:dyDescent="0.15">
      <c r="B63" s="146" t="s">
        <v>204</v>
      </c>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162"/>
      <c r="AM63" s="162"/>
      <c r="AN63" s="162"/>
      <c r="AO63" s="162"/>
      <c r="AP63" s="162"/>
      <c r="AQ63" s="162"/>
      <c r="AR63" s="162"/>
      <c r="AS63" s="162"/>
      <c r="AT63" s="162"/>
      <c r="AU63" s="162"/>
      <c r="AV63" s="162"/>
      <c r="AW63" s="162"/>
      <c r="AX63" s="162"/>
    </row>
    <row r="64" spans="2:54" s="146" customFormat="1" ht="17.25" customHeight="1" x14ac:dyDescent="0.15">
      <c r="E64" s="162"/>
      <c r="F64" s="162"/>
      <c r="G64" s="162"/>
      <c r="H64" s="162"/>
      <c r="I64" s="162"/>
      <c r="J64" s="162"/>
      <c r="K64" s="162"/>
      <c r="L64" s="162"/>
      <c r="M64" s="162"/>
      <c r="N64" s="162"/>
      <c r="O64" s="162"/>
      <c r="P64" s="162"/>
      <c r="Q64" s="162"/>
      <c r="R64" s="162"/>
      <c r="S64" s="162"/>
      <c r="T64" s="162"/>
      <c r="U64" s="162"/>
      <c r="V64" s="162"/>
      <c r="W64" s="162"/>
      <c r="X64" s="162"/>
      <c r="Y64" s="162"/>
      <c r="Z64" s="162"/>
      <c r="AA64" s="162"/>
      <c r="AB64" s="162"/>
      <c r="AC64" s="162"/>
      <c r="AD64" s="162"/>
      <c r="AE64" s="162"/>
      <c r="AF64" s="162"/>
      <c r="AG64" s="162"/>
      <c r="AH64" s="162"/>
      <c r="AI64" s="162"/>
      <c r="AJ64" s="162"/>
      <c r="AK64" s="162"/>
      <c r="AL64" s="162"/>
      <c r="AM64" s="162"/>
      <c r="AN64" s="162"/>
      <c r="AO64" s="162"/>
      <c r="AP64" s="162"/>
      <c r="AQ64" s="162"/>
      <c r="AR64" s="162"/>
      <c r="AS64" s="162"/>
      <c r="AT64" s="162"/>
      <c r="AU64" s="162"/>
      <c r="AV64" s="162"/>
      <c r="AW64" s="162"/>
      <c r="AX64" s="162"/>
      <c r="AY64" s="162"/>
      <c r="AZ64" s="162"/>
      <c r="BA64" s="162"/>
      <c r="BB64" s="162"/>
    </row>
    <row r="65" spans="2:71" s="146" customFormat="1" ht="17.25" customHeight="1" x14ac:dyDescent="0.15">
      <c r="B65" s="146" t="s">
        <v>205</v>
      </c>
      <c r="E65" s="162"/>
      <c r="F65" s="162"/>
      <c r="G65" s="162"/>
      <c r="H65" s="162"/>
      <c r="I65" s="162"/>
      <c r="J65" s="162"/>
      <c r="K65" s="162"/>
      <c r="L65" s="162"/>
      <c r="M65" s="162"/>
      <c r="N65" s="162"/>
      <c r="O65" s="162"/>
      <c r="P65" s="162"/>
      <c r="Q65" s="162"/>
      <c r="R65" s="162"/>
      <c r="S65" s="162"/>
      <c r="T65" s="162"/>
      <c r="U65" s="162"/>
      <c r="V65" s="162"/>
      <c r="W65" s="162"/>
      <c r="X65" s="162"/>
      <c r="Y65" s="162"/>
      <c r="Z65" s="162"/>
      <c r="AA65" s="162"/>
      <c r="AB65" s="162"/>
      <c r="AC65" s="162"/>
      <c r="AD65" s="162"/>
      <c r="AE65" s="162"/>
      <c r="AF65" s="162"/>
      <c r="AG65" s="162"/>
      <c r="AH65" s="162"/>
      <c r="AI65" s="162"/>
      <c r="AJ65" s="162"/>
      <c r="AK65" s="162"/>
      <c r="AL65" s="162"/>
      <c r="AM65" s="162"/>
      <c r="AN65" s="162"/>
      <c r="AO65" s="162"/>
      <c r="AP65" s="162"/>
      <c r="AQ65" s="162"/>
      <c r="AR65" s="162"/>
      <c r="AS65" s="162"/>
      <c r="AT65" s="162"/>
      <c r="AU65" s="162"/>
      <c r="AV65" s="162"/>
      <c r="AW65" s="162"/>
      <c r="AX65" s="162"/>
      <c r="AY65" s="162"/>
      <c r="AZ65" s="162"/>
      <c r="BA65" s="162"/>
      <c r="BB65" s="162"/>
    </row>
    <row r="66" spans="2:71" s="146" customFormat="1" ht="17.25" customHeight="1" x14ac:dyDescent="0.15">
      <c r="E66" s="162"/>
      <c r="F66" s="162"/>
      <c r="G66" s="162"/>
      <c r="H66" s="162"/>
      <c r="I66" s="162"/>
      <c r="J66" s="162"/>
      <c r="K66" s="162"/>
      <c r="L66" s="162"/>
      <c r="M66" s="162"/>
      <c r="N66" s="162"/>
      <c r="O66" s="162"/>
      <c r="P66" s="162"/>
      <c r="Q66" s="162"/>
      <c r="R66" s="162"/>
      <c r="S66" s="162"/>
      <c r="T66" s="162"/>
      <c r="U66" s="162"/>
      <c r="V66" s="162"/>
      <c r="W66" s="162"/>
      <c r="X66" s="162"/>
      <c r="Y66" s="162"/>
      <c r="Z66" s="162"/>
      <c r="AA66" s="162"/>
      <c r="AB66" s="162"/>
      <c r="AC66" s="162"/>
      <c r="AD66" s="162"/>
      <c r="AE66" s="162"/>
      <c r="AF66" s="162"/>
      <c r="AG66" s="162"/>
      <c r="AH66" s="162"/>
      <c r="AI66" s="162"/>
      <c r="AJ66" s="162"/>
      <c r="AK66" s="162"/>
      <c r="AL66" s="162"/>
      <c r="AM66" s="162"/>
      <c r="AN66" s="162"/>
      <c r="AO66" s="162"/>
      <c r="AP66" s="162"/>
      <c r="AQ66" s="162"/>
      <c r="AR66" s="162"/>
      <c r="AS66" s="162"/>
      <c r="AT66" s="162"/>
      <c r="AU66" s="162"/>
      <c r="AV66" s="162"/>
      <c r="AW66" s="162"/>
      <c r="AX66" s="162"/>
      <c r="AY66" s="162"/>
      <c r="AZ66" s="162"/>
      <c r="BA66" s="162"/>
      <c r="BB66" s="162"/>
    </row>
    <row r="67" spans="2:71" s="146" customFormat="1" ht="17.25" customHeight="1" x14ac:dyDescent="0.2">
      <c r="B67" s="146" t="s">
        <v>206</v>
      </c>
      <c r="BL67" s="163"/>
      <c r="BM67" s="164"/>
      <c r="BN67" s="163"/>
      <c r="BO67" s="163"/>
      <c r="BP67" s="163"/>
      <c r="BQ67" s="165"/>
      <c r="BR67" s="166"/>
      <c r="BS67" s="166"/>
    </row>
    <row r="68" spans="2:71" s="146" customFormat="1" ht="17.25" customHeight="1" x14ac:dyDescent="0.15">
      <c r="E68" s="162"/>
      <c r="F68" s="162"/>
      <c r="G68" s="162"/>
      <c r="H68" s="162"/>
      <c r="I68" s="162"/>
      <c r="J68" s="162"/>
      <c r="K68" s="162"/>
      <c r="L68" s="162"/>
      <c r="M68" s="162"/>
      <c r="N68" s="162"/>
      <c r="O68" s="162"/>
      <c r="P68" s="162"/>
      <c r="Q68" s="162"/>
      <c r="R68" s="162"/>
      <c r="S68" s="162"/>
      <c r="T68" s="162"/>
      <c r="U68" s="162"/>
      <c r="V68" s="162"/>
      <c r="W68" s="162"/>
      <c r="X68" s="162"/>
      <c r="Y68" s="162"/>
      <c r="Z68" s="162"/>
      <c r="AA68" s="162"/>
      <c r="AB68" s="162"/>
      <c r="AC68" s="162"/>
      <c r="AD68" s="162"/>
      <c r="AE68" s="162"/>
      <c r="AF68" s="162"/>
      <c r="AG68" s="162"/>
      <c r="AH68" s="162"/>
      <c r="AI68" s="162"/>
      <c r="AJ68" s="162"/>
      <c r="AK68" s="162"/>
      <c r="AL68" s="162"/>
      <c r="AM68" s="162"/>
      <c r="AN68" s="162"/>
      <c r="AO68" s="162"/>
      <c r="AP68" s="162"/>
      <c r="AQ68" s="162"/>
      <c r="AR68" s="162"/>
      <c r="AS68" s="162"/>
      <c r="AT68" s="162"/>
      <c r="AU68" s="162"/>
      <c r="AV68" s="162"/>
      <c r="AW68" s="162"/>
      <c r="AX68" s="162"/>
    </row>
    <row r="69" spans="2:71" s="146" customFormat="1" ht="17.25" customHeight="1" x14ac:dyDescent="0.15">
      <c r="B69" s="146" t="s">
        <v>207</v>
      </c>
      <c r="E69" s="162"/>
      <c r="F69" s="162"/>
      <c r="G69" s="162"/>
      <c r="H69" s="162"/>
      <c r="I69" s="162"/>
      <c r="J69" s="162"/>
      <c r="K69" s="162"/>
      <c r="L69" s="162"/>
      <c r="M69" s="162"/>
      <c r="N69" s="162"/>
      <c r="O69" s="162"/>
      <c r="P69" s="162"/>
      <c r="Q69" s="162"/>
      <c r="R69" s="162"/>
      <c r="S69" s="162"/>
      <c r="T69" s="162"/>
      <c r="U69" s="162"/>
      <c r="V69" s="162"/>
      <c r="W69" s="162"/>
      <c r="X69" s="162"/>
      <c r="Y69" s="162"/>
      <c r="Z69" s="162"/>
      <c r="AA69" s="162"/>
      <c r="AB69" s="162"/>
      <c r="AC69" s="162"/>
      <c r="AD69" s="162"/>
      <c r="AE69" s="162"/>
      <c r="AF69" s="162"/>
      <c r="AG69" s="162"/>
      <c r="AH69" s="162"/>
      <c r="AI69" s="162"/>
      <c r="AJ69" s="162"/>
      <c r="AK69" s="162"/>
      <c r="AL69" s="162"/>
      <c r="AM69" s="162"/>
      <c r="AN69" s="162"/>
      <c r="AO69" s="162"/>
      <c r="AP69" s="162"/>
      <c r="AQ69" s="162"/>
      <c r="AR69" s="162"/>
      <c r="AS69" s="162"/>
      <c r="AT69" s="162"/>
      <c r="AU69" s="162"/>
      <c r="AV69" s="162"/>
      <c r="AW69" s="162"/>
      <c r="AX69" s="162"/>
      <c r="AY69" s="162"/>
      <c r="AZ69" s="162"/>
      <c r="BA69" s="162"/>
      <c r="BB69" s="162"/>
    </row>
    <row r="70" spans="2:71" s="146" customFormat="1" ht="17.25" customHeight="1" x14ac:dyDescent="0.15">
      <c r="E70" s="162"/>
      <c r="F70" s="162"/>
      <c r="G70" s="162"/>
      <c r="H70" s="162"/>
      <c r="I70" s="162"/>
      <c r="J70" s="162"/>
      <c r="K70" s="162"/>
      <c r="L70" s="162"/>
      <c r="M70" s="162"/>
      <c r="N70" s="162"/>
      <c r="O70" s="162"/>
      <c r="P70" s="162"/>
      <c r="Q70" s="162"/>
      <c r="R70" s="162"/>
      <c r="S70" s="162"/>
      <c r="T70" s="162"/>
      <c r="U70" s="162"/>
      <c r="V70" s="162"/>
      <c r="W70" s="162"/>
      <c r="X70" s="162"/>
      <c r="Y70" s="162"/>
      <c r="Z70" s="162"/>
      <c r="AA70" s="162"/>
      <c r="AB70" s="162"/>
      <c r="AC70" s="162"/>
      <c r="AD70" s="162"/>
      <c r="AE70" s="162"/>
      <c r="AF70" s="162"/>
      <c r="AG70" s="162"/>
      <c r="AH70" s="162"/>
      <c r="AI70" s="162"/>
      <c r="AJ70" s="162"/>
      <c r="AK70" s="162"/>
      <c r="AL70" s="162"/>
      <c r="AM70" s="162"/>
      <c r="AN70" s="162"/>
      <c r="AO70" s="162"/>
      <c r="AP70" s="162"/>
      <c r="AQ70" s="162"/>
      <c r="AR70" s="162"/>
      <c r="AS70" s="162"/>
      <c r="AT70" s="162"/>
      <c r="AU70" s="162"/>
      <c r="AV70" s="162"/>
      <c r="AW70" s="162"/>
      <c r="AX70" s="162"/>
      <c r="AY70" s="162"/>
      <c r="AZ70" s="162"/>
      <c r="BA70" s="162"/>
      <c r="BB70" s="162"/>
    </row>
    <row r="71" spans="2:71" ht="17.25" customHeight="1" x14ac:dyDescent="0.15">
      <c r="B71" s="143" t="s">
        <v>208</v>
      </c>
    </row>
    <row r="72" spans="2:71" ht="17.25" customHeight="1" x14ac:dyDescent="0.15">
      <c r="B72" s="146" t="s">
        <v>209</v>
      </c>
    </row>
    <row r="73" spans="2:71" ht="17.25" customHeight="1" x14ac:dyDescent="0.15">
      <c r="B73" s="167" t="s">
        <v>210</v>
      </c>
    </row>
    <row r="74" spans="2:71" ht="17.25" customHeight="1" x14ac:dyDescent="0.15"/>
  </sheetData>
  <mergeCells count="1">
    <mergeCell ref="F4:K5"/>
  </mergeCells>
  <phoneticPr fontId="1"/>
  <pageMargins left="0.70866141732283472" right="0.70866141732283472" top="0.74803149606299213" bottom="0.74803149606299213" header="0.31496062992125984" footer="0.31496062992125984"/>
  <pageSetup paperSize="9" scale="4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25</vt:i4>
      </vt:variant>
    </vt:vector>
  </HeadingPairs>
  <TitlesOfParts>
    <vt:vector size="39" baseType="lpstr">
      <vt:lpstr>（別紙22）中重度者ケア体制加算</vt:lpstr>
      <vt:lpstr>（別紙22ー２）別紙計算書</vt:lpstr>
      <vt:lpstr>（別紙23）認知症加算</vt:lpstr>
      <vt:lpstr>（別紙23-2）別紙計算書</vt:lpstr>
      <vt:lpstr>（別紙14－3）サービス提供体制強化加算</vt:lpstr>
      <vt:lpstr>参考計算書Ａ（有資格者の割合）</vt:lpstr>
      <vt:lpstr>参考計算書B（勤続年数）</vt:lpstr>
      <vt:lpstr>（別紙21）生活相談員配置等加算（共生型通所介護）</vt:lpstr>
      <vt:lpstr>勤務表の記入方法</vt:lpstr>
      <vt:lpstr>勤務表（参考様式１_100名まで）</vt:lpstr>
      <vt:lpstr>勤務表（参考様式1_1枚版）</vt:lpstr>
      <vt:lpstr>シフト記号表（勤務時間帯）</vt:lpstr>
      <vt:lpstr>プルダウン・リスト</vt:lpstr>
      <vt:lpstr>割引率の設定</vt:lpstr>
      <vt:lpstr>'シフト記号表（勤務時間帯）'!【記載例】シフト記号</vt:lpstr>
      <vt:lpstr>'（別紙14－3）サービス提供体制強化加算'!Print_Area</vt:lpstr>
      <vt:lpstr>'（別紙21）生活相談員配置等加算（共生型通所介護）'!Print_Area</vt:lpstr>
      <vt:lpstr>'（別紙22）中重度者ケア体制加算'!Print_Area</vt:lpstr>
      <vt:lpstr>'（別紙22ー２）別紙計算書'!Print_Area</vt:lpstr>
      <vt:lpstr>'（別紙23）認知症加算'!Print_Area</vt:lpstr>
      <vt:lpstr>'（別紙23-2）別紙計算書'!Print_Area</vt:lpstr>
      <vt:lpstr>割引率の設定!Print_Area</vt:lpstr>
      <vt:lpstr>'勤務表（参考様式１_100名まで）'!Print_Area</vt:lpstr>
      <vt:lpstr>'勤務表（参考様式1_1枚版）'!Print_Area</vt:lpstr>
      <vt:lpstr>勤務表の記入方法!Print_Area</vt:lpstr>
      <vt:lpstr>'参考計算書Ａ（有資格者の割合）'!Print_Area</vt:lpstr>
      <vt:lpstr>'参考計算書B（勤続年数）'!Print_Area</vt:lpstr>
      <vt:lpstr>'勤務表（参考様式１_100名まで）'!Print_Titles</vt:lpstr>
      <vt:lpstr>'勤務表（参考様式1_1枚版）'!Print_Titles</vt:lpstr>
      <vt:lpstr>シフト記号表</vt:lpstr>
      <vt:lpstr>介護職員</vt:lpstr>
      <vt:lpstr>看護職員</vt:lpstr>
      <vt:lpstr>管理栄養士【栄養】</vt:lpstr>
      <vt:lpstr>管理者</vt:lpstr>
      <vt:lpstr>機能訓練指導員</vt:lpstr>
      <vt:lpstr>言語聴覚士【口腔】</vt:lpstr>
      <vt:lpstr>歯科衛生士【口腔】</vt:lpstr>
      <vt:lpstr>職種</vt:lpstr>
      <vt:lpstr>生活相談員</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2024-03-18T05:16:12Z</cp:lastPrinted>
  <dcterms:created xsi:type="dcterms:W3CDTF">2015-03-09T01:12:09Z</dcterms:created>
  <dcterms:modified xsi:type="dcterms:W3CDTF">2024-03-18T10:34:21Z</dcterms:modified>
</cp:coreProperties>
</file>